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checkCompatibility="1"/>
  <mc:AlternateContent xmlns:mc="http://schemas.openxmlformats.org/markup-compatibility/2006">
    <mc:Choice Requires="x15">
      <x15ac:absPath xmlns:x15ac="http://schemas.microsoft.com/office/spreadsheetml/2010/11/ac" url="Z:\24. ESO\"/>
    </mc:Choice>
  </mc:AlternateContent>
  <xr:revisionPtr revIDLastSave="0" documentId="13_ncr:1_{CD9D26B4-461B-4C11-8C1A-C9A7C9E491F1}" xr6:coauthVersionLast="47" xr6:coauthVersionMax="47" xr10:uidLastSave="{00000000-0000-0000-0000-000000000000}"/>
  <bookViews>
    <workbookView xWindow="-110" yWindow="-110" windowWidth="19420" windowHeight="10420" tabRatio="944" firstSheet="2" activeTab="9" xr2:uid="{00000000-000D-0000-FFFF-FFFF00000000}"/>
  </bookViews>
  <sheets>
    <sheet name="Kubikasi" sheetId="460" state="hidden" r:id="rId1"/>
    <sheet name="BERAT CONT" sheetId="5589" state="hidden" r:id="rId2"/>
    <sheet name="Data" sheetId="152" r:id="rId3"/>
    <sheet name="Hongkong (Oct" sheetId="9686" r:id="rId4"/>
    <sheet name="20211220 (TFP" sheetId="9687" r:id="rId5"/>
    <sheet name="20211220 (TF" sheetId="9688" r:id="rId6"/>
    <sheet name="20220124" sheetId="9689" r:id="rId7"/>
    <sheet name="20220228" sheetId="9690" r:id="rId8"/>
    <sheet name="20220325" sheetId="9691" r:id="rId9"/>
    <sheet name="20220523" sheetId="9692" r:id="rId10"/>
    <sheet name="Data (6)" sheetId="856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______DBA7" localSheetId="5">[1]worksheet!#REF!</definedName>
    <definedName name="________DBA7" localSheetId="4">[1]worksheet!#REF!</definedName>
    <definedName name="________DBA7" localSheetId="6">[1]worksheet!#REF!</definedName>
    <definedName name="________DBA7" localSheetId="7">[1]worksheet!#REF!</definedName>
    <definedName name="________DBA7" localSheetId="8">[1]worksheet!#REF!</definedName>
    <definedName name="________DBA7" localSheetId="9">[1]worksheet!#REF!</definedName>
    <definedName name="________DBA7" localSheetId="3">[1]worksheet!#REF!</definedName>
    <definedName name="________DBA7">[1]worksheet!#REF!</definedName>
    <definedName name="_______DBA7" localSheetId="5">[1]worksheet!#REF!</definedName>
    <definedName name="_______DBA7" localSheetId="4">[1]worksheet!#REF!</definedName>
    <definedName name="_______DBA7" localSheetId="6">[1]worksheet!#REF!</definedName>
    <definedName name="_______DBA7" localSheetId="7">[1]worksheet!#REF!</definedName>
    <definedName name="_______DBA7" localSheetId="8">[1]worksheet!#REF!</definedName>
    <definedName name="_______DBA7" localSheetId="9">[1]worksheet!#REF!</definedName>
    <definedName name="_______DBA7" localSheetId="3">[1]worksheet!#REF!</definedName>
    <definedName name="_______DBA7">[1]worksheet!#REF!</definedName>
    <definedName name="_____DBA7" localSheetId="5">[1]worksheet!#REF!</definedName>
    <definedName name="_____DBA7" localSheetId="4">[1]worksheet!#REF!</definedName>
    <definedName name="_____DBA7" localSheetId="6">[1]worksheet!#REF!</definedName>
    <definedName name="_____DBA7" localSheetId="7">[1]worksheet!#REF!</definedName>
    <definedName name="_____DBA7" localSheetId="8">[1]worksheet!#REF!</definedName>
    <definedName name="_____DBA7" localSheetId="9">[1]worksheet!#REF!</definedName>
    <definedName name="_____DBA7" localSheetId="3">[1]worksheet!#REF!</definedName>
    <definedName name="_____DBA7">[1]worksheet!#REF!</definedName>
    <definedName name="____DBA7" localSheetId="5">[1]worksheet!#REF!</definedName>
    <definedName name="____DBA7" localSheetId="4">[1]worksheet!#REF!</definedName>
    <definedName name="____DBA7" localSheetId="6">[1]worksheet!#REF!</definedName>
    <definedName name="____DBA7" localSheetId="7">[1]worksheet!#REF!</definedName>
    <definedName name="____DBA7" localSheetId="8">[1]worksheet!#REF!</definedName>
    <definedName name="____DBA7" localSheetId="9">[1]worksheet!#REF!</definedName>
    <definedName name="____DBA7" localSheetId="3">[1]worksheet!#REF!</definedName>
    <definedName name="____DBA7">[1]worksheet!#REF!</definedName>
    <definedName name="___DBA7" localSheetId="5">[1]worksheet!#REF!</definedName>
    <definedName name="___DBA7" localSheetId="4">[1]worksheet!#REF!</definedName>
    <definedName name="___DBA7" localSheetId="6">[1]worksheet!#REF!</definedName>
    <definedName name="___DBA7" localSheetId="7">[1]worksheet!#REF!</definedName>
    <definedName name="___DBA7" localSheetId="8">[1]worksheet!#REF!</definedName>
    <definedName name="___DBA7" localSheetId="9">[1]worksheet!#REF!</definedName>
    <definedName name="___DBA7" localSheetId="3">[1]worksheet!#REF!</definedName>
    <definedName name="___DBA7">[1]worksheet!#REF!</definedName>
    <definedName name="__123Graph_A" localSheetId="5" hidden="1">[2]A!#REF!</definedName>
    <definedName name="__123Graph_A" localSheetId="4" hidden="1">[2]A!#REF!</definedName>
    <definedName name="__123Graph_A" localSheetId="6" hidden="1">[2]A!#REF!</definedName>
    <definedName name="__123Graph_A" localSheetId="7" hidden="1">[2]A!#REF!</definedName>
    <definedName name="__123Graph_A" localSheetId="8" hidden="1">[2]A!#REF!</definedName>
    <definedName name="__123Graph_A" localSheetId="9" hidden="1">[2]A!#REF!</definedName>
    <definedName name="__123Graph_A" localSheetId="3" hidden="1">[2]A!#REF!</definedName>
    <definedName name="__123Graph_A" hidden="1">[2]A!#REF!</definedName>
    <definedName name="__123Graph_APL" localSheetId="5" hidden="1">[2]A!#REF!</definedName>
    <definedName name="__123Graph_APL" localSheetId="4" hidden="1">[2]A!#REF!</definedName>
    <definedName name="__123Graph_APL" localSheetId="6" hidden="1">[2]A!#REF!</definedName>
    <definedName name="__123Graph_APL" localSheetId="7" hidden="1">[2]A!#REF!</definedName>
    <definedName name="__123Graph_APL" localSheetId="8" hidden="1">[2]A!#REF!</definedName>
    <definedName name="__123Graph_APL" localSheetId="9" hidden="1">[2]A!#REF!</definedName>
    <definedName name="__123Graph_APL" localSheetId="3" hidden="1">[2]A!#REF!</definedName>
    <definedName name="__123Graph_APL" hidden="1">[2]A!#REF!</definedName>
    <definedName name="__123Graph_B" localSheetId="5" hidden="1">[2]A!#REF!</definedName>
    <definedName name="__123Graph_B" localSheetId="4" hidden="1">[2]A!#REF!</definedName>
    <definedName name="__123Graph_B" localSheetId="6" hidden="1">[2]A!#REF!</definedName>
    <definedName name="__123Graph_B" localSheetId="7" hidden="1">[2]A!#REF!</definedName>
    <definedName name="__123Graph_B" localSheetId="8" hidden="1">[2]A!#REF!</definedName>
    <definedName name="__123Graph_B" localSheetId="9" hidden="1">[2]A!#REF!</definedName>
    <definedName name="__123Graph_B" localSheetId="3" hidden="1">[2]A!#REF!</definedName>
    <definedName name="__123Graph_B" hidden="1">[2]A!#REF!</definedName>
    <definedName name="__123Graph_BPL" localSheetId="5" hidden="1">[2]A!#REF!</definedName>
    <definedName name="__123Graph_BPL" localSheetId="4" hidden="1">[2]A!#REF!</definedName>
    <definedName name="__123Graph_BPL" localSheetId="6" hidden="1">[2]A!#REF!</definedName>
    <definedName name="__123Graph_BPL" localSheetId="7" hidden="1">[2]A!#REF!</definedName>
    <definedName name="__123Graph_BPL" localSheetId="8" hidden="1">[2]A!#REF!</definedName>
    <definedName name="__123Graph_BPL" localSheetId="9" hidden="1">[2]A!#REF!</definedName>
    <definedName name="__123Graph_BPL" localSheetId="3" hidden="1">[2]A!#REF!</definedName>
    <definedName name="__123Graph_BPL" hidden="1">[2]A!#REF!</definedName>
    <definedName name="__123Graph_C" localSheetId="5" hidden="1">[2]A!#REF!</definedName>
    <definedName name="__123Graph_C" localSheetId="4" hidden="1">[2]A!#REF!</definedName>
    <definedName name="__123Graph_C" localSheetId="6" hidden="1">[2]A!#REF!</definedName>
    <definedName name="__123Graph_C" localSheetId="7" hidden="1">[2]A!#REF!</definedName>
    <definedName name="__123Graph_C" localSheetId="8" hidden="1">[2]A!#REF!</definedName>
    <definedName name="__123Graph_C" localSheetId="9" hidden="1">[2]A!#REF!</definedName>
    <definedName name="__123Graph_C" localSheetId="3" hidden="1">[2]A!#REF!</definedName>
    <definedName name="__123Graph_C" hidden="1">[2]A!#REF!</definedName>
    <definedName name="__123Graph_CPL" localSheetId="5" hidden="1">[2]A!#REF!</definedName>
    <definedName name="__123Graph_CPL" localSheetId="4" hidden="1">[2]A!#REF!</definedName>
    <definedName name="__123Graph_CPL" localSheetId="6" hidden="1">[2]A!#REF!</definedName>
    <definedName name="__123Graph_CPL" localSheetId="7" hidden="1">[2]A!#REF!</definedName>
    <definedName name="__123Graph_CPL" localSheetId="8" hidden="1">[2]A!#REF!</definedName>
    <definedName name="__123Graph_CPL" localSheetId="9" hidden="1">[2]A!#REF!</definedName>
    <definedName name="__123Graph_CPL" localSheetId="3" hidden="1">[2]A!#REF!</definedName>
    <definedName name="__123Graph_CPL" hidden="1">[2]A!#REF!</definedName>
    <definedName name="__123Graph_D" localSheetId="5" hidden="1">[2]A!#REF!</definedName>
    <definedName name="__123Graph_D" localSheetId="4" hidden="1">[2]A!#REF!</definedName>
    <definedName name="__123Graph_D" localSheetId="6" hidden="1">[2]A!#REF!</definedName>
    <definedName name="__123Graph_D" localSheetId="7" hidden="1">[2]A!#REF!</definedName>
    <definedName name="__123Graph_D" localSheetId="8" hidden="1">[2]A!#REF!</definedName>
    <definedName name="__123Graph_D" localSheetId="9" hidden="1">[2]A!#REF!</definedName>
    <definedName name="__123Graph_D" localSheetId="3" hidden="1">[2]A!#REF!</definedName>
    <definedName name="__123Graph_D" hidden="1">[2]A!#REF!</definedName>
    <definedName name="__123Graph_DPL" localSheetId="5" hidden="1">[2]A!#REF!</definedName>
    <definedName name="__123Graph_DPL" localSheetId="4" hidden="1">[2]A!#REF!</definedName>
    <definedName name="__123Graph_DPL" localSheetId="6" hidden="1">[2]A!#REF!</definedName>
    <definedName name="__123Graph_DPL" localSheetId="7" hidden="1">[2]A!#REF!</definedName>
    <definedName name="__123Graph_DPL" localSheetId="8" hidden="1">[2]A!#REF!</definedName>
    <definedName name="__123Graph_DPL" localSheetId="9" hidden="1">[2]A!#REF!</definedName>
    <definedName name="__123Graph_DPL" localSheetId="3" hidden="1">[2]A!#REF!</definedName>
    <definedName name="__123Graph_DPL" hidden="1">[2]A!#REF!</definedName>
    <definedName name="__123Graph_E" localSheetId="5" hidden="1">[2]A!#REF!</definedName>
    <definedName name="__123Graph_E" localSheetId="4" hidden="1">[2]A!#REF!</definedName>
    <definedName name="__123Graph_E" localSheetId="6" hidden="1">[2]A!#REF!</definedName>
    <definedName name="__123Graph_E" localSheetId="7" hidden="1">[2]A!#REF!</definedName>
    <definedName name="__123Graph_E" localSheetId="8" hidden="1">[2]A!#REF!</definedName>
    <definedName name="__123Graph_E" localSheetId="9" hidden="1">[2]A!#REF!</definedName>
    <definedName name="__123Graph_E" localSheetId="3" hidden="1">[2]A!#REF!</definedName>
    <definedName name="__123Graph_E" hidden="1">[2]A!#REF!</definedName>
    <definedName name="__123Graph_EPL" localSheetId="5" hidden="1">[2]A!#REF!</definedName>
    <definedName name="__123Graph_EPL" localSheetId="4" hidden="1">[2]A!#REF!</definedName>
    <definedName name="__123Graph_EPL" localSheetId="6" hidden="1">[2]A!#REF!</definedName>
    <definedName name="__123Graph_EPL" localSheetId="7" hidden="1">[2]A!#REF!</definedName>
    <definedName name="__123Graph_EPL" localSheetId="8" hidden="1">[2]A!#REF!</definedName>
    <definedName name="__123Graph_EPL" localSheetId="9" hidden="1">[2]A!#REF!</definedName>
    <definedName name="__123Graph_EPL" localSheetId="3" hidden="1">[2]A!#REF!</definedName>
    <definedName name="__123Graph_EPL" hidden="1">[2]A!#REF!</definedName>
    <definedName name="__123Graph_F" localSheetId="5" hidden="1">[2]A!#REF!</definedName>
    <definedName name="__123Graph_F" localSheetId="4" hidden="1">[2]A!#REF!</definedName>
    <definedName name="__123Graph_F" localSheetId="6" hidden="1">[2]A!#REF!</definedName>
    <definedName name="__123Graph_F" localSheetId="7" hidden="1">[2]A!#REF!</definedName>
    <definedName name="__123Graph_F" localSheetId="8" hidden="1">[2]A!#REF!</definedName>
    <definedName name="__123Graph_F" localSheetId="9" hidden="1">[2]A!#REF!</definedName>
    <definedName name="__123Graph_F" localSheetId="3" hidden="1">[2]A!#REF!</definedName>
    <definedName name="__123Graph_F" hidden="1">[2]A!#REF!</definedName>
    <definedName name="__123Graph_FPL" localSheetId="5" hidden="1">[2]A!#REF!</definedName>
    <definedName name="__123Graph_FPL" localSheetId="4" hidden="1">[2]A!#REF!</definedName>
    <definedName name="__123Graph_FPL" localSheetId="6" hidden="1">[2]A!#REF!</definedName>
    <definedName name="__123Graph_FPL" localSheetId="7" hidden="1">[2]A!#REF!</definedName>
    <definedName name="__123Graph_FPL" localSheetId="8" hidden="1">[2]A!#REF!</definedName>
    <definedName name="__123Graph_FPL" localSheetId="9" hidden="1">[2]A!#REF!</definedName>
    <definedName name="__123Graph_FPL" localSheetId="3" hidden="1">[2]A!#REF!</definedName>
    <definedName name="__123Graph_FPL" hidden="1">[2]A!#REF!</definedName>
    <definedName name="__123Graph_X" localSheetId="5" hidden="1">[2]A!#REF!</definedName>
    <definedName name="__123Graph_X" localSheetId="4" hidden="1">[2]A!#REF!</definedName>
    <definedName name="__123Graph_X" localSheetId="6" hidden="1">[2]A!#REF!</definedName>
    <definedName name="__123Graph_X" localSheetId="7" hidden="1">[2]A!#REF!</definedName>
    <definedName name="__123Graph_X" localSheetId="8" hidden="1">[2]A!#REF!</definedName>
    <definedName name="__123Graph_X" localSheetId="9" hidden="1">[2]A!#REF!</definedName>
    <definedName name="__123Graph_X" localSheetId="3" hidden="1">[2]A!#REF!</definedName>
    <definedName name="__123Graph_X" hidden="1">[2]A!#REF!</definedName>
    <definedName name="__123Graph_XPL" localSheetId="5" hidden="1">[2]A!#REF!</definedName>
    <definedName name="__123Graph_XPL" localSheetId="4" hidden="1">[2]A!#REF!</definedName>
    <definedName name="__123Graph_XPL" localSheetId="6" hidden="1">[2]A!#REF!</definedName>
    <definedName name="__123Graph_XPL" localSheetId="7" hidden="1">[2]A!#REF!</definedName>
    <definedName name="__123Graph_XPL" localSheetId="8" hidden="1">[2]A!#REF!</definedName>
    <definedName name="__123Graph_XPL" localSheetId="9" hidden="1">[2]A!#REF!</definedName>
    <definedName name="__123Graph_XPL" localSheetId="3" hidden="1">[2]A!#REF!</definedName>
    <definedName name="__123Graph_XPL" hidden="1">[2]A!#REF!</definedName>
    <definedName name="__DBA7" localSheetId="5">[1]worksheet!#REF!</definedName>
    <definedName name="__DBA7" localSheetId="4">[1]worksheet!#REF!</definedName>
    <definedName name="__DBA7" localSheetId="6">[1]worksheet!#REF!</definedName>
    <definedName name="__DBA7" localSheetId="7">[1]worksheet!#REF!</definedName>
    <definedName name="__DBA7" localSheetId="8">[1]worksheet!#REF!</definedName>
    <definedName name="__DBA7" localSheetId="9">[1]worksheet!#REF!</definedName>
    <definedName name="__DBA7" localSheetId="3">[1]worksheet!#REF!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5">[3]社員リスト!#REF!</definedName>
    <definedName name="_1_" localSheetId="4">[3]社員リスト!#REF!</definedName>
    <definedName name="_1_" localSheetId="6">[3]社員リスト!#REF!</definedName>
    <definedName name="_1_" localSheetId="7">[3]社員リスト!#REF!</definedName>
    <definedName name="_1_" localSheetId="8">[3]社員リスト!#REF!</definedName>
    <definedName name="_1_" localSheetId="9">[3]社員リスト!#REF!</definedName>
    <definedName name="_1_" localSheetId="3">[3]社員リスト!#REF!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5" hidden="1">[5]GRAPH!#REF!</definedName>
    <definedName name="_20__123Graph_ECHART_9" localSheetId="4" hidden="1">[5]GRAPH!#REF!</definedName>
    <definedName name="_20__123Graph_ECHART_9" localSheetId="6" hidden="1">[5]GRAPH!#REF!</definedName>
    <definedName name="_20__123Graph_ECHART_9" localSheetId="7" hidden="1">[5]GRAPH!#REF!</definedName>
    <definedName name="_20__123Graph_ECHART_9" localSheetId="8" hidden="1">[5]GRAPH!#REF!</definedName>
    <definedName name="_20__123Graph_ECHART_9" localSheetId="9" hidden="1">[5]GRAPH!#REF!</definedName>
    <definedName name="_20__123Graph_ECHART_9" localSheetId="3" hidden="1">[5]GRAPH!#REF!</definedName>
    <definedName name="_20__123Graph_ECHART_9" hidden="1">[5]GRAPH!#REF!</definedName>
    <definedName name="_21__123Graph_FCHART_9" localSheetId="5" hidden="1">[5]GRAPH!#REF!</definedName>
    <definedName name="_21__123Graph_FCHART_9" localSheetId="4" hidden="1">[5]GRAPH!#REF!</definedName>
    <definedName name="_21__123Graph_FCHART_9" localSheetId="6" hidden="1">[5]GRAPH!#REF!</definedName>
    <definedName name="_21__123Graph_FCHART_9" localSheetId="7" hidden="1">[5]GRAPH!#REF!</definedName>
    <definedName name="_21__123Graph_FCHART_9" localSheetId="8" hidden="1">[5]GRAPH!#REF!</definedName>
    <definedName name="_21__123Graph_FCHART_9" localSheetId="9" hidden="1">[5]GRAPH!#REF!</definedName>
    <definedName name="_21__123Graph_FCHART_9" localSheetId="3" hidden="1">[5]GRAPH!#REF!</definedName>
    <definedName name="_21__123Graph_FCHART_9" hidden="1">[5]GRAPH!#REF!</definedName>
    <definedName name="_22__123Graph_XCHART_2" hidden="1">[4]GRAPH!$D$6:$O$6</definedName>
    <definedName name="_23__123Graph_XCHART_3" hidden="1">[4]GRAPH!$D$11:$O$11</definedName>
    <definedName name="_234Graph_CPL" localSheetId="5" hidden="1">[2]A!#REF!</definedName>
    <definedName name="_234Graph_CPL" localSheetId="4" hidden="1">[2]A!#REF!</definedName>
    <definedName name="_234Graph_CPL" localSheetId="6" hidden="1">[2]A!#REF!</definedName>
    <definedName name="_234Graph_CPL" localSheetId="7" hidden="1">[2]A!#REF!</definedName>
    <definedName name="_234Graph_CPL" localSheetId="8" hidden="1">[2]A!#REF!</definedName>
    <definedName name="_234Graph_CPL" localSheetId="9" hidden="1">[2]A!#REF!</definedName>
    <definedName name="_234Graph_CPL" localSheetId="3" hidden="1">[2]A!#REF!</definedName>
    <definedName name="_234Graph_CPL" hidden="1">[2]A!#REF!</definedName>
    <definedName name="_234Graph_E" localSheetId="5" hidden="1">[2]A!#REF!</definedName>
    <definedName name="_234Graph_E" localSheetId="4" hidden="1">[2]A!#REF!</definedName>
    <definedName name="_234Graph_E" localSheetId="6" hidden="1">[2]A!#REF!</definedName>
    <definedName name="_234Graph_E" localSheetId="7" hidden="1">[2]A!#REF!</definedName>
    <definedName name="_234Graph_E" localSheetId="8" hidden="1">[2]A!#REF!</definedName>
    <definedName name="_234Graph_E" localSheetId="9" hidden="1">[2]A!#REF!</definedName>
    <definedName name="_234Graph_E" localSheetId="3"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5">#REF!</definedName>
    <definedName name="_2Excel_BuiltIn_Print_Area_1_1" localSheetId="4">#REF!</definedName>
    <definedName name="_2Excel_BuiltIn_Print_Area_1_1" localSheetId="6">#REF!</definedName>
    <definedName name="_2Excel_BuiltIn_Print_Area_1_1" localSheetId="7">#REF!</definedName>
    <definedName name="_2Excel_BuiltIn_Print_Area_1_1" localSheetId="8">#REF!</definedName>
    <definedName name="_2Excel_BuiltIn_Print_Area_1_1" localSheetId="9">#REF!</definedName>
    <definedName name="_2Excel_BuiltIn_Print_Area_1_1" localSheetId="3">#REF!</definedName>
    <definedName name="_2Excel_BuiltIn_Print_Area_1_1">#REF!</definedName>
    <definedName name="_3__123Graph_BCHART_3" hidden="1">[4]GRAPH!$D$13:$O$13</definedName>
    <definedName name="_3Excel_BuiltIn_Print_Area_2_1" localSheetId="5">#REF!</definedName>
    <definedName name="_3Excel_BuiltIn_Print_Area_2_1" localSheetId="4">#REF!</definedName>
    <definedName name="_3Excel_BuiltIn_Print_Area_2_1" localSheetId="6">#REF!</definedName>
    <definedName name="_3Excel_BuiltIn_Print_Area_2_1" localSheetId="7">#REF!</definedName>
    <definedName name="_3Excel_BuiltIn_Print_Area_2_1" localSheetId="8">#REF!</definedName>
    <definedName name="_3Excel_BuiltIn_Print_Area_2_1" localSheetId="9">#REF!</definedName>
    <definedName name="_3Excel_BuiltIn_Print_Area_2_1" localSheetId="3">#REF!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5" hidden="1">[5]GRAPH!#REF!</definedName>
    <definedName name="_9__123Graph_BCHART_9" localSheetId="4" hidden="1">[5]GRAPH!#REF!</definedName>
    <definedName name="_9__123Graph_BCHART_9" localSheetId="6" hidden="1">[5]GRAPH!#REF!</definedName>
    <definedName name="_9__123Graph_BCHART_9" localSheetId="7" hidden="1">[5]GRAPH!#REF!</definedName>
    <definedName name="_9__123Graph_BCHART_9" localSheetId="8" hidden="1">[5]GRAPH!#REF!</definedName>
    <definedName name="_9__123Graph_BCHART_9" localSheetId="9" hidden="1">[5]GRAPH!#REF!</definedName>
    <definedName name="_9__123Graph_BCHART_9" localSheetId="3" hidden="1">[5]GRAPH!#REF!</definedName>
    <definedName name="_9__123Graph_BCHART_9" hidden="1">[5]GRAPH!#REF!</definedName>
    <definedName name="_DBA7" localSheetId="5">[1]worksheet!#REF!</definedName>
    <definedName name="_DBA7" localSheetId="4">[1]worksheet!#REF!</definedName>
    <definedName name="_DBA7" localSheetId="6">[1]worksheet!#REF!</definedName>
    <definedName name="_DBA7" localSheetId="7">[1]worksheet!#REF!</definedName>
    <definedName name="_DBA7" localSheetId="8">[1]worksheet!#REF!</definedName>
    <definedName name="_DBA7" localSheetId="9">[1]worksheet!#REF!</definedName>
    <definedName name="_DBA7" localSheetId="3">[1]worksheet!#REF!</definedName>
    <definedName name="_DBA7">[1]worksheet!#REF!</definedName>
    <definedName name="_Fill" localSheetId="5" hidden="1">#REF!</definedName>
    <definedName name="_Fill" localSheetId="4"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3" hidden="1">#REF!</definedName>
    <definedName name="_Fill" hidden="1">#REF!</definedName>
    <definedName name="_Fill1" hidden="1">[6]PPH1298S!$A$7:$A$34</definedName>
    <definedName name="_xlnm._FilterDatabase" localSheetId="5" hidden="1">'[7](40)G&amp;A'!#REF!</definedName>
    <definedName name="_xlnm._FilterDatabase" localSheetId="4" hidden="1">'[7](40)G&amp;A'!#REF!</definedName>
    <definedName name="_xlnm._FilterDatabase" localSheetId="6" hidden="1">'[7](40)G&amp;A'!#REF!</definedName>
    <definedName name="_xlnm._FilterDatabase" localSheetId="7" hidden="1">'[7](40)G&amp;A'!#REF!</definedName>
    <definedName name="_xlnm._FilterDatabase" localSheetId="8" hidden="1">'[7](40)G&amp;A'!#REF!</definedName>
    <definedName name="_xlnm._FilterDatabase" localSheetId="9" hidden="1">'[7](40)G&amp;A'!#REF!</definedName>
    <definedName name="_xlnm._FilterDatabase" localSheetId="2" hidden="1">Data!$A$4:$S$4</definedName>
    <definedName name="_xlnm._FilterDatabase" localSheetId="10" hidden="1">'Data (6)'!$A$4:$T$4</definedName>
    <definedName name="_xlnm._FilterDatabase" localSheetId="3" hidden="1">'[7](40)G&amp;A'!#REF!</definedName>
    <definedName name="_xlnm._FilterDatabase" hidden="1">'[7](40)G&amp;A'!#REF!</definedName>
    <definedName name="_K1" localSheetId="5" hidden="1">[8]Final!#REF!</definedName>
    <definedName name="_K1" localSheetId="4" hidden="1">[8]Final!#REF!</definedName>
    <definedName name="_K1" localSheetId="6" hidden="1">[8]Final!#REF!</definedName>
    <definedName name="_K1" localSheetId="7" hidden="1">[8]Final!#REF!</definedName>
    <definedName name="_K1" localSheetId="8" hidden="1">[8]Final!#REF!</definedName>
    <definedName name="_K1" localSheetId="9" hidden="1">[8]Final!#REF!</definedName>
    <definedName name="_K1" localSheetId="3" hidden="1">[8]Final!#REF!</definedName>
    <definedName name="_K1" hidden="1">[8]Final!#REF!</definedName>
    <definedName name="_Key1" localSheetId="5" hidden="1">#REF!</definedName>
    <definedName name="_Key1" localSheetId="4"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3" hidden="1">#REF!</definedName>
    <definedName name="_Key1" hidden="1">#REF!</definedName>
    <definedName name="_Key2" localSheetId="5" hidden="1">#REF!</definedName>
    <definedName name="_Key2" localSheetId="4" hidden="1">#REF!</definedName>
    <definedName name="_Key2" localSheetId="6" hidden="1">#REF!</definedName>
    <definedName name="_Key2" localSheetId="7" hidden="1">#REF!</definedName>
    <definedName name="_Key2" localSheetId="8" hidden="1">#REF!</definedName>
    <definedName name="_Key2" localSheetId="9" hidden="1">#REF!</definedName>
    <definedName name="_Key2" localSheetId="3"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5" hidden="1">#REF!</definedName>
    <definedName name="_Sort" localSheetId="4"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3" hidden="1">#REF!</definedName>
    <definedName name="_Sort" hidden="1">#REF!</definedName>
    <definedName name="a" localSheetId="5" hidden="1">#REF!</definedName>
    <definedName name="a" localSheetId="4" hidden="1">#REF!</definedName>
    <definedName name="a" localSheetId="6" hidden="1">#REF!</definedName>
    <definedName name="a" localSheetId="7" hidden="1">#REF!</definedName>
    <definedName name="a" localSheetId="8" hidden="1">#REF!</definedName>
    <definedName name="a" localSheetId="9" hidden="1">#REF!</definedName>
    <definedName name="a" localSheetId="3" hidden="1">#REF!</definedName>
    <definedName name="a" hidden="1">#REF!</definedName>
    <definedName name="aa" localSheetId="5" hidden="1">#REF!</definedName>
    <definedName name="aa" localSheetId="4" hidden="1">#REF!</definedName>
    <definedName name="aa" localSheetId="6" hidden="1">#REF!</definedName>
    <definedName name="aa" localSheetId="7" hidden="1">#REF!</definedName>
    <definedName name="aa" localSheetId="8" hidden="1">#REF!</definedName>
    <definedName name="aa" localSheetId="9" hidden="1">#REF!</definedName>
    <definedName name="aa" localSheetId="3" hidden="1">#REF!</definedName>
    <definedName name="aa" hidden="1">#REF!</definedName>
    <definedName name="aaa" hidden="1">{#N/A,#N/A,FALSE,"Aging Summary";#N/A,#N/A,FALSE,"Ratio Analysis";#N/A,#N/A,FALSE,"Test 120 Day Accts";#N/A,#N/A,FALSE,"Tickmarks"}</definedName>
    <definedName name="aaaaaaaaaaaaaaaaaaaaa" localSheetId="5">#REF!</definedName>
    <definedName name="aaaaaaaaaaaaaaaaaaaaa" localSheetId="4">#REF!</definedName>
    <definedName name="aaaaaaaaaaaaaaaaaaaaa" localSheetId="6">#REF!</definedName>
    <definedName name="aaaaaaaaaaaaaaaaaaaaa" localSheetId="7">#REF!</definedName>
    <definedName name="aaaaaaaaaaaaaaaaaaaaa" localSheetId="8">#REF!</definedName>
    <definedName name="aaaaaaaaaaaaaaaaaaaaa" localSheetId="9">#REF!</definedName>
    <definedName name="aaaaaaaaaaaaaaaaaaaaa" localSheetId="3">#REF!</definedName>
    <definedName name="aaaaaaaaaaaaaaaaaaaaa">#REF!</definedName>
    <definedName name="aaaaaaaaaaaaaaaaaaaaaaa" localSheetId="5">#REF!</definedName>
    <definedName name="aaaaaaaaaaaaaaaaaaaaaaa" localSheetId="4">#REF!</definedName>
    <definedName name="aaaaaaaaaaaaaaaaaaaaaaa" localSheetId="6">#REF!</definedName>
    <definedName name="aaaaaaaaaaaaaaaaaaaaaaa" localSheetId="7">#REF!</definedName>
    <definedName name="aaaaaaaaaaaaaaaaaaaaaaa" localSheetId="8">#REF!</definedName>
    <definedName name="aaaaaaaaaaaaaaaaaaaaaaa" localSheetId="9">#REF!</definedName>
    <definedName name="aaaaaaaaaaaaaaaaaaaaaaa" localSheetId="3">#REF!</definedName>
    <definedName name="aaaaaaaaaaaaaaaaaaaaaaa">#REF!</definedName>
    <definedName name="aaaaaaaaaaaaaaaaaaaaaaaaaaaaaaaa" localSheetId="5">#REF!</definedName>
    <definedName name="aaaaaaaaaaaaaaaaaaaaaaaaaaaaaaaa" localSheetId="4">#REF!</definedName>
    <definedName name="aaaaaaaaaaaaaaaaaaaaaaaaaaaaaaaa" localSheetId="6">#REF!</definedName>
    <definedName name="aaaaaaaaaaaaaaaaaaaaaaaaaaaaaaaa" localSheetId="7">#REF!</definedName>
    <definedName name="aaaaaaaaaaaaaaaaaaaaaaaaaaaaaaaa" localSheetId="8">#REF!</definedName>
    <definedName name="aaaaaaaaaaaaaaaaaaaaaaaaaaaaaaaa" localSheetId="9">#REF!</definedName>
    <definedName name="aaaaaaaaaaaaaaaaaaaaaaaaaaaaaaaa" localSheetId="3">#REF!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 localSheetId="5">#REF!</definedName>
    <definedName name="anjar" localSheetId="4">#REF!</definedName>
    <definedName name="anjar" localSheetId="6">#REF!</definedName>
    <definedName name="anjar" localSheetId="7">#REF!</definedName>
    <definedName name="anjar" localSheetId="8">#REF!</definedName>
    <definedName name="anjar" localSheetId="9">#REF!</definedName>
    <definedName name="anjar" localSheetId="3">#REF!</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 localSheetId="5">#REF!</definedName>
    <definedName name="BUGET91V" localSheetId="4">#REF!</definedName>
    <definedName name="BUGET91V" localSheetId="6">#REF!</definedName>
    <definedName name="BUGET91V" localSheetId="7">#REF!</definedName>
    <definedName name="BUGET91V" localSheetId="8">#REF!</definedName>
    <definedName name="BUGET91V" localSheetId="9">#REF!</definedName>
    <definedName name="BUGET91V" localSheetId="3">#REF!</definedName>
    <definedName name="BUGET91V">#REF!</definedName>
    <definedName name="capex2" localSheetId="5" hidden="1">#REF!</definedName>
    <definedName name="capex2" localSheetId="4" hidden="1">#REF!</definedName>
    <definedName name="capex2" localSheetId="6" hidden="1">#REF!</definedName>
    <definedName name="capex2" localSheetId="7" hidden="1">#REF!</definedName>
    <definedName name="capex2" localSheetId="8" hidden="1">#REF!</definedName>
    <definedName name="capex2" localSheetId="9" hidden="1">#REF!</definedName>
    <definedName name="capex2" localSheetId="3" hidden="1">#REF!</definedName>
    <definedName name="capex2" hidden="1">#REF!</definedName>
    <definedName name="CHECK" localSheetId="5">#REF!</definedName>
    <definedName name="CHECK" localSheetId="4">#REF!</definedName>
    <definedName name="CHECK" localSheetId="6">#REF!</definedName>
    <definedName name="CHECK" localSheetId="7">#REF!</definedName>
    <definedName name="CHECK" localSheetId="8">#REF!</definedName>
    <definedName name="CHECK" localSheetId="9">#REF!</definedName>
    <definedName name="CHECK" localSheetId="3">#REF!</definedName>
    <definedName name="CHECK">#REF!</definedName>
    <definedName name="CIPHSJ" localSheetId="5" hidden="1">#REF!</definedName>
    <definedName name="CIPHSJ" localSheetId="4" hidden="1">#REF!</definedName>
    <definedName name="CIPHSJ" localSheetId="6" hidden="1">#REF!</definedName>
    <definedName name="CIPHSJ" localSheetId="7" hidden="1">#REF!</definedName>
    <definedName name="CIPHSJ" localSheetId="8" hidden="1">#REF!</definedName>
    <definedName name="CIPHSJ" localSheetId="9" hidden="1">#REF!</definedName>
    <definedName name="CIPHSJ" localSheetId="3" hidden="1">#REF!</definedName>
    <definedName name="CIPHSJ" hidden="1">#REF!</definedName>
    <definedName name="cusmasteras20102005_list_query" localSheetId="5">#REF!</definedName>
    <definedName name="cusmasteras20102005_list_query" localSheetId="4">#REF!</definedName>
    <definedName name="cusmasteras20102005_list_query" localSheetId="6">#REF!</definedName>
    <definedName name="cusmasteras20102005_list_query" localSheetId="7">#REF!</definedName>
    <definedName name="cusmasteras20102005_list_query" localSheetId="8">#REF!</definedName>
    <definedName name="cusmasteras20102005_list_query" localSheetId="9">#REF!</definedName>
    <definedName name="cusmasteras20102005_list_query" localSheetId="3">#REF!</definedName>
    <definedName name="cusmasteras20102005_list_query">#REF!</definedName>
    <definedName name="D_RPSCHS_Crosstab" localSheetId="5">#REF!</definedName>
    <definedName name="D_RPSCHS_Crosstab" localSheetId="4">#REF!</definedName>
    <definedName name="D_RPSCHS_Crosstab" localSheetId="6">#REF!</definedName>
    <definedName name="D_RPSCHS_Crosstab" localSheetId="7">#REF!</definedName>
    <definedName name="D_RPSCHS_Crosstab" localSheetId="8">#REF!</definedName>
    <definedName name="D_RPSCHS_Crosstab" localSheetId="9">#REF!</definedName>
    <definedName name="D_RPSCHS_Crosstab" localSheetId="3">#REF!</definedName>
    <definedName name="D_RPSCHS_Crosstab">#REF!</definedName>
    <definedName name="_xlnm.Database" localSheetId="5" hidden="1">#REF!</definedName>
    <definedName name="_xlnm.Database" localSheetId="4" hidden="1">#REF!</definedName>
    <definedName name="_xlnm.Database" localSheetId="6" hidden="1">#REF!</definedName>
    <definedName name="_xlnm.Database" localSheetId="7" hidden="1">#REF!</definedName>
    <definedName name="_xlnm.Database" localSheetId="8" hidden="1">#REF!</definedName>
    <definedName name="_xlnm.Database" localSheetId="9" hidden="1">#REF!</definedName>
    <definedName name="_xlnm.Database" localSheetId="3" hidden="1">#REF!</definedName>
    <definedName name="_xlnm.Database" hidden="1">#REF!</definedName>
    <definedName name="DataNowMonth">[9]Constants!$B$2</definedName>
    <definedName name="ＤＤ１" localSheetId="5">#REF!</definedName>
    <definedName name="ＤＤ１" localSheetId="4">#REF!</definedName>
    <definedName name="ＤＤ１" localSheetId="6">#REF!</definedName>
    <definedName name="ＤＤ１" localSheetId="7">#REF!</definedName>
    <definedName name="ＤＤ１" localSheetId="8">#REF!</definedName>
    <definedName name="ＤＤ１" localSheetId="9">#REF!</definedName>
    <definedName name="ＤＤ１" localSheetId="3">#REF!</definedName>
    <definedName name="ＤＤ１">#REF!</definedName>
    <definedName name="Deposit" hidden="1">{#N/A,#N/A,FALSE,"Aging Summary";#N/A,#N/A,FALSE,"Ratio Analysis";#N/A,#N/A,FALSE,"Test 120 Day Accts";#N/A,#N/A,FALSE,"Tickmarks"}</definedName>
    <definedName name="DM" localSheetId="5">[2]A!#REF!</definedName>
    <definedName name="DM" localSheetId="4">[2]A!#REF!</definedName>
    <definedName name="DM" localSheetId="6">[2]A!#REF!</definedName>
    <definedName name="DM" localSheetId="7">[2]A!#REF!</definedName>
    <definedName name="DM" localSheetId="8">[2]A!#REF!</definedName>
    <definedName name="DM" localSheetId="9">[2]A!#REF!</definedName>
    <definedName name="DM" localSheetId="3">[2]A!#REF!</definedName>
    <definedName name="DM">[2]A!#REF!</definedName>
    <definedName name="dsdsd" localSheetId="5">#REF!</definedName>
    <definedName name="dsdsd" localSheetId="4">#REF!</definedName>
    <definedName name="dsdsd" localSheetId="6">#REF!</definedName>
    <definedName name="dsdsd" localSheetId="7">#REF!</definedName>
    <definedName name="dsdsd" localSheetId="8">#REF!</definedName>
    <definedName name="dsdsd" localSheetId="9">#REF!</definedName>
    <definedName name="dsdsd" localSheetId="3">#REF!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 localSheetId="5">[2]A!#REF!</definedName>
    <definedName name="ENTRY" localSheetId="4">[2]A!#REF!</definedName>
    <definedName name="ENTRY" localSheetId="6">[2]A!#REF!</definedName>
    <definedName name="ENTRY" localSheetId="7">[2]A!#REF!</definedName>
    <definedName name="ENTRY" localSheetId="8">[2]A!#REF!</definedName>
    <definedName name="ENTRY" localSheetId="9">[2]A!#REF!</definedName>
    <definedName name="ENTRY" localSheetId="3">[2]A!#REF!</definedName>
    <definedName name="ENTRY">[2]A!#REF!</definedName>
    <definedName name="Excel_BuiltIn_Print_Area_1">[10]FREIGHT!$A$1:$O$26</definedName>
    <definedName name="Excel_BuiltIn_Print_Area_10" localSheetId="5">#REF!</definedName>
    <definedName name="Excel_BuiltIn_Print_Area_10" localSheetId="4">#REF!</definedName>
    <definedName name="Excel_BuiltIn_Print_Area_10" localSheetId="6">#REF!</definedName>
    <definedName name="Excel_BuiltIn_Print_Area_10" localSheetId="7">#REF!</definedName>
    <definedName name="Excel_BuiltIn_Print_Area_10" localSheetId="8">#REF!</definedName>
    <definedName name="Excel_BuiltIn_Print_Area_10" localSheetId="9">#REF!</definedName>
    <definedName name="Excel_BuiltIn_Print_Area_10" localSheetId="3">#REF!</definedName>
    <definedName name="Excel_BuiltIn_Print_Area_10">#REF!</definedName>
    <definedName name="Excel_BuiltIn_Print_Area_11" localSheetId="5">#REF!</definedName>
    <definedName name="Excel_BuiltIn_Print_Area_11" localSheetId="4">#REF!</definedName>
    <definedName name="Excel_BuiltIn_Print_Area_11" localSheetId="6">#REF!</definedName>
    <definedName name="Excel_BuiltIn_Print_Area_11" localSheetId="7">#REF!</definedName>
    <definedName name="Excel_BuiltIn_Print_Area_11" localSheetId="8">#REF!</definedName>
    <definedName name="Excel_BuiltIn_Print_Area_11" localSheetId="9">#REF!</definedName>
    <definedName name="Excel_BuiltIn_Print_Area_11" localSheetId="3">#REF!</definedName>
    <definedName name="Excel_BuiltIn_Print_Area_11">#REF!</definedName>
    <definedName name="Excel_BuiltIn_Print_Area_12" localSheetId="5">#REF!</definedName>
    <definedName name="Excel_BuiltIn_Print_Area_12" localSheetId="4">#REF!</definedName>
    <definedName name="Excel_BuiltIn_Print_Area_12" localSheetId="6">#REF!</definedName>
    <definedName name="Excel_BuiltIn_Print_Area_12" localSheetId="7">#REF!</definedName>
    <definedName name="Excel_BuiltIn_Print_Area_12" localSheetId="8">#REF!</definedName>
    <definedName name="Excel_BuiltIn_Print_Area_12" localSheetId="9">#REF!</definedName>
    <definedName name="Excel_BuiltIn_Print_Area_12" localSheetId="3">#REF!</definedName>
    <definedName name="Excel_BuiltIn_Print_Area_12">#REF!</definedName>
    <definedName name="Excel_BuiltIn_Print_Area_13" localSheetId="5">#REF!</definedName>
    <definedName name="Excel_BuiltIn_Print_Area_13" localSheetId="4">#REF!</definedName>
    <definedName name="Excel_BuiltIn_Print_Area_13" localSheetId="6">#REF!</definedName>
    <definedName name="Excel_BuiltIn_Print_Area_13" localSheetId="7">#REF!</definedName>
    <definedName name="Excel_BuiltIn_Print_Area_13" localSheetId="8">#REF!</definedName>
    <definedName name="Excel_BuiltIn_Print_Area_13" localSheetId="9">#REF!</definedName>
    <definedName name="Excel_BuiltIn_Print_Area_13" localSheetId="3">#REF!</definedName>
    <definedName name="Excel_BuiltIn_Print_Area_13">#REF!</definedName>
    <definedName name="Excel_BuiltIn_Print_Area_14" localSheetId="5">#REF!</definedName>
    <definedName name="Excel_BuiltIn_Print_Area_14" localSheetId="4">#REF!</definedName>
    <definedName name="Excel_BuiltIn_Print_Area_14" localSheetId="6">#REF!</definedName>
    <definedName name="Excel_BuiltIn_Print_Area_14" localSheetId="7">#REF!</definedName>
    <definedName name="Excel_BuiltIn_Print_Area_14" localSheetId="8">#REF!</definedName>
    <definedName name="Excel_BuiltIn_Print_Area_14" localSheetId="9">#REF!</definedName>
    <definedName name="Excel_BuiltIn_Print_Area_14" localSheetId="3">#REF!</definedName>
    <definedName name="Excel_BuiltIn_Print_Area_14">#REF!</definedName>
    <definedName name="Excel_BuiltIn_Print_Area_15" localSheetId="5">#REF!</definedName>
    <definedName name="Excel_BuiltIn_Print_Area_15" localSheetId="4">#REF!</definedName>
    <definedName name="Excel_BuiltIn_Print_Area_15" localSheetId="6">#REF!</definedName>
    <definedName name="Excel_BuiltIn_Print_Area_15" localSheetId="7">#REF!</definedName>
    <definedName name="Excel_BuiltIn_Print_Area_15" localSheetId="8">#REF!</definedName>
    <definedName name="Excel_BuiltIn_Print_Area_15" localSheetId="9">#REF!</definedName>
    <definedName name="Excel_BuiltIn_Print_Area_15" localSheetId="3">#REF!</definedName>
    <definedName name="Excel_BuiltIn_Print_Area_15">#REF!</definedName>
    <definedName name="Excel_BuiltIn_Print_Area_16" localSheetId="5">#REF!</definedName>
    <definedName name="Excel_BuiltIn_Print_Area_16" localSheetId="4">#REF!</definedName>
    <definedName name="Excel_BuiltIn_Print_Area_16" localSheetId="6">#REF!</definedName>
    <definedName name="Excel_BuiltIn_Print_Area_16" localSheetId="7">#REF!</definedName>
    <definedName name="Excel_BuiltIn_Print_Area_16" localSheetId="8">#REF!</definedName>
    <definedName name="Excel_BuiltIn_Print_Area_16" localSheetId="9">#REF!</definedName>
    <definedName name="Excel_BuiltIn_Print_Area_16" localSheetId="3">#REF!</definedName>
    <definedName name="Excel_BuiltIn_Print_Area_16">#REF!</definedName>
    <definedName name="Excel_BuiltIn_Print_Area_17" localSheetId="5">#REF!</definedName>
    <definedName name="Excel_BuiltIn_Print_Area_17" localSheetId="4">#REF!</definedName>
    <definedName name="Excel_BuiltIn_Print_Area_17" localSheetId="6">#REF!</definedName>
    <definedName name="Excel_BuiltIn_Print_Area_17" localSheetId="7">#REF!</definedName>
    <definedName name="Excel_BuiltIn_Print_Area_17" localSheetId="8">#REF!</definedName>
    <definedName name="Excel_BuiltIn_Print_Area_17" localSheetId="9">#REF!</definedName>
    <definedName name="Excel_BuiltIn_Print_Area_17" localSheetId="3">#REF!</definedName>
    <definedName name="Excel_BuiltIn_Print_Area_17">#REF!</definedName>
    <definedName name="Excel_BuiltIn_Print_Area_18" localSheetId="5">#REF!</definedName>
    <definedName name="Excel_BuiltIn_Print_Area_18" localSheetId="4">#REF!</definedName>
    <definedName name="Excel_BuiltIn_Print_Area_18" localSheetId="6">#REF!</definedName>
    <definedName name="Excel_BuiltIn_Print_Area_18" localSheetId="7">#REF!</definedName>
    <definedName name="Excel_BuiltIn_Print_Area_18" localSheetId="8">#REF!</definedName>
    <definedName name="Excel_BuiltIn_Print_Area_18" localSheetId="9">#REF!</definedName>
    <definedName name="Excel_BuiltIn_Print_Area_18" localSheetId="3">#REF!</definedName>
    <definedName name="Excel_BuiltIn_Print_Area_18">#REF!</definedName>
    <definedName name="Excel_BuiltIn_Print_Area_19" localSheetId="5">#REF!</definedName>
    <definedName name="Excel_BuiltIn_Print_Area_19" localSheetId="4">#REF!</definedName>
    <definedName name="Excel_BuiltIn_Print_Area_19" localSheetId="6">#REF!</definedName>
    <definedName name="Excel_BuiltIn_Print_Area_19" localSheetId="7">#REF!</definedName>
    <definedName name="Excel_BuiltIn_Print_Area_19" localSheetId="8">#REF!</definedName>
    <definedName name="Excel_BuiltIn_Print_Area_19" localSheetId="9">#REF!</definedName>
    <definedName name="Excel_BuiltIn_Print_Area_19" localSheetId="3">#REF!</definedName>
    <definedName name="Excel_BuiltIn_Print_Area_19">#REF!</definedName>
    <definedName name="Excel_BuiltIn_Print_Area_2" localSheetId="5">#REF!</definedName>
    <definedName name="Excel_BuiltIn_Print_Area_2" localSheetId="4">#REF!</definedName>
    <definedName name="Excel_BuiltIn_Print_Area_2" localSheetId="6">#REF!</definedName>
    <definedName name="Excel_BuiltIn_Print_Area_2" localSheetId="7">#REF!</definedName>
    <definedName name="Excel_BuiltIn_Print_Area_2" localSheetId="8">#REF!</definedName>
    <definedName name="Excel_BuiltIn_Print_Area_2" localSheetId="9">#REF!</definedName>
    <definedName name="Excel_BuiltIn_Print_Area_2" localSheetId="3">#REF!</definedName>
    <definedName name="Excel_BuiltIn_Print_Area_2">#REF!</definedName>
    <definedName name="Excel_BuiltIn_Print_Area_20" localSheetId="5">#REF!</definedName>
    <definedName name="Excel_BuiltIn_Print_Area_20" localSheetId="4">#REF!</definedName>
    <definedName name="Excel_BuiltIn_Print_Area_20" localSheetId="6">#REF!</definedName>
    <definedName name="Excel_BuiltIn_Print_Area_20" localSheetId="7">#REF!</definedName>
    <definedName name="Excel_BuiltIn_Print_Area_20" localSheetId="8">#REF!</definedName>
    <definedName name="Excel_BuiltIn_Print_Area_20" localSheetId="9">#REF!</definedName>
    <definedName name="Excel_BuiltIn_Print_Area_20" localSheetId="3">#REF!</definedName>
    <definedName name="Excel_BuiltIn_Print_Area_20">#REF!</definedName>
    <definedName name="Excel_BuiltIn_Print_Area_21" localSheetId="5">#REF!</definedName>
    <definedName name="Excel_BuiltIn_Print_Area_21" localSheetId="4">#REF!</definedName>
    <definedName name="Excel_BuiltIn_Print_Area_21" localSheetId="6">#REF!</definedName>
    <definedName name="Excel_BuiltIn_Print_Area_21" localSheetId="7">#REF!</definedName>
    <definedName name="Excel_BuiltIn_Print_Area_21" localSheetId="8">#REF!</definedName>
    <definedName name="Excel_BuiltIn_Print_Area_21" localSheetId="9">#REF!</definedName>
    <definedName name="Excel_BuiltIn_Print_Area_21" localSheetId="3">#REF!</definedName>
    <definedName name="Excel_BuiltIn_Print_Area_21">#REF!</definedName>
    <definedName name="Excel_BuiltIn_Print_Area_22" localSheetId="5">#REF!</definedName>
    <definedName name="Excel_BuiltIn_Print_Area_22" localSheetId="4">#REF!</definedName>
    <definedName name="Excel_BuiltIn_Print_Area_22" localSheetId="6">#REF!</definedName>
    <definedName name="Excel_BuiltIn_Print_Area_22" localSheetId="7">#REF!</definedName>
    <definedName name="Excel_BuiltIn_Print_Area_22" localSheetId="8">#REF!</definedName>
    <definedName name="Excel_BuiltIn_Print_Area_22" localSheetId="9">#REF!</definedName>
    <definedName name="Excel_BuiltIn_Print_Area_22" localSheetId="3">#REF!</definedName>
    <definedName name="Excel_BuiltIn_Print_Area_22">#REF!</definedName>
    <definedName name="Excel_BuiltIn_Print_Area_23" localSheetId="5">#REF!</definedName>
    <definedName name="Excel_BuiltIn_Print_Area_23" localSheetId="4">#REF!</definedName>
    <definedName name="Excel_BuiltIn_Print_Area_23" localSheetId="6">#REF!</definedName>
    <definedName name="Excel_BuiltIn_Print_Area_23" localSheetId="7">#REF!</definedName>
    <definedName name="Excel_BuiltIn_Print_Area_23" localSheetId="8">#REF!</definedName>
    <definedName name="Excel_BuiltIn_Print_Area_23" localSheetId="9">#REF!</definedName>
    <definedName name="Excel_BuiltIn_Print_Area_23" localSheetId="3">#REF!</definedName>
    <definedName name="Excel_BuiltIn_Print_Area_23">#REF!</definedName>
    <definedName name="Excel_BuiltIn_Print_Area_24" localSheetId="5">#REF!</definedName>
    <definedName name="Excel_BuiltIn_Print_Area_24" localSheetId="4">#REF!</definedName>
    <definedName name="Excel_BuiltIn_Print_Area_24" localSheetId="6">#REF!</definedName>
    <definedName name="Excel_BuiltIn_Print_Area_24" localSheetId="7">#REF!</definedName>
    <definedName name="Excel_BuiltIn_Print_Area_24" localSheetId="8">#REF!</definedName>
    <definedName name="Excel_BuiltIn_Print_Area_24" localSheetId="9">#REF!</definedName>
    <definedName name="Excel_BuiltIn_Print_Area_24" localSheetId="3">#REF!</definedName>
    <definedName name="Excel_BuiltIn_Print_Area_24">#REF!</definedName>
    <definedName name="Excel_BuiltIn_Print_Area_25" localSheetId="5">#REF!</definedName>
    <definedName name="Excel_BuiltIn_Print_Area_25" localSheetId="4">#REF!</definedName>
    <definedName name="Excel_BuiltIn_Print_Area_25" localSheetId="6">#REF!</definedName>
    <definedName name="Excel_BuiltIn_Print_Area_25" localSheetId="7">#REF!</definedName>
    <definedName name="Excel_BuiltIn_Print_Area_25" localSheetId="8">#REF!</definedName>
    <definedName name="Excel_BuiltIn_Print_Area_25" localSheetId="9">#REF!</definedName>
    <definedName name="Excel_BuiltIn_Print_Area_25" localSheetId="3">#REF!</definedName>
    <definedName name="Excel_BuiltIn_Print_Area_25">#REF!</definedName>
    <definedName name="Excel_BuiltIn_Print_Area_26" localSheetId="5">#REF!</definedName>
    <definedName name="Excel_BuiltIn_Print_Area_26" localSheetId="4">#REF!</definedName>
    <definedName name="Excel_BuiltIn_Print_Area_26" localSheetId="6">#REF!</definedName>
    <definedName name="Excel_BuiltIn_Print_Area_26" localSheetId="7">#REF!</definedName>
    <definedName name="Excel_BuiltIn_Print_Area_26" localSheetId="8">#REF!</definedName>
    <definedName name="Excel_BuiltIn_Print_Area_26" localSheetId="9">#REF!</definedName>
    <definedName name="Excel_BuiltIn_Print_Area_26" localSheetId="3">#REF!</definedName>
    <definedName name="Excel_BuiltIn_Print_Area_26">#REF!</definedName>
    <definedName name="Excel_BuiltIn_Print_Area_27" localSheetId="5">#REF!</definedName>
    <definedName name="Excel_BuiltIn_Print_Area_27" localSheetId="4">#REF!</definedName>
    <definedName name="Excel_BuiltIn_Print_Area_27" localSheetId="6">#REF!</definedName>
    <definedName name="Excel_BuiltIn_Print_Area_27" localSheetId="7">#REF!</definedName>
    <definedName name="Excel_BuiltIn_Print_Area_27" localSheetId="8">#REF!</definedName>
    <definedName name="Excel_BuiltIn_Print_Area_27" localSheetId="9">#REF!</definedName>
    <definedName name="Excel_BuiltIn_Print_Area_27" localSheetId="3">#REF!</definedName>
    <definedName name="Excel_BuiltIn_Print_Area_27">#REF!</definedName>
    <definedName name="Excel_BuiltIn_Print_Area_28" localSheetId="5">#REF!</definedName>
    <definedName name="Excel_BuiltIn_Print_Area_28" localSheetId="4">#REF!</definedName>
    <definedName name="Excel_BuiltIn_Print_Area_28" localSheetId="6">#REF!</definedName>
    <definedName name="Excel_BuiltIn_Print_Area_28" localSheetId="7">#REF!</definedName>
    <definedName name="Excel_BuiltIn_Print_Area_28" localSheetId="8">#REF!</definedName>
    <definedName name="Excel_BuiltIn_Print_Area_28" localSheetId="9">#REF!</definedName>
    <definedName name="Excel_BuiltIn_Print_Area_28" localSheetId="3">#REF!</definedName>
    <definedName name="Excel_BuiltIn_Print_Area_28">#REF!</definedName>
    <definedName name="Excel_BuiltIn_Print_Area_29" localSheetId="5">#REF!</definedName>
    <definedName name="Excel_BuiltIn_Print_Area_29" localSheetId="4">#REF!</definedName>
    <definedName name="Excel_BuiltIn_Print_Area_29" localSheetId="6">#REF!</definedName>
    <definedName name="Excel_BuiltIn_Print_Area_29" localSheetId="7">#REF!</definedName>
    <definedName name="Excel_BuiltIn_Print_Area_29" localSheetId="8">#REF!</definedName>
    <definedName name="Excel_BuiltIn_Print_Area_29" localSheetId="9">#REF!</definedName>
    <definedName name="Excel_BuiltIn_Print_Area_29" localSheetId="3">#REF!</definedName>
    <definedName name="Excel_BuiltIn_Print_Area_29">#REF!</definedName>
    <definedName name="Excel_BuiltIn_Print_Area_29_1" localSheetId="5">#REF!</definedName>
    <definedName name="Excel_BuiltIn_Print_Area_29_1" localSheetId="4">#REF!</definedName>
    <definedName name="Excel_BuiltIn_Print_Area_29_1" localSheetId="6">#REF!</definedName>
    <definedName name="Excel_BuiltIn_Print_Area_29_1" localSheetId="7">#REF!</definedName>
    <definedName name="Excel_BuiltIn_Print_Area_29_1" localSheetId="8">#REF!</definedName>
    <definedName name="Excel_BuiltIn_Print_Area_29_1" localSheetId="9">#REF!</definedName>
    <definedName name="Excel_BuiltIn_Print_Area_29_1" localSheetId="3">#REF!</definedName>
    <definedName name="Excel_BuiltIn_Print_Area_29_1">#REF!</definedName>
    <definedName name="Excel_BuiltIn_Print_Area_29_1_31" localSheetId="5">#REF!</definedName>
    <definedName name="Excel_BuiltIn_Print_Area_29_1_31" localSheetId="4">#REF!</definedName>
    <definedName name="Excel_BuiltIn_Print_Area_29_1_31" localSheetId="6">#REF!</definedName>
    <definedName name="Excel_BuiltIn_Print_Area_29_1_31" localSheetId="7">#REF!</definedName>
    <definedName name="Excel_BuiltIn_Print_Area_29_1_31" localSheetId="8">#REF!</definedName>
    <definedName name="Excel_BuiltIn_Print_Area_29_1_31" localSheetId="9">#REF!</definedName>
    <definedName name="Excel_BuiltIn_Print_Area_29_1_31" localSheetId="3">#REF!</definedName>
    <definedName name="Excel_BuiltIn_Print_Area_29_1_31">#REF!</definedName>
    <definedName name="Excel_BuiltIn_Print_Area_29_1_33" localSheetId="5">#REF!</definedName>
    <definedName name="Excel_BuiltIn_Print_Area_29_1_33" localSheetId="4">#REF!</definedName>
    <definedName name="Excel_BuiltIn_Print_Area_29_1_33" localSheetId="6">#REF!</definedName>
    <definedName name="Excel_BuiltIn_Print_Area_29_1_33" localSheetId="7">#REF!</definedName>
    <definedName name="Excel_BuiltIn_Print_Area_29_1_33" localSheetId="8">#REF!</definedName>
    <definedName name="Excel_BuiltIn_Print_Area_29_1_33" localSheetId="9">#REF!</definedName>
    <definedName name="Excel_BuiltIn_Print_Area_29_1_33" localSheetId="3">#REF!</definedName>
    <definedName name="Excel_BuiltIn_Print_Area_29_1_33">#REF!</definedName>
    <definedName name="Excel_BuiltIn_Print_Area_29_1_35" localSheetId="5">#REF!</definedName>
    <definedName name="Excel_BuiltIn_Print_Area_29_1_35" localSheetId="4">#REF!</definedName>
    <definedName name="Excel_BuiltIn_Print_Area_29_1_35" localSheetId="6">#REF!</definedName>
    <definedName name="Excel_BuiltIn_Print_Area_29_1_35" localSheetId="7">#REF!</definedName>
    <definedName name="Excel_BuiltIn_Print_Area_29_1_35" localSheetId="8">#REF!</definedName>
    <definedName name="Excel_BuiltIn_Print_Area_29_1_35" localSheetId="9">#REF!</definedName>
    <definedName name="Excel_BuiltIn_Print_Area_29_1_35" localSheetId="3">#REF!</definedName>
    <definedName name="Excel_BuiltIn_Print_Area_29_1_35">#REF!</definedName>
    <definedName name="Excel_BuiltIn_Print_Area_29_1_37" localSheetId="5">#REF!</definedName>
    <definedName name="Excel_BuiltIn_Print_Area_29_1_37" localSheetId="4">#REF!</definedName>
    <definedName name="Excel_BuiltIn_Print_Area_29_1_37" localSheetId="6">#REF!</definedName>
    <definedName name="Excel_BuiltIn_Print_Area_29_1_37" localSheetId="7">#REF!</definedName>
    <definedName name="Excel_BuiltIn_Print_Area_29_1_37" localSheetId="8">#REF!</definedName>
    <definedName name="Excel_BuiltIn_Print_Area_29_1_37" localSheetId="9">#REF!</definedName>
    <definedName name="Excel_BuiltIn_Print_Area_29_1_37" localSheetId="3">#REF!</definedName>
    <definedName name="Excel_BuiltIn_Print_Area_29_1_37">#REF!</definedName>
    <definedName name="Excel_BuiltIn_Print_Area_29_1_39" localSheetId="5">#REF!</definedName>
    <definedName name="Excel_BuiltIn_Print_Area_29_1_39" localSheetId="4">#REF!</definedName>
    <definedName name="Excel_BuiltIn_Print_Area_29_1_39" localSheetId="6">#REF!</definedName>
    <definedName name="Excel_BuiltIn_Print_Area_29_1_39" localSheetId="7">#REF!</definedName>
    <definedName name="Excel_BuiltIn_Print_Area_29_1_39" localSheetId="8">#REF!</definedName>
    <definedName name="Excel_BuiltIn_Print_Area_29_1_39" localSheetId="9">#REF!</definedName>
    <definedName name="Excel_BuiltIn_Print_Area_29_1_39" localSheetId="3">#REF!</definedName>
    <definedName name="Excel_BuiltIn_Print_Area_29_1_39">#REF!</definedName>
    <definedName name="Excel_BuiltIn_Print_Area_29_1_42" localSheetId="5">#REF!</definedName>
    <definedName name="Excel_BuiltIn_Print_Area_29_1_42" localSheetId="4">#REF!</definedName>
    <definedName name="Excel_BuiltIn_Print_Area_29_1_42" localSheetId="6">#REF!</definedName>
    <definedName name="Excel_BuiltIn_Print_Area_29_1_42" localSheetId="7">#REF!</definedName>
    <definedName name="Excel_BuiltIn_Print_Area_29_1_42" localSheetId="8">#REF!</definedName>
    <definedName name="Excel_BuiltIn_Print_Area_29_1_42" localSheetId="9">#REF!</definedName>
    <definedName name="Excel_BuiltIn_Print_Area_29_1_42" localSheetId="3">#REF!</definedName>
    <definedName name="Excel_BuiltIn_Print_Area_29_1_42">#REF!</definedName>
    <definedName name="Excel_BuiltIn_Print_Area_29_1_44" localSheetId="5">#REF!</definedName>
    <definedName name="Excel_BuiltIn_Print_Area_29_1_44" localSheetId="4">#REF!</definedName>
    <definedName name="Excel_BuiltIn_Print_Area_29_1_44" localSheetId="6">#REF!</definedName>
    <definedName name="Excel_BuiltIn_Print_Area_29_1_44" localSheetId="7">#REF!</definedName>
    <definedName name="Excel_BuiltIn_Print_Area_29_1_44" localSheetId="8">#REF!</definedName>
    <definedName name="Excel_BuiltIn_Print_Area_29_1_44" localSheetId="9">#REF!</definedName>
    <definedName name="Excel_BuiltIn_Print_Area_29_1_44" localSheetId="3">#REF!</definedName>
    <definedName name="Excel_BuiltIn_Print_Area_29_1_44">#REF!</definedName>
    <definedName name="Excel_BuiltIn_Print_Area_3" localSheetId="5">#REF!</definedName>
    <definedName name="Excel_BuiltIn_Print_Area_3" localSheetId="4">#REF!</definedName>
    <definedName name="Excel_BuiltIn_Print_Area_3" localSheetId="6">#REF!</definedName>
    <definedName name="Excel_BuiltIn_Print_Area_3" localSheetId="7">#REF!</definedName>
    <definedName name="Excel_BuiltIn_Print_Area_3" localSheetId="8">#REF!</definedName>
    <definedName name="Excel_BuiltIn_Print_Area_3" localSheetId="9">#REF!</definedName>
    <definedName name="Excel_BuiltIn_Print_Area_3" localSheetId="3">#REF!</definedName>
    <definedName name="Excel_BuiltIn_Print_Area_3">#REF!</definedName>
    <definedName name="Excel_BuiltIn_Print_Area_30" localSheetId="5">#REF!</definedName>
    <definedName name="Excel_BuiltIn_Print_Area_30" localSheetId="4">#REF!</definedName>
    <definedName name="Excel_BuiltIn_Print_Area_30" localSheetId="6">#REF!</definedName>
    <definedName name="Excel_BuiltIn_Print_Area_30" localSheetId="7">#REF!</definedName>
    <definedName name="Excel_BuiltIn_Print_Area_30" localSheetId="8">#REF!</definedName>
    <definedName name="Excel_BuiltIn_Print_Area_30" localSheetId="9">#REF!</definedName>
    <definedName name="Excel_BuiltIn_Print_Area_30" localSheetId="3">#REF!</definedName>
    <definedName name="Excel_BuiltIn_Print_Area_30">#REF!</definedName>
    <definedName name="Excel_BuiltIn_Print_Area_31" localSheetId="5">#REF!</definedName>
    <definedName name="Excel_BuiltIn_Print_Area_31" localSheetId="4">#REF!</definedName>
    <definedName name="Excel_BuiltIn_Print_Area_31" localSheetId="6">#REF!</definedName>
    <definedName name="Excel_BuiltIn_Print_Area_31" localSheetId="7">#REF!</definedName>
    <definedName name="Excel_BuiltIn_Print_Area_31" localSheetId="8">#REF!</definedName>
    <definedName name="Excel_BuiltIn_Print_Area_31" localSheetId="9">#REF!</definedName>
    <definedName name="Excel_BuiltIn_Print_Area_31" localSheetId="3">#REF!</definedName>
    <definedName name="Excel_BuiltIn_Print_Area_31">#REF!</definedName>
    <definedName name="Excel_BuiltIn_Print_Area_32" localSheetId="5">#REF!</definedName>
    <definedName name="Excel_BuiltIn_Print_Area_32" localSheetId="4">#REF!</definedName>
    <definedName name="Excel_BuiltIn_Print_Area_32" localSheetId="6">#REF!</definedName>
    <definedName name="Excel_BuiltIn_Print_Area_32" localSheetId="7">#REF!</definedName>
    <definedName name="Excel_BuiltIn_Print_Area_32" localSheetId="8">#REF!</definedName>
    <definedName name="Excel_BuiltIn_Print_Area_32" localSheetId="9">#REF!</definedName>
    <definedName name="Excel_BuiltIn_Print_Area_32" localSheetId="3">#REF!</definedName>
    <definedName name="Excel_BuiltIn_Print_Area_32">#REF!</definedName>
    <definedName name="Excel_BuiltIn_Print_Area_33" localSheetId="5">#REF!</definedName>
    <definedName name="Excel_BuiltIn_Print_Area_33" localSheetId="4">#REF!</definedName>
    <definedName name="Excel_BuiltIn_Print_Area_33" localSheetId="6">#REF!</definedName>
    <definedName name="Excel_BuiltIn_Print_Area_33" localSheetId="7">#REF!</definedName>
    <definedName name="Excel_BuiltIn_Print_Area_33" localSheetId="8">#REF!</definedName>
    <definedName name="Excel_BuiltIn_Print_Area_33" localSheetId="9">#REF!</definedName>
    <definedName name="Excel_BuiltIn_Print_Area_33" localSheetId="3">#REF!</definedName>
    <definedName name="Excel_BuiltIn_Print_Area_33">#REF!</definedName>
    <definedName name="Excel_BuiltIn_Print_Area_34" localSheetId="5">#REF!</definedName>
    <definedName name="Excel_BuiltIn_Print_Area_34" localSheetId="4">#REF!</definedName>
    <definedName name="Excel_BuiltIn_Print_Area_34" localSheetId="6">#REF!</definedName>
    <definedName name="Excel_BuiltIn_Print_Area_34" localSheetId="7">#REF!</definedName>
    <definedName name="Excel_BuiltIn_Print_Area_34" localSheetId="8">#REF!</definedName>
    <definedName name="Excel_BuiltIn_Print_Area_34" localSheetId="9">#REF!</definedName>
    <definedName name="Excel_BuiltIn_Print_Area_34" localSheetId="3">#REF!</definedName>
    <definedName name="Excel_BuiltIn_Print_Area_34">#REF!</definedName>
    <definedName name="Excel_BuiltIn_Print_Area_35" localSheetId="5">#REF!</definedName>
    <definedName name="Excel_BuiltIn_Print_Area_35" localSheetId="4">#REF!</definedName>
    <definedName name="Excel_BuiltIn_Print_Area_35" localSheetId="6">#REF!</definedName>
    <definedName name="Excel_BuiltIn_Print_Area_35" localSheetId="7">#REF!</definedName>
    <definedName name="Excel_BuiltIn_Print_Area_35" localSheetId="8">#REF!</definedName>
    <definedName name="Excel_BuiltIn_Print_Area_35" localSheetId="9">#REF!</definedName>
    <definedName name="Excel_BuiltIn_Print_Area_35" localSheetId="3">#REF!</definedName>
    <definedName name="Excel_BuiltIn_Print_Area_35">#REF!</definedName>
    <definedName name="Excel_BuiltIn_Print_Area_36" localSheetId="5">#REF!</definedName>
    <definedName name="Excel_BuiltIn_Print_Area_36" localSheetId="4">#REF!</definedName>
    <definedName name="Excel_BuiltIn_Print_Area_36" localSheetId="6">#REF!</definedName>
    <definedName name="Excel_BuiltIn_Print_Area_36" localSheetId="7">#REF!</definedName>
    <definedName name="Excel_BuiltIn_Print_Area_36" localSheetId="8">#REF!</definedName>
    <definedName name="Excel_BuiltIn_Print_Area_36" localSheetId="9">#REF!</definedName>
    <definedName name="Excel_BuiltIn_Print_Area_36" localSheetId="3">#REF!</definedName>
    <definedName name="Excel_BuiltIn_Print_Area_36">#REF!</definedName>
    <definedName name="Excel_BuiltIn_Print_Area_37" localSheetId="5">#REF!</definedName>
    <definedName name="Excel_BuiltIn_Print_Area_37" localSheetId="4">#REF!</definedName>
    <definedName name="Excel_BuiltIn_Print_Area_37" localSheetId="6">#REF!</definedName>
    <definedName name="Excel_BuiltIn_Print_Area_37" localSheetId="7">#REF!</definedName>
    <definedName name="Excel_BuiltIn_Print_Area_37" localSheetId="8">#REF!</definedName>
    <definedName name="Excel_BuiltIn_Print_Area_37" localSheetId="9">#REF!</definedName>
    <definedName name="Excel_BuiltIn_Print_Area_37" localSheetId="3">#REF!</definedName>
    <definedName name="Excel_BuiltIn_Print_Area_37">#REF!</definedName>
    <definedName name="Excel_BuiltIn_Print_Area_38" localSheetId="5">#REF!</definedName>
    <definedName name="Excel_BuiltIn_Print_Area_38" localSheetId="4">#REF!</definedName>
    <definedName name="Excel_BuiltIn_Print_Area_38" localSheetId="6">#REF!</definedName>
    <definedName name="Excel_BuiltIn_Print_Area_38" localSheetId="7">#REF!</definedName>
    <definedName name="Excel_BuiltIn_Print_Area_38" localSheetId="8">#REF!</definedName>
    <definedName name="Excel_BuiltIn_Print_Area_38" localSheetId="9">#REF!</definedName>
    <definedName name="Excel_BuiltIn_Print_Area_38" localSheetId="3">#REF!</definedName>
    <definedName name="Excel_BuiltIn_Print_Area_38">#REF!</definedName>
    <definedName name="Excel_BuiltIn_Print_Area_39" localSheetId="5">#REF!</definedName>
    <definedName name="Excel_BuiltIn_Print_Area_39" localSheetId="4">#REF!</definedName>
    <definedName name="Excel_BuiltIn_Print_Area_39" localSheetId="6">#REF!</definedName>
    <definedName name="Excel_BuiltIn_Print_Area_39" localSheetId="7">#REF!</definedName>
    <definedName name="Excel_BuiltIn_Print_Area_39" localSheetId="8">#REF!</definedName>
    <definedName name="Excel_BuiltIn_Print_Area_39" localSheetId="9">#REF!</definedName>
    <definedName name="Excel_BuiltIn_Print_Area_39" localSheetId="3">#REF!</definedName>
    <definedName name="Excel_BuiltIn_Print_Area_39">#REF!</definedName>
    <definedName name="Excel_BuiltIn_Print_Area_4" localSheetId="5">#REF!</definedName>
    <definedName name="Excel_BuiltIn_Print_Area_4" localSheetId="4">#REF!</definedName>
    <definedName name="Excel_BuiltIn_Print_Area_4" localSheetId="6">#REF!</definedName>
    <definedName name="Excel_BuiltIn_Print_Area_4" localSheetId="7">#REF!</definedName>
    <definedName name="Excel_BuiltIn_Print_Area_4" localSheetId="8">#REF!</definedName>
    <definedName name="Excel_BuiltIn_Print_Area_4" localSheetId="9">#REF!</definedName>
    <definedName name="Excel_BuiltIn_Print_Area_4" localSheetId="3">#REF!</definedName>
    <definedName name="Excel_BuiltIn_Print_Area_4">#REF!</definedName>
    <definedName name="Excel_BuiltIn_Print_Area_40" localSheetId="5">#REF!</definedName>
    <definedName name="Excel_BuiltIn_Print_Area_40" localSheetId="4">#REF!</definedName>
    <definedName name="Excel_BuiltIn_Print_Area_40" localSheetId="6">#REF!</definedName>
    <definedName name="Excel_BuiltIn_Print_Area_40" localSheetId="7">#REF!</definedName>
    <definedName name="Excel_BuiltIn_Print_Area_40" localSheetId="8">#REF!</definedName>
    <definedName name="Excel_BuiltIn_Print_Area_40" localSheetId="9">#REF!</definedName>
    <definedName name="Excel_BuiltIn_Print_Area_40" localSheetId="3">#REF!</definedName>
    <definedName name="Excel_BuiltIn_Print_Area_40">#REF!</definedName>
    <definedName name="Excel_BuiltIn_Print_Area_41" localSheetId="5">#REF!</definedName>
    <definedName name="Excel_BuiltIn_Print_Area_41" localSheetId="4">#REF!</definedName>
    <definedName name="Excel_BuiltIn_Print_Area_41" localSheetId="6">#REF!</definedName>
    <definedName name="Excel_BuiltIn_Print_Area_41" localSheetId="7">#REF!</definedName>
    <definedName name="Excel_BuiltIn_Print_Area_41" localSheetId="8">#REF!</definedName>
    <definedName name="Excel_BuiltIn_Print_Area_41" localSheetId="9">#REF!</definedName>
    <definedName name="Excel_BuiltIn_Print_Area_41" localSheetId="3">#REF!</definedName>
    <definedName name="Excel_BuiltIn_Print_Area_41">#REF!</definedName>
    <definedName name="Excel_BuiltIn_Print_Area_42" localSheetId="5">#REF!</definedName>
    <definedName name="Excel_BuiltIn_Print_Area_42" localSheetId="4">#REF!</definedName>
    <definedName name="Excel_BuiltIn_Print_Area_42" localSheetId="6">#REF!</definedName>
    <definedName name="Excel_BuiltIn_Print_Area_42" localSheetId="7">#REF!</definedName>
    <definedName name="Excel_BuiltIn_Print_Area_42" localSheetId="8">#REF!</definedName>
    <definedName name="Excel_BuiltIn_Print_Area_42" localSheetId="9">#REF!</definedName>
    <definedName name="Excel_BuiltIn_Print_Area_42" localSheetId="3">#REF!</definedName>
    <definedName name="Excel_BuiltIn_Print_Area_42">#REF!</definedName>
    <definedName name="Excel_BuiltIn_Print_Area_43" localSheetId="5">#REF!</definedName>
    <definedName name="Excel_BuiltIn_Print_Area_43" localSheetId="4">#REF!</definedName>
    <definedName name="Excel_BuiltIn_Print_Area_43" localSheetId="6">#REF!</definedName>
    <definedName name="Excel_BuiltIn_Print_Area_43" localSheetId="7">#REF!</definedName>
    <definedName name="Excel_BuiltIn_Print_Area_43" localSheetId="8">#REF!</definedName>
    <definedName name="Excel_BuiltIn_Print_Area_43" localSheetId="9">#REF!</definedName>
    <definedName name="Excel_BuiltIn_Print_Area_43" localSheetId="3">#REF!</definedName>
    <definedName name="Excel_BuiltIn_Print_Area_43">#REF!</definedName>
    <definedName name="Excel_BuiltIn_Print_Area_44" localSheetId="5">#REF!</definedName>
    <definedName name="Excel_BuiltIn_Print_Area_44" localSheetId="4">#REF!</definedName>
    <definedName name="Excel_BuiltIn_Print_Area_44" localSheetId="6">#REF!</definedName>
    <definedName name="Excel_BuiltIn_Print_Area_44" localSheetId="7">#REF!</definedName>
    <definedName name="Excel_BuiltIn_Print_Area_44" localSheetId="8">#REF!</definedName>
    <definedName name="Excel_BuiltIn_Print_Area_44" localSheetId="9">#REF!</definedName>
    <definedName name="Excel_BuiltIn_Print_Area_44" localSheetId="3">#REF!</definedName>
    <definedName name="Excel_BuiltIn_Print_Area_44">#REF!</definedName>
    <definedName name="Excel_BuiltIn_Print_Area_45" localSheetId="5">#REF!</definedName>
    <definedName name="Excel_BuiltIn_Print_Area_45" localSheetId="4">#REF!</definedName>
    <definedName name="Excel_BuiltIn_Print_Area_45" localSheetId="6">#REF!</definedName>
    <definedName name="Excel_BuiltIn_Print_Area_45" localSheetId="7">#REF!</definedName>
    <definedName name="Excel_BuiltIn_Print_Area_45" localSheetId="8">#REF!</definedName>
    <definedName name="Excel_BuiltIn_Print_Area_45" localSheetId="9">#REF!</definedName>
    <definedName name="Excel_BuiltIn_Print_Area_45" localSheetId="3">#REF!</definedName>
    <definedName name="Excel_BuiltIn_Print_Area_45">#REF!</definedName>
    <definedName name="Excel_BuiltIn_Print_Area_46" localSheetId="5">#REF!</definedName>
    <definedName name="Excel_BuiltIn_Print_Area_46" localSheetId="4">#REF!</definedName>
    <definedName name="Excel_BuiltIn_Print_Area_46" localSheetId="6">#REF!</definedName>
    <definedName name="Excel_BuiltIn_Print_Area_46" localSheetId="7">#REF!</definedName>
    <definedName name="Excel_BuiltIn_Print_Area_46" localSheetId="8">#REF!</definedName>
    <definedName name="Excel_BuiltIn_Print_Area_46" localSheetId="9">#REF!</definedName>
    <definedName name="Excel_BuiltIn_Print_Area_46" localSheetId="3">#REF!</definedName>
    <definedName name="Excel_BuiltIn_Print_Area_46">#REF!</definedName>
    <definedName name="Excel_BuiltIn_Print_Area_47" localSheetId="5">#REF!</definedName>
    <definedName name="Excel_BuiltIn_Print_Area_47" localSheetId="4">#REF!</definedName>
    <definedName name="Excel_BuiltIn_Print_Area_47" localSheetId="6">#REF!</definedName>
    <definedName name="Excel_BuiltIn_Print_Area_47" localSheetId="7">#REF!</definedName>
    <definedName name="Excel_BuiltIn_Print_Area_47" localSheetId="8">#REF!</definedName>
    <definedName name="Excel_BuiltIn_Print_Area_47" localSheetId="9">#REF!</definedName>
    <definedName name="Excel_BuiltIn_Print_Area_47" localSheetId="3">#REF!</definedName>
    <definedName name="Excel_BuiltIn_Print_Area_47">#REF!</definedName>
    <definedName name="Excel_BuiltIn_Print_Area_48" localSheetId="5">#REF!</definedName>
    <definedName name="Excel_BuiltIn_Print_Area_48" localSheetId="4">#REF!</definedName>
    <definedName name="Excel_BuiltIn_Print_Area_48" localSheetId="6">#REF!</definedName>
    <definedName name="Excel_BuiltIn_Print_Area_48" localSheetId="7">#REF!</definedName>
    <definedName name="Excel_BuiltIn_Print_Area_48" localSheetId="8">#REF!</definedName>
    <definedName name="Excel_BuiltIn_Print_Area_48" localSheetId="9">#REF!</definedName>
    <definedName name="Excel_BuiltIn_Print_Area_48" localSheetId="3">#REF!</definedName>
    <definedName name="Excel_BuiltIn_Print_Area_48">#REF!</definedName>
    <definedName name="Excel_BuiltIn_Print_Area_49" localSheetId="5">#REF!</definedName>
    <definedName name="Excel_BuiltIn_Print_Area_49" localSheetId="4">#REF!</definedName>
    <definedName name="Excel_BuiltIn_Print_Area_49" localSheetId="6">#REF!</definedName>
    <definedName name="Excel_BuiltIn_Print_Area_49" localSheetId="7">#REF!</definedName>
    <definedName name="Excel_BuiltIn_Print_Area_49" localSheetId="8">#REF!</definedName>
    <definedName name="Excel_BuiltIn_Print_Area_49" localSheetId="9">#REF!</definedName>
    <definedName name="Excel_BuiltIn_Print_Area_49" localSheetId="3">#REF!</definedName>
    <definedName name="Excel_BuiltIn_Print_Area_49">#REF!</definedName>
    <definedName name="Excel_BuiltIn_Print_Area_5" localSheetId="5">#REF!</definedName>
    <definedName name="Excel_BuiltIn_Print_Area_5" localSheetId="4">#REF!</definedName>
    <definedName name="Excel_BuiltIn_Print_Area_5" localSheetId="6">#REF!</definedName>
    <definedName name="Excel_BuiltIn_Print_Area_5" localSheetId="7">#REF!</definedName>
    <definedName name="Excel_BuiltIn_Print_Area_5" localSheetId="8">#REF!</definedName>
    <definedName name="Excel_BuiltIn_Print_Area_5" localSheetId="9">#REF!</definedName>
    <definedName name="Excel_BuiltIn_Print_Area_5" localSheetId="3">#REF!</definedName>
    <definedName name="Excel_BuiltIn_Print_Area_5">#REF!</definedName>
    <definedName name="Excel_BuiltIn_Print_Area_50" localSheetId="5">#REF!</definedName>
    <definedName name="Excel_BuiltIn_Print_Area_50" localSheetId="4">#REF!</definedName>
    <definedName name="Excel_BuiltIn_Print_Area_50" localSheetId="6">#REF!</definedName>
    <definedName name="Excel_BuiltIn_Print_Area_50" localSheetId="7">#REF!</definedName>
    <definedName name="Excel_BuiltIn_Print_Area_50" localSheetId="8">#REF!</definedName>
    <definedName name="Excel_BuiltIn_Print_Area_50" localSheetId="9">#REF!</definedName>
    <definedName name="Excel_BuiltIn_Print_Area_50" localSheetId="3">#REF!</definedName>
    <definedName name="Excel_BuiltIn_Print_Area_50">#REF!</definedName>
    <definedName name="Excel_BuiltIn_Print_Area_51" localSheetId="5">#REF!</definedName>
    <definedName name="Excel_BuiltIn_Print_Area_51" localSheetId="4">#REF!</definedName>
    <definedName name="Excel_BuiltIn_Print_Area_51" localSheetId="6">#REF!</definedName>
    <definedName name="Excel_BuiltIn_Print_Area_51" localSheetId="7">#REF!</definedName>
    <definedName name="Excel_BuiltIn_Print_Area_51" localSheetId="8">#REF!</definedName>
    <definedName name="Excel_BuiltIn_Print_Area_51" localSheetId="9">#REF!</definedName>
    <definedName name="Excel_BuiltIn_Print_Area_51" localSheetId="3">#REF!</definedName>
    <definedName name="Excel_BuiltIn_Print_Area_51">#REF!</definedName>
    <definedName name="Excel_BuiltIn_Print_Area_52" localSheetId="5">#REF!</definedName>
    <definedName name="Excel_BuiltIn_Print_Area_52" localSheetId="4">#REF!</definedName>
    <definedName name="Excel_BuiltIn_Print_Area_52" localSheetId="6">#REF!</definedName>
    <definedName name="Excel_BuiltIn_Print_Area_52" localSheetId="7">#REF!</definedName>
    <definedName name="Excel_BuiltIn_Print_Area_52" localSheetId="8">#REF!</definedName>
    <definedName name="Excel_BuiltIn_Print_Area_52" localSheetId="9">#REF!</definedName>
    <definedName name="Excel_BuiltIn_Print_Area_52" localSheetId="3">#REF!</definedName>
    <definedName name="Excel_BuiltIn_Print_Area_52">#REF!</definedName>
    <definedName name="Excel_BuiltIn_Print_Area_53" localSheetId="5">#REF!</definedName>
    <definedName name="Excel_BuiltIn_Print_Area_53" localSheetId="4">#REF!</definedName>
    <definedName name="Excel_BuiltIn_Print_Area_53" localSheetId="6">#REF!</definedName>
    <definedName name="Excel_BuiltIn_Print_Area_53" localSheetId="7">#REF!</definedName>
    <definedName name="Excel_BuiltIn_Print_Area_53" localSheetId="8">#REF!</definedName>
    <definedName name="Excel_BuiltIn_Print_Area_53" localSheetId="9">#REF!</definedName>
    <definedName name="Excel_BuiltIn_Print_Area_53" localSheetId="3">#REF!</definedName>
    <definedName name="Excel_BuiltIn_Print_Area_53">#REF!</definedName>
    <definedName name="Excel_BuiltIn_Print_Area_54" localSheetId="5">#REF!</definedName>
    <definedName name="Excel_BuiltIn_Print_Area_54" localSheetId="4">#REF!</definedName>
    <definedName name="Excel_BuiltIn_Print_Area_54" localSheetId="6">#REF!</definedName>
    <definedName name="Excel_BuiltIn_Print_Area_54" localSheetId="7">#REF!</definedName>
    <definedName name="Excel_BuiltIn_Print_Area_54" localSheetId="8">#REF!</definedName>
    <definedName name="Excel_BuiltIn_Print_Area_54" localSheetId="9">#REF!</definedName>
    <definedName name="Excel_BuiltIn_Print_Area_54" localSheetId="3">#REF!</definedName>
    <definedName name="Excel_BuiltIn_Print_Area_54">#REF!</definedName>
    <definedName name="Excel_BuiltIn_Print_Area_55" localSheetId="5">#REF!</definedName>
    <definedName name="Excel_BuiltIn_Print_Area_55" localSheetId="4">#REF!</definedName>
    <definedName name="Excel_BuiltIn_Print_Area_55" localSheetId="6">#REF!</definedName>
    <definedName name="Excel_BuiltIn_Print_Area_55" localSheetId="7">#REF!</definedName>
    <definedName name="Excel_BuiltIn_Print_Area_55" localSheetId="8">#REF!</definedName>
    <definedName name="Excel_BuiltIn_Print_Area_55" localSheetId="9">#REF!</definedName>
    <definedName name="Excel_BuiltIn_Print_Area_55" localSheetId="3">#REF!</definedName>
    <definedName name="Excel_BuiltIn_Print_Area_55">#REF!</definedName>
    <definedName name="Excel_BuiltIn_Print_Area_56" localSheetId="5">#REF!</definedName>
    <definedName name="Excel_BuiltIn_Print_Area_56" localSheetId="4">#REF!</definedName>
    <definedName name="Excel_BuiltIn_Print_Area_56" localSheetId="6">#REF!</definedName>
    <definedName name="Excel_BuiltIn_Print_Area_56" localSheetId="7">#REF!</definedName>
    <definedName name="Excel_BuiltIn_Print_Area_56" localSheetId="8">#REF!</definedName>
    <definedName name="Excel_BuiltIn_Print_Area_56" localSheetId="9">#REF!</definedName>
    <definedName name="Excel_BuiltIn_Print_Area_56" localSheetId="3">#REF!</definedName>
    <definedName name="Excel_BuiltIn_Print_Area_56">#REF!</definedName>
    <definedName name="Excel_BuiltIn_Print_Area_57" localSheetId="5">#REF!</definedName>
    <definedName name="Excel_BuiltIn_Print_Area_57" localSheetId="4">#REF!</definedName>
    <definedName name="Excel_BuiltIn_Print_Area_57" localSheetId="6">#REF!</definedName>
    <definedName name="Excel_BuiltIn_Print_Area_57" localSheetId="7">#REF!</definedName>
    <definedName name="Excel_BuiltIn_Print_Area_57" localSheetId="8">#REF!</definedName>
    <definedName name="Excel_BuiltIn_Print_Area_57" localSheetId="9">#REF!</definedName>
    <definedName name="Excel_BuiltIn_Print_Area_57" localSheetId="3">#REF!</definedName>
    <definedName name="Excel_BuiltIn_Print_Area_57">#REF!</definedName>
    <definedName name="Excel_BuiltIn_Print_Area_58" localSheetId="5">#REF!</definedName>
    <definedName name="Excel_BuiltIn_Print_Area_58" localSheetId="4">#REF!</definedName>
    <definedName name="Excel_BuiltIn_Print_Area_58" localSheetId="6">#REF!</definedName>
    <definedName name="Excel_BuiltIn_Print_Area_58" localSheetId="7">#REF!</definedName>
    <definedName name="Excel_BuiltIn_Print_Area_58" localSheetId="8">#REF!</definedName>
    <definedName name="Excel_BuiltIn_Print_Area_58" localSheetId="9">#REF!</definedName>
    <definedName name="Excel_BuiltIn_Print_Area_58" localSheetId="3">#REF!</definedName>
    <definedName name="Excel_BuiltIn_Print_Area_58">#REF!</definedName>
    <definedName name="Excel_BuiltIn_Print_Area_6" localSheetId="5">#REF!</definedName>
    <definedName name="Excel_BuiltIn_Print_Area_6" localSheetId="4">#REF!</definedName>
    <definedName name="Excel_BuiltIn_Print_Area_6" localSheetId="6">#REF!</definedName>
    <definedName name="Excel_BuiltIn_Print_Area_6" localSheetId="7">#REF!</definedName>
    <definedName name="Excel_BuiltIn_Print_Area_6" localSheetId="8">#REF!</definedName>
    <definedName name="Excel_BuiltIn_Print_Area_6" localSheetId="9">#REF!</definedName>
    <definedName name="Excel_BuiltIn_Print_Area_6" localSheetId="3">#REF!</definedName>
    <definedName name="Excel_BuiltIn_Print_Area_6">#REF!</definedName>
    <definedName name="Excel_BuiltIn_Print_Area_60">"$GEN.$#REF!$#REF!:$#REF!$#REF!"</definedName>
    <definedName name="Excel_BuiltIn_Print_Area_7" localSheetId="5">#REF!</definedName>
    <definedName name="Excel_BuiltIn_Print_Area_7" localSheetId="4">#REF!</definedName>
    <definedName name="Excel_BuiltIn_Print_Area_7" localSheetId="6">#REF!</definedName>
    <definedName name="Excel_BuiltIn_Print_Area_7" localSheetId="7">#REF!</definedName>
    <definedName name="Excel_BuiltIn_Print_Area_7" localSheetId="8">#REF!</definedName>
    <definedName name="Excel_BuiltIn_Print_Area_7" localSheetId="9">#REF!</definedName>
    <definedName name="Excel_BuiltIn_Print_Area_7" localSheetId="3">#REF!</definedName>
    <definedName name="Excel_BuiltIn_Print_Area_7">#REF!</definedName>
    <definedName name="Excel_BuiltIn_Print_Area_8" localSheetId="5">#REF!</definedName>
    <definedName name="Excel_BuiltIn_Print_Area_8" localSheetId="4">#REF!</definedName>
    <definedName name="Excel_BuiltIn_Print_Area_8" localSheetId="6">#REF!</definedName>
    <definedName name="Excel_BuiltIn_Print_Area_8" localSheetId="7">#REF!</definedName>
    <definedName name="Excel_BuiltIn_Print_Area_8" localSheetId="8">#REF!</definedName>
    <definedName name="Excel_BuiltIn_Print_Area_8" localSheetId="9">#REF!</definedName>
    <definedName name="Excel_BuiltIn_Print_Area_8" localSheetId="3">#REF!</definedName>
    <definedName name="Excel_BuiltIn_Print_Area_8">#REF!</definedName>
    <definedName name="Excel_BuiltIn_Print_Area_9" localSheetId="5">#REF!</definedName>
    <definedName name="Excel_BuiltIn_Print_Area_9" localSheetId="4">#REF!</definedName>
    <definedName name="Excel_BuiltIn_Print_Area_9" localSheetId="6">#REF!</definedName>
    <definedName name="Excel_BuiltIn_Print_Area_9" localSheetId="7">#REF!</definedName>
    <definedName name="Excel_BuiltIn_Print_Area_9" localSheetId="8">#REF!</definedName>
    <definedName name="Excel_BuiltIn_Print_Area_9" localSheetId="9">#REF!</definedName>
    <definedName name="Excel_BuiltIn_Print_Area_9" localSheetId="3">#REF!</definedName>
    <definedName name="Excel_BuiltIn_Print_Area_9">#REF!</definedName>
    <definedName name="Excel_BuiltIn_Print_Titles_10" localSheetId="5">#REF!</definedName>
    <definedName name="Excel_BuiltIn_Print_Titles_10" localSheetId="4">#REF!</definedName>
    <definedName name="Excel_BuiltIn_Print_Titles_10" localSheetId="6">#REF!</definedName>
    <definedName name="Excel_BuiltIn_Print_Titles_10" localSheetId="7">#REF!</definedName>
    <definedName name="Excel_BuiltIn_Print_Titles_10" localSheetId="8">#REF!</definedName>
    <definedName name="Excel_BuiltIn_Print_Titles_10" localSheetId="9">#REF!</definedName>
    <definedName name="Excel_BuiltIn_Print_Titles_10" localSheetId="3">#REF!</definedName>
    <definedName name="Excel_BuiltIn_Print_Titles_10">#REF!</definedName>
    <definedName name="Excel_BuiltIn_Print_Titles_12" localSheetId="5">#REF!</definedName>
    <definedName name="Excel_BuiltIn_Print_Titles_12" localSheetId="4">#REF!</definedName>
    <definedName name="Excel_BuiltIn_Print_Titles_12" localSheetId="6">#REF!</definedName>
    <definedName name="Excel_BuiltIn_Print_Titles_12" localSheetId="7">#REF!</definedName>
    <definedName name="Excel_BuiltIn_Print_Titles_12" localSheetId="8">#REF!</definedName>
    <definedName name="Excel_BuiltIn_Print_Titles_12" localSheetId="9">#REF!</definedName>
    <definedName name="Excel_BuiltIn_Print_Titles_12" localSheetId="3">#REF!</definedName>
    <definedName name="Excel_BuiltIn_Print_Titles_12">#REF!</definedName>
    <definedName name="Excel_BuiltIn_Print_Titles_14" localSheetId="5">#REF!</definedName>
    <definedName name="Excel_BuiltIn_Print_Titles_14" localSheetId="4">#REF!</definedName>
    <definedName name="Excel_BuiltIn_Print_Titles_14" localSheetId="6">#REF!</definedName>
    <definedName name="Excel_BuiltIn_Print_Titles_14" localSheetId="7">#REF!</definedName>
    <definedName name="Excel_BuiltIn_Print_Titles_14" localSheetId="8">#REF!</definedName>
    <definedName name="Excel_BuiltIn_Print_Titles_14" localSheetId="9">#REF!</definedName>
    <definedName name="Excel_BuiltIn_Print_Titles_14" localSheetId="3">#REF!</definedName>
    <definedName name="Excel_BuiltIn_Print_Titles_14">#REF!</definedName>
    <definedName name="Excel_BuiltIn_Print_Titles_15" localSheetId="5">#REF!</definedName>
    <definedName name="Excel_BuiltIn_Print_Titles_15" localSheetId="4">#REF!</definedName>
    <definedName name="Excel_BuiltIn_Print_Titles_15" localSheetId="6">#REF!</definedName>
    <definedName name="Excel_BuiltIn_Print_Titles_15" localSheetId="7">#REF!</definedName>
    <definedName name="Excel_BuiltIn_Print_Titles_15" localSheetId="8">#REF!</definedName>
    <definedName name="Excel_BuiltIn_Print_Titles_15" localSheetId="9">#REF!</definedName>
    <definedName name="Excel_BuiltIn_Print_Titles_15" localSheetId="3">#REF!</definedName>
    <definedName name="Excel_BuiltIn_Print_Titles_15">#REF!</definedName>
    <definedName name="Excel_BuiltIn_Print_Titles_18" localSheetId="5">#REF!</definedName>
    <definedName name="Excel_BuiltIn_Print_Titles_18" localSheetId="4">#REF!</definedName>
    <definedName name="Excel_BuiltIn_Print_Titles_18" localSheetId="6">#REF!</definedName>
    <definedName name="Excel_BuiltIn_Print_Titles_18" localSheetId="7">#REF!</definedName>
    <definedName name="Excel_BuiltIn_Print_Titles_18" localSheetId="8">#REF!</definedName>
    <definedName name="Excel_BuiltIn_Print_Titles_18" localSheetId="9">#REF!</definedName>
    <definedName name="Excel_BuiltIn_Print_Titles_18" localSheetId="3">#REF!</definedName>
    <definedName name="Excel_BuiltIn_Print_Titles_18">#REF!</definedName>
    <definedName name="Excel_BuiltIn_Print_Titles_20" localSheetId="5">#REF!</definedName>
    <definedName name="Excel_BuiltIn_Print_Titles_20" localSheetId="4">#REF!</definedName>
    <definedName name="Excel_BuiltIn_Print_Titles_20" localSheetId="6">#REF!</definedName>
    <definedName name="Excel_BuiltIn_Print_Titles_20" localSheetId="7">#REF!</definedName>
    <definedName name="Excel_BuiltIn_Print_Titles_20" localSheetId="8">#REF!</definedName>
    <definedName name="Excel_BuiltIn_Print_Titles_20" localSheetId="9">#REF!</definedName>
    <definedName name="Excel_BuiltIn_Print_Titles_20" localSheetId="3">#REF!</definedName>
    <definedName name="Excel_BuiltIn_Print_Titles_20">#REF!</definedName>
    <definedName name="Excel_BuiltIn_Print_Titles_22" localSheetId="5">#REF!</definedName>
    <definedName name="Excel_BuiltIn_Print_Titles_22" localSheetId="4">#REF!</definedName>
    <definedName name="Excel_BuiltIn_Print_Titles_22" localSheetId="6">#REF!</definedName>
    <definedName name="Excel_BuiltIn_Print_Titles_22" localSheetId="7">#REF!</definedName>
    <definedName name="Excel_BuiltIn_Print_Titles_22" localSheetId="8">#REF!</definedName>
    <definedName name="Excel_BuiltIn_Print_Titles_22" localSheetId="9">#REF!</definedName>
    <definedName name="Excel_BuiltIn_Print_Titles_22" localSheetId="3">#REF!</definedName>
    <definedName name="Excel_BuiltIn_Print_Titles_22">#REF!</definedName>
    <definedName name="Excel_BuiltIn_Print_Titles_23" localSheetId="5">#REF!</definedName>
    <definedName name="Excel_BuiltIn_Print_Titles_23" localSheetId="4">#REF!</definedName>
    <definedName name="Excel_BuiltIn_Print_Titles_23" localSheetId="6">#REF!</definedName>
    <definedName name="Excel_BuiltIn_Print_Titles_23" localSheetId="7">#REF!</definedName>
    <definedName name="Excel_BuiltIn_Print_Titles_23" localSheetId="8">#REF!</definedName>
    <definedName name="Excel_BuiltIn_Print_Titles_23" localSheetId="9">#REF!</definedName>
    <definedName name="Excel_BuiltIn_Print_Titles_23" localSheetId="3">#REF!</definedName>
    <definedName name="Excel_BuiltIn_Print_Titles_23">#REF!</definedName>
    <definedName name="Excel_BuiltIn_Print_Titles_24" localSheetId="5">#REF!</definedName>
    <definedName name="Excel_BuiltIn_Print_Titles_24" localSheetId="4">#REF!</definedName>
    <definedName name="Excel_BuiltIn_Print_Titles_24" localSheetId="6">#REF!</definedName>
    <definedName name="Excel_BuiltIn_Print_Titles_24" localSheetId="7">#REF!</definedName>
    <definedName name="Excel_BuiltIn_Print_Titles_24" localSheetId="8">#REF!</definedName>
    <definedName name="Excel_BuiltIn_Print_Titles_24" localSheetId="9">#REF!</definedName>
    <definedName name="Excel_BuiltIn_Print_Titles_24" localSheetId="3">#REF!</definedName>
    <definedName name="Excel_BuiltIn_Print_Titles_24">#REF!</definedName>
    <definedName name="Excel_BuiltIn_Print_Titles_26" localSheetId="5">#REF!</definedName>
    <definedName name="Excel_BuiltIn_Print_Titles_26" localSheetId="4">#REF!</definedName>
    <definedName name="Excel_BuiltIn_Print_Titles_26" localSheetId="6">#REF!</definedName>
    <definedName name="Excel_BuiltIn_Print_Titles_26" localSheetId="7">#REF!</definedName>
    <definedName name="Excel_BuiltIn_Print_Titles_26" localSheetId="8">#REF!</definedName>
    <definedName name="Excel_BuiltIn_Print_Titles_26" localSheetId="9">#REF!</definedName>
    <definedName name="Excel_BuiltIn_Print_Titles_26" localSheetId="3">#REF!</definedName>
    <definedName name="Excel_BuiltIn_Print_Titles_26">#REF!</definedName>
    <definedName name="Excel_BuiltIn_Print_Titles_28" localSheetId="5">#REF!</definedName>
    <definedName name="Excel_BuiltIn_Print_Titles_28" localSheetId="4">#REF!</definedName>
    <definedName name="Excel_BuiltIn_Print_Titles_28" localSheetId="6">#REF!</definedName>
    <definedName name="Excel_BuiltIn_Print_Titles_28" localSheetId="7">#REF!</definedName>
    <definedName name="Excel_BuiltIn_Print_Titles_28" localSheetId="8">#REF!</definedName>
    <definedName name="Excel_BuiltIn_Print_Titles_28" localSheetId="9">#REF!</definedName>
    <definedName name="Excel_BuiltIn_Print_Titles_28" localSheetId="3">#REF!</definedName>
    <definedName name="Excel_BuiltIn_Print_Titles_28">#REF!</definedName>
    <definedName name="Excel_BuiltIn_Print_Titles_29" localSheetId="5">#REF!</definedName>
    <definedName name="Excel_BuiltIn_Print_Titles_29" localSheetId="4">#REF!</definedName>
    <definedName name="Excel_BuiltIn_Print_Titles_29" localSheetId="6">#REF!</definedName>
    <definedName name="Excel_BuiltIn_Print_Titles_29" localSheetId="7">#REF!</definedName>
    <definedName name="Excel_BuiltIn_Print_Titles_29" localSheetId="8">#REF!</definedName>
    <definedName name="Excel_BuiltIn_Print_Titles_29" localSheetId="9">#REF!</definedName>
    <definedName name="Excel_BuiltIn_Print_Titles_29" localSheetId="3">#REF!</definedName>
    <definedName name="Excel_BuiltIn_Print_Titles_29">#REF!</definedName>
    <definedName name="Excel_BuiltIn_Print_Titles_31" localSheetId="5">#REF!</definedName>
    <definedName name="Excel_BuiltIn_Print_Titles_31" localSheetId="4">#REF!</definedName>
    <definedName name="Excel_BuiltIn_Print_Titles_31" localSheetId="6">#REF!</definedName>
    <definedName name="Excel_BuiltIn_Print_Titles_31" localSheetId="7">#REF!</definedName>
    <definedName name="Excel_BuiltIn_Print_Titles_31" localSheetId="8">#REF!</definedName>
    <definedName name="Excel_BuiltIn_Print_Titles_31" localSheetId="9">#REF!</definedName>
    <definedName name="Excel_BuiltIn_Print_Titles_31" localSheetId="3">#REF!</definedName>
    <definedName name="Excel_BuiltIn_Print_Titles_31">#REF!</definedName>
    <definedName name="Excel_BuiltIn_Print_Titles_33" localSheetId="5">#REF!</definedName>
    <definedName name="Excel_BuiltIn_Print_Titles_33" localSheetId="4">#REF!</definedName>
    <definedName name="Excel_BuiltIn_Print_Titles_33" localSheetId="6">#REF!</definedName>
    <definedName name="Excel_BuiltIn_Print_Titles_33" localSheetId="7">#REF!</definedName>
    <definedName name="Excel_BuiltIn_Print_Titles_33" localSheetId="8">#REF!</definedName>
    <definedName name="Excel_BuiltIn_Print_Titles_33" localSheetId="9">#REF!</definedName>
    <definedName name="Excel_BuiltIn_Print_Titles_33" localSheetId="3">#REF!</definedName>
    <definedName name="Excel_BuiltIn_Print_Titles_33">#REF!</definedName>
    <definedName name="Excel_BuiltIn_Print_Titles_34" localSheetId="5">#REF!</definedName>
    <definedName name="Excel_BuiltIn_Print_Titles_34" localSheetId="4">#REF!</definedName>
    <definedName name="Excel_BuiltIn_Print_Titles_34" localSheetId="6">#REF!</definedName>
    <definedName name="Excel_BuiltIn_Print_Titles_34" localSheetId="7">#REF!</definedName>
    <definedName name="Excel_BuiltIn_Print_Titles_34" localSheetId="8">#REF!</definedName>
    <definedName name="Excel_BuiltIn_Print_Titles_34" localSheetId="9">#REF!</definedName>
    <definedName name="Excel_BuiltIn_Print_Titles_34" localSheetId="3">#REF!</definedName>
    <definedName name="Excel_BuiltIn_Print_Titles_34">#REF!</definedName>
    <definedName name="Excel_BuiltIn_Print_Titles_36" localSheetId="5">#REF!</definedName>
    <definedName name="Excel_BuiltIn_Print_Titles_36" localSheetId="4">#REF!</definedName>
    <definedName name="Excel_BuiltIn_Print_Titles_36" localSheetId="6">#REF!</definedName>
    <definedName name="Excel_BuiltIn_Print_Titles_36" localSheetId="7">#REF!</definedName>
    <definedName name="Excel_BuiltIn_Print_Titles_36" localSheetId="8">#REF!</definedName>
    <definedName name="Excel_BuiltIn_Print_Titles_36" localSheetId="9">#REF!</definedName>
    <definedName name="Excel_BuiltIn_Print_Titles_36" localSheetId="3">#REF!</definedName>
    <definedName name="Excel_BuiltIn_Print_Titles_36">#REF!</definedName>
    <definedName name="Excel_BuiltIn_Print_Titles_38" localSheetId="5">#REF!</definedName>
    <definedName name="Excel_BuiltIn_Print_Titles_38" localSheetId="4">#REF!</definedName>
    <definedName name="Excel_BuiltIn_Print_Titles_38" localSheetId="6">#REF!</definedName>
    <definedName name="Excel_BuiltIn_Print_Titles_38" localSheetId="7">#REF!</definedName>
    <definedName name="Excel_BuiltIn_Print_Titles_38" localSheetId="8">#REF!</definedName>
    <definedName name="Excel_BuiltIn_Print_Titles_38" localSheetId="9">#REF!</definedName>
    <definedName name="Excel_BuiltIn_Print_Titles_38" localSheetId="3">#REF!</definedName>
    <definedName name="Excel_BuiltIn_Print_Titles_38">#REF!</definedName>
    <definedName name="Excel_BuiltIn_Print_Titles_39" localSheetId="5">#REF!</definedName>
    <definedName name="Excel_BuiltIn_Print_Titles_39" localSheetId="4">#REF!</definedName>
    <definedName name="Excel_BuiltIn_Print_Titles_39" localSheetId="6">#REF!</definedName>
    <definedName name="Excel_BuiltIn_Print_Titles_39" localSheetId="7">#REF!</definedName>
    <definedName name="Excel_BuiltIn_Print_Titles_39" localSheetId="8">#REF!</definedName>
    <definedName name="Excel_BuiltIn_Print_Titles_39" localSheetId="9">#REF!</definedName>
    <definedName name="Excel_BuiltIn_Print_Titles_39" localSheetId="3">#REF!</definedName>
    <definedName name="Excel_BuiltIn_Print_Titles_39">#REF!</definedName>
    <definedName name="Excel_BuiltIn_Print_Titles_41" localSheetId="5">#REF!</definedName>
    <definedName name="Excel_BuiltIn_Print_Titles_41" localSheetId="4">#REF!</definedName>
    <definedName name="Excel_BuiltIn_Print_Titles_41" localSheetId="6">#REF!</definedName>
    <definedName name="Excel_BuiltIn_Print_Titles_41" localSheetId="7">#REF!</definedName>
    <definedName name="Excel_BuiltIn_Print_Titles_41" localSheetId="8">#REF!</definedName>
    <definedName name="Excel_BuiltIn_Print_Titles_41" localSheetId="9">#REF!</definedName>
    <definedName name="Excel_BuiltIn_Print_Titles_41" localSheetId="3">#REF!</definedName>
    <definedName name="Excel_BuiltIn_Print_Titles_41">#REF!</definedName>
    <definedName name="Excel_BuiltIn_Print_Titles_43" localSheetId="5">#REF!</definedName>
    <definedName name="Excel_BuiltIn_Print_Titles_43" localSheetId="4">#REF!</definedName>
    <definedName name="Excel_BuiltIn_Print_Titles_43" localSheetId="6">#REF!</definedName>
    <definedName name="Excel_BuiltIn_Print_Titles_43" localSheetId="7">#REF!</definedName>
    <definedName name="Excel_BuiltIn_Print_Titles_43" localSheetId="8">#REF!</definedName>
    <definedName name="Excel_BuiltIn_Print_Titles_43" localSheetId="9">#REF!</definedName>
    <definedName name="Excel_BuiltIn_Print_Titles_43" localSheetId="3">#REF!</definedName>
    <definedName name="Excel_BuiltIn_Print_Titles_43">#REF!</definedName>
    <definedName name="Excel_BuiltIn_Print_Titles_44" localSheetId="5">#REF!</definedName>
    <definedName name="Excel_BuiltIn_Print_Titles_44" localSheetId="4">#REF!</definedName>
    <definedName name="Excel_BuiltIn_Print_Titles_44" localSheetId="6">#REF!</definedName>
    <definedName name="Excel_BuiltIn_Print_Titles_44" localSheetId="7">#REF!</definedName>
    <definedName name="Excel_BuiltIn_Print_Titles_44" localSheetId="8">#REF!</definedName>
    <definedName name="Excel_BuiltIn_Print_Titles_44" localSheetId="9">#REF!</definedName>
    <definedName name="Excel_BuiltIn_Print_Titles_44" localSheetId="3">#REF!</definedName>
    <definedName name="Excel_BuiltIn_Print_Titles_44">#REF!</definedName>
    <definedName name="Excel_BuiltIn_Print_Titles_46" localSheetId="5">#REF!</definedName>
    <definedName name="Excel_BuiltIn_Print_Titles_46" localSheetId="4">#REF!</definedName>
    <definedName name="Excel_BuiltIn_Print_Titles_46" localSheetId="6">#REF!</definedName>
    <definedName name="Excel_BuiltIn_Print_Titles_46" localSheetId="7">#REF!</definedName>
    <definedName name="Excel_BuiltIn_Print_Titles_46" localSheetId="8">#REF!</definedName>
    <definedName name="Excel_BuiltIn_Print_Titles_46" localSheetId="9">#REF!</definedName>
    <definedName name="Excel_BuiltIn_Print_Titles_46" localSheetId="3">#REF!</definedName>
    <definedName name="Excel_BuiltIn_Print_Titles_46">#REF!</definedName>
    <definedName name="Excel_BuiltIn_Print_Titles_48" localSheetId="5">#REF!</definedName>
    <definedName name="Excel_BuiltIn_Print_Titles_48" localSheetId="4">#REF!</definedName>
    <definedName name="Excel_BuiltIn_Print_Titles_48" localSheetId="6">#REF!</definedName>
    <definedName name="Excel_BuiltIn_Print_Titles_48" localSheetId="7">#REF!</definedName>
    <definedName name="Excel_BuiltIn_Print_Titles_48" localSheetId="8">#REF!</definedName>
    <definedName name="Excel_BuiltIn_Print_Titles_48" localSheetId="9">#REF!</definedName>
    <definedName name="Excel_BuiltIn_Print_Titles_48" localSheetId="3">#REF!</definedName>
    <definedName name="Excel_BuiltIn_Print_Titles_48">#REF!</definedName>
    <definedName name="Excel_BuiltIn_Print_Titles_49" localSheetId="5">#REF!</definedName>
    <definedName name="Excel_BuiltIn_Print_Titles_49" localSheetId="4">#REF!</definedName>
    <definedName name="Excel_BuiltIn_Print_Titles_49" localSheetId="6">#REF!</definedName>
    <definedName name="Excel_BuiltIn_Print_Titles_49" localSheetId="7">#REF!</definedName>
    <definedName name="Excel_BuiltIn_Print_Titles_49" localSheetId="8">#REF!</definedName>
    <definedName name="Excel_BuiltIn_Print_Titles_49" localSheetId="9">#REF!</definedName>
    <definedName name="Excel_BuiltIn_Print_Titles_49" localSheetId="3">#REF!</definedName>
    <definedName name="Excel_BuiltIn_Print_Titles_49">#REF!</definedName>
    <definedName name="Excel_BuiltIn_Print_Titles_51" localSheetId="5">#REF!</definedName>
    <definedName name="Excel_BuiltIn_Print_Titles_51" localSheetId="4">#REF!</definedName>
    <definedName name="Excel_BuiltIn_Print_Titles_51" localSheetId="6">#REF!</definedName>
    <definedName name="Excel_BuiltIn_Print_Titles_51" localSheetId="7">#REF!</definedName>
    <definedName name="Excel_BuiltIn_Print_Titles_51" localSheetId="8">#REF!</definedName>
    <definedName name="Excel_BuiltIn_Print_Titles_51" localSheetId="9">#REF!</definedName>
    <definedName name="Excel_BuiltIn_Print_Titles_51" localSheetId="3">#REF!</definedName>
    <definedName name="Excel_BuiltIn_Print_Titles_51">#REF!</definedName>
    <definedName name="Excel_BuiltIn_Print_Titles_53" localSheetId="5">#REF!</definedName>
    <definedName name="Excel_BuiltIn_Print_Titles_53" localSheetId="4">#REF!</definedName>
    <definedName name="Excel_BuiltIn_Print_Titles_53" localSheetId="6">#REF!</definedName>
    <definedName name="Excel_BuiltIn_Print_Titles_53" localSheetId="7">#REF!</definedName>
    <definedName name="Excel_BuiltIn_Print_Titles_53" localSheetId="8">#REF!</definedName>
    <definedName name="Excel_BuiltIn_Print_Titles_53" localSheetId="9">#REF!</definedName>
    <definedName name="Excel_BuiltIn_Print_Titles_53" localSheetId="3">#REF!</definedName>
    <definedName name="Excel_BuiltIn_Print_Titles_53">#REF!</definedName>
    <definedName name="Excel_BuiltIn_Print_Titles_56" localSheetId="5">#REF!</definedName>
    <definedName name="Excel_BuiltIn_Print_Titles_56" localSheetId="4">#REF!</definedName>
    <definedName name="Excel_BuiltIn_Print_Titles_56" localSheetId="6">#REF!</definedName>
    <definedName name="Excel_BuiltIn_Print_Titles_56" localSheetId="7">#REF!</definedName>
    <definedName name="Excel_BuiltIn_Print_Titles_56" localSheetId="8">#REF!</definedName>
    <definedName name="Excel_BuiltIn_Print_Titles_56" localSheetId="9">#REF!</definedName>
    <definedName name="Excel_BuiltIn_Print_Titles_56" localSheetId="3">#REF!</definedName>
    <definedName name="Excel_BuiltIn_Print_Titles_56">#REF!</definedName>
    <definedName name="Excel_BuiltIn_Print_Titles_57" localSheetId="5">#REF!</definedName>
    <definedName name="Excel_BuiltIn_Print_Titles_57" localSheetId="4">#REF!</definedName>
    <definedName name="Excel_BuiltIn_Print_Titles_57" localSheetId="6">#REF!</definedName>
    <definedName name="Excel_BuiltIn_Print_Titles_57" localSheetId="7">#REF!</definedName>
    <definedName name="Excel_BuiltIn_Print_Titles_57" localSheetId="8">#REF!</definedName>
    <definedName name="Excel_BuiltIn_Print_Titles_57" localSheetId="9">#REF!</definedName>
    <definedName name="Excel_BuiltIn_Print_Titles_57" localSheetId="3">#REF!</definedName>
    <definedName name="Excel_BuiltIn_Print_Titles_57">#REF!</definedName>
    <definedName name="Excel_BuiltIn_Print_Titles_58" localSheetId="5">#REF!</definedName>
    <definedName name="Excel_BuiltIn_Print_Titles_58" localSheetId="4">#REF!</definedName>
    <definedName name="Excel_BuiltIn_Print_Titles_58" localSheetId="6">#REF!</definedName>
    <definedName name="Excel_BuiltIn_Print_Titles_58" localSheetId="7">#REF!</definedName>
    <definedName name="Excel_BuiltIn_Print_Titles_58" localSheetId="8">#REF!</definedName>
    <definedName name="Excel_BuiltIn_Print_Titles_58" localSheetId="9">#REF!</definedName>
    <definedName name="Excel_BuiltIn_Print_Titles_58" localSheetId="3">#REF!</definedName>
    <definedName name="Excel_BuiltIn_Print_Titles_58">#REF!</definedName>
    <definedName name="Excel_BuiltIn_Print_Titles_8" localSheetId="5">#REF!</definedName>
    <definedName name="Excel_BuiltIn_Print_Titles_8" localSheetId="4">#REF!</definedName>
    <definedName name="Excel_BuiltIn_Print_Titles_8" localSheetId="6">#REF!</definedName>
    <definedName name="Excel_BuiltIn_Print_Titles_8" localSheetId="7">#REF!</definedName>
    <definedName name="Excel_BuiltIn_Print_Titles_8" localSheetId="8">#REF!</definedName>
    <definedName name="Excel_BuiltIn_Print_Titles_8" localSheetId="9">#REF!</definedName>
    <definedName name="Excel_BuiltIn_Print_Titles_8" localSheetId="3">#REF!</definedName>
    <definedName name="Excel_BuiltIn_Print_Titles_8">#REF!</definedName>
    <definedName name="EXPUNIT" localSheetId="5">#REF!</definedName>
    <definedName name="EXPUNIT" localSheetId="4">#REF!</definedName>
    <definedName name="EXPUNIT" localSheetId="6">#REF!</definedName>
    <definedName name="EXPUNIT" localSheetId="7">#REF!</definedName>
    <definedName name="EXPUNIT" localSheetId="8">#REF!</definedName>
    <definedName name="EXPUNIT" localSheetId="9">#REF!</definedName>
    <definedName name="EXPUNIT" localSheetId="3">#REF!</definedName>
    <definedName name="EXPUNIT">#REF!</definedName>
    <definedName name="EXPVALUE" localSheetId="5">#REF!</definedName>
    <definedName name="EXPVALUE" localSheetId="4">#REF!</definedName>
    <definedName name="EXPVALUE" localSheetId="6">#REF!</definedName>
    <definedName name="EXPVALUE" localSheetId="7">#REF!</definedName>
    <definedName name="EXPVALUE" localSheetId="8">#REF!</definedName>
    <definedName name="EXPVALUE" localSheetId="9">#REF!</definedName>
    <definedName name="EXPVALUE" localSheetId="3">#REF!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5">#REF!</definedName>
    <definedName name="f_01" localSheetId="4">#REF!</definedName>
    <definedName name="f_01" localSheetId="6">#REF!</definedName>
    <definedName name="f_01" localSheetId="7">#REF!</definedName>
    <definedName name="f_01" localSheetId="8">#REF!</definedName>
    <definedName name="f_01" localSheetId="9">#REF!</definedName>
    <definedName name="f_01" localSheetId="3">#REF!</definedName>
    <definedName name="f_01">#REF!</definedName>
    <definedName name="f_02" localSheetId="5">#REF!</definedName>
    <definedName name="f_02" localSheetId="4">#REF!</definedName>
    <definedName name="f_02" localSheetId="6">#REF!</definedName>
    <definedName name="f_02" localSheetId="7">#REF!</definedName>
    <definedName name="f_02" localSheetId="8">#REF!</definedName>
    <definedName name="f_02" localSheetId="9">#REF!</definedName>
    <definedName name="f_02" localSheetId="3">#REF!</definedName>
    <definedName name="f_02">#REF!</definedName>
    <definedName name="f_03" localSheetId="5">#REF!</definedName>
    <definedName name="f_03" localSheetId="4">#REF!</definedName>
    <definedName name="f_03" localSheetId="6">#REF!</definedName>
    <definedName name="f_03" localSheetId="7">#REF!</definedName>
    <definedName name="f_03" localSheetId="8">#REF!</definedName>
    <definedName name="f_03" localSheetId="9">#REF!</definedName>
    <definedName name="f_03" localSheetId="3">#REF!</definedName>
    <definedName name="f_03">#REF!</definedName>
    <definedName name="f_04" localSheetId="5">#REF!</definedName>
    <definedName name="f_04" localSheetId="4">#REF!</definedName>
    <definedName name="f_04" localSheetId="6">#REF!</definedName>
    <definedName name="f_04" localSheetId="7">#REF!</definedName>
    <definedName name="f_04" localSheetId="8">#REF!</definedName>
    <definedName name="f_04" localSheetId="9">#REF!</definedName>
    <definedName name="f_04" localSheetId="3">#REF!</definedName>
    <definedName name="f_04">#REF!</definedName>
    <definedName name="f_05" localSheetId="5">#REF!</definedName>
    <definedName name="f_05" localSheetId="4">#REF!</definedName>
    <definedName name="f_05" localSheetId="6">#REF!</definedName>
    <definedName name="f_05" localSheetId="7">#REF!</definedName>
    <definedName name="f_05" localSheetId="8">#REF!</definedName>
    <definedName name="f_05" localSheetId="9">#REF!</definedName>
    <definedName name="f_05" localSheetId="3">#REF!</definedName>
    <definedName name="f_05">#REF!</definedName>
    <definedName name="f_06" localSheetId="5">#REF!</definedName>
    <definedName name="f_06" localSheetId="4">#REF!</definedName>
    <definedName name="f_06" localSheetId="6">#REF!</definedName>
    <definedName name="f_06" localSheetId="7">#REF!</definedName>
    <definedName name="f_06" localSheetId="8">#REF!</definedName>
    <definedName name="f_06" localSheetId="9">#REF!</definedName>
    <definedName name="f_06" localSheetId="3">#REF!</definedName>
    <definedName name="f_06">#REF!</definedName>
    <definedName name="f_07" localSheetId="5">#REF!</definedName>
    <definedName name="f_07" localSheetId="4">#REF!</definedName>
    <definedName name="f_07" localSheetId="6">#REF!</definedName>
    <definedName name="f_07" localSheetId="7">#REF!</definedName>
    <definedName name="f_07" localSheetId="8">#REF!</definedName>
    <definedName name="f_07" localSheetId="9">#REF!</definedName>
    <definedName name="f_07" localSheetId="3">#REF!</definedName>
    <definedName name="f_07">#REF!</definedName>
    <definedName name="f_08" localSheetId="5">#REF!</definedName>
    <definedName name="f_08" localSheetId="4">#REF!</definedName>
    <definedName name="f_08" localSheetId="6">#REF!</definedName>
    <definedName name="f_08" localSheetId="7">#REF!</definedName>
    <definedName name="f_08" localSheetId="8">#REF!</definedName>
    <definedName name="f_08" localSheetId="9">#REF!</definedName>
    <definedName name="f_08" localSheetId="3">#REF!</definedName>
    <definedName name="f_08">#REF!</definedName>
    <definedName name="f_09" localSheetId="5">#REF!</definedName>
    <definedName name="f_09" localSheetId="4">#REF!</definedName>
    <definedName name="f_09" localSheetId="6">#REF!</definedName>
    <definedName name="f_09" localSheetId="7">#REF!</definedName>
    <definedName name="f_09" localSheetId="8">#REF!</definedName>
    <definedName name="f_09" localSheetId="9">#REF!</definedName>
    <definedName name="f_09" localSheetId="3">#REF!</definedName>
    <definedName name="f_09">#REF!</definedName>
    <definedName name="f_10" localSheetId="5">#REF!</definedName>
    <definedName name="f_10" localSheetId="4">#REF!</definedName>
    <definedName name="f_10" localSheetId="6">#REF!</definedName>
    <definedName name="f_10" localSheetId="7">#REF!</definedName>
    <definedName name="f_10" localSheetId="8">#REF!</definedName>
    <definedName name="f_10" localSheetId="9">#REF!</definedName>
    <definedName name="f_10" localSheetId="3">#REF!</definedName>
    <definedName name="f_10">#REF!</definedName>
    <definedName name="f_11" localSheetId="5">#REF!</definedName>
    <definedName name="f_11" localSheetId="4">#REF!</definedName>
    <definedName name="f_11" localSheetId="6">#REF!</definedName>
    <definedName name="f_11" localSheetId="7">#REF!</definedName>
    <definedName name="f_11" localSheetId="8">#REF!</definedName>
    <definedName name="f_11" localSheetId="9">#REF!</definedName>
    <definedName name="f_11" localSheetId="3">#REF!</definedName>
    <definedName name="f_11">#REF!</definedName>
    <definedName name="f_12" localSheetId="5">#REF!</definedName>
    <definedName name="f_12" localSheetId="4">#REF!</definedName>
    <definedName name="f_12" localSheetId="6">#REF!</definedName>
    <definedName name="f_12" localSheetId="7">#REF!</definedName>
    <definedName name="f_12" localSheetId="8">#REF!</definedName>
    <definedName name="f_12" localSheetId="9">#REF!</definedName>
    <definedName name="f_12" localSheetId="3">#REF!</definedName>
    <definedName name="f_12">#REF!</definedName>
    <definedName name="f_13" localSheetId="5">#REF!</definedName>
    <definedName name="f_13" localSheetId="4">#REF!</definedName>
    <definedName name="f_13" localSheetId="6">#REF!</definedName>
    <definedName name="f_13" localSheetId="7">#REF!</definedName>
    <definedName name="f_13" localSheetId="8">#REF!</definedName>
    <definedName name="f_13" localSheetId="9">#REF!</definedName>
    <definedName name="f_13" localSheetId="3">#REF!</definedName>
    <definedName name="f_13">#REF!</definedName>
    <definedName name="f_14" localSheetId="5">#REF!</definedName>
    <definedName name="f_14" localSheetId="4">#REF!</definedName>
    <definedName name="f_14" localSheetId="6">#REF!</definedName>
    <definedName name="f_14" localSheetId="7">#REF!</definedName>
    <definedName name="f_14" localSheetId="8">#REF!</definedName>
    <definedName name="f_14" localSheetId="9">#REF!</definedName>
    <definedName name="f_14" localSheetId="3">#REF!</definedName>
    <definedName name="f_14">#REF!</definedName>
    <definedName name="f_15" localSheetId="5">#REF!</definedName>
    <definedName name="f_15" localSheetId="4">#REF!</definedName>
    <definedName name="f_15" localSheetId="6">#REF!</definedName>
    <definedName name="f_15" localSheetId="7">#REF!</definedName>
    <definedName name="f_15" localSheetId="8">#REF!</definedName>
    <definedName name="f_15" localSheetId="9">#REF!</definedName>
    <definedName name="f_15" localSheetId="3">#REF!</definedName>
    <definedName name="f_15">#REF!</definedName>
    <definedName name="f_16" localSheetId="5">#REF!</definedName>
    <definedName name="f_16" localSheetId="4">#REF!</definedName>
    <definedName name="f_16" localSheetId="6">#REF!</definedName>
    <definedName name="f_16" localSheetId="7">#REF!</definedName>
    <definedName name="f_16" localSheetId="8">#REF!</definedName>
    <definedName name="f_16" localSheetId="9">#REF!</definedName>
    <definedName name="f_16" localSheetId="3">#REF!</definedName>
    <definedName name="f_16">#REF!</definedName>
    <definedName name="f_17" localSheetId="5">#REF!</definedName>
    <definedName name="f_17" localSheetId="4">#REF!</definedName>
    <definedName name="f_17" localSheetId="6">#REF!</definedName>
    <definedName name="f_17" localSheetId="7">#REF!</definedName>
    <definedName name="f_17" localSheetId="8">#REF!</definedName>
    <definedName name="f_17" localSheetId="9">#REF!</definedName>
    <definedName name="f_17" localSheetId="3">#REF!</definedName>
    <definedName name="f_17">#REF!</definedName>
    <definedName name="f_18" localSheetId="5">#REF!</definedName>
    <definedName name="f_18" localSheetId="4">#REF!</definedName>
    <definedName name="f_18" localSheetId="6">#REF!</definedName>
    <definedName name="f_18" localSheetId="7">#REF!</definedName>
    <definedName name="f_18" localSheetId="8">#REF!</definedName>
    <definedName name="f_18" localSheetId="9">#REF!</definedName>
    <definedName name="f_18" localSheetId="3">#REF!</definedName>
    <definedName name="f_18">#REF!</definedName>
    <definedName name="f_19" localSheetId="5">#REF!</definedName>
    <definedName name="f_19" localSheetId="4">#REF!</definedName>
    <definedName name="f_19" localSheetId="6">#REF!</definedName>
    <definedName name="f_19" localSheetId="7">#REF!</definedName>
    <definedName name="f_19" localSheetId="8">#REF!</definedName>
    <definedName name="f_19" localSheetId="9">#REF!</definedName>
    <definedName name="f_19" localSheetId="3">#REF!</definedName>
    <definedName name="f_19">#REF!</definedName>
    <definedName name="f_20" localSheetId="5">#REF!</definedName>
    <definedName name="f_20" localSheetId="4">#REF!</definedName>
    <definedName name="f_20" localSheetId="6">#REF!</definedName>
    <definedName name="f_20" localSheetId="7">#REF!</definedName>
    <definedName name="f_20" localSheetId="8">#REF!</definedName>
    <definedName name="f_20" localSheetId="9">#REF!</definedName>
    <definedName name="f_20" localSheetId="3">#REF!</definedName>
    <definedName name="f_20">#REF!</definedName>
    <definedName name="f_21" localSheetId="5">#REF!</definedName>
    <definedName name="f_21" localSheetId="4">#REF!</definedName>
    <definedName name="f_21" localSheetId="6">#REF!</definedName>
    <definedName name="f_21" localSheetId="7">#REF!</definedName>
    <definedName name="f_21" localSheetId="8">#REF!</definedName>
    <definedName name="f_21" localSheetId="9">#REF!</definedName>
    <definedName name="f_21" localSheetId="3">#REF!</definedName>
    <definedName name="f_21">#REF!</definedName>
    <definedName name="f_22" localSheetId="5">#REF!</definedName>
    <definedName name="f_22" localSheetId="4">#REF!</definedName>
    <definedName name="f_22" localSheetId="6">#REF!</definedName>
    <definedName name="f_22" localSheetId="7">#REF!</definedName>
    <definedName name="f_22" localSheetId="8">#REF!</definedName>
    <definedName name="f_22" localSheetId="9">#REF!</definedName>
    <definedName name="f_22" localSheetId="3">#REF!</definedName>
    <definedName name="f_22">#REF!</definedName>
    <definedName name="f_23" localSheetId="5">#REF!</definedName>
    <definedName name="f_23" localSheetId="4">#REF!</definedName>
    <definedName name="f_23" localSheetId="6">#REF!</definedName>
    <definedName name="f_23" localSheetId="7">#REF!</definedName>
    <definedName name="f_23" localSheetId="8">#REF!</definedName>
    <definedName name="f_23" localSheetId="9">#REF!</definedName>
    <definedName name="f_23" localSheetId="3">#REF!</definedName>
    <definedName name="f_23">#REF!</definedName>
    <definedName name="f_24" localSheetId="5">#REF!</definedName>
    <definedName name="f_24" localSheetId="4">#REF!</definedName>
    <definedName name="f_24" localSheetId="6">#REF!</definedName>
    <definedName name="f_24" localSheetId="7">#REF!</definedName>
    <definedName name="f_24" localSheetId="8">#REF!</definedName>
    <definedName name="f_24" localSheetId="9">#REF!</definedName>
    <definedName name="f_24" localSheetId="3">#REF!</definedName>
    <definedName name="f_24">#REF!</definedName>
    <definedName name="f_25" localSheetId="5">#REF!</definedName>
    <definedName name="f_25" localSheetId="4">#REF!</definedName>
    <definedName name="f_25" localSheetId="6">#REF!</definedName>
    <definedName name="f_25" localSheetId="7">#REF!</definedName>
    <definedName name="f_25" localSheetId="8">#REF!</definedName>
    <definedName name="f_25" localSheetId="9">#REF!</definedName>
    <definedName name="f_25" localSheetId="3">#REF!</definedName>
    <definedName name="f_25">#REF!</definedName>
    <definedName name="f_26" localSheetId="5">#REF!</definedName>
    <definedName name="f_26" localSheetId="4">#REF!</definedName>
    <definedName name="f_26" localSheetId="6">#REF!</definedName>
    <definedName name="f_26" localSheetId="7">#REF!</definedName>
    <definedName name="f_26" localSheetId="8">#REF!</definedName>
    <definedName name="f_26" localSheetId="9">#REF!</definedName>
    <definedName name="f_26" localSheetId="3">#REF!</definedName>
    <definedName name="f_26">#REF!</definedName>
    <definedName name="f_27" localSheetId="5">#REF!</definedName>
    <definedName name="f_27" localSheetId="4">#REF!</definedName>
    <definedName name="f_27" localSheetId="6">#REF!</definedName>
    <definedName name="f_27" localSheetId="7">#REF!</definedName>
    <definedName name="f_27" localSheetId="8">#REF!</definedName>
    <definedName name="f_27" localSheetId="9">#REF!</definedName>
    <definedName name="f_27" localSheetId="3">#REF!</definedName>
    <definedName name="f_27">#REF!</definedName>
    <definedName name="f_28" localSheetId="5">#REF!</definedName>
    <definedName name="f_28" localSheetId="4">#REF!</definedName>
    <definedName name="f_28" localSheetId="6">#REF!</definedName>
    <definedName name="f_28" localSheetId="7">#REF!</definedName>
    <definedName name="f_28" localSheetId="8">#REF!</definedName>
    <definedName name="f_28" localSheetId="9">#REF!</definedName>
    <definedName name="f_28" localSheetId="3">#REF!</definedName>
    <definedName name="f_28">#REF!</definedName>
    <definedName name="f_29" localSheetId="5">#REF!</definedName>
    <definedName name="f_29" localSheetId="4">#REF!</definedName>
    <definedName name="f_29" localSheetId="6">#REF!</definedName>
    <definedName name="f_29" localSheetId="7">#REF!</definedName>
    <definedName name="f_29" localSheetId="8">#REF!</definedName>
    <definedName name="f_29" localSheetId="9">#REF!</definedName>
    <definedName name="f_29" localSheetId="3">#REF!</definedName>
    <definedName name="f_29">#REF!</definedName>
    <definedName name="f_30" localSheetId="5">#REF!</definedName>
    <definedName name="f_30" localSheetId="4">#REF!</definedName>
    <definedName name="f_30" localSheetId="6">#REF!</definedName>
    <definedName name="f_30" localSheetId="7">#REF!</definedName>
    <definedName name="f_30" localSheetId="8">#REF!</definedName>
    <definedName name="f_30" localSheetId="9">#REF!</definedName>
    <definedName name="f_30" localSheetId="3">#REF!</definedName>
    <definedName name="f_30">#REF!</definedName>
    <definedName name="f_31" localSheetId="5">#REF!</definedName>
    <definedName name="f_31" localSheetId="4">#REF!</definedName>
    <definedName name="f_31" localSheetId="6">#REF!</definedName>
    <definedName name="f_31" localSheetId="7">#REF!</definedName>
    <definedName name="f_31" localSheetId="8">#REF!</definedName>
    <definedName name="f_31" localSheetId="9">#REF!</definedName>
    <definedName name="f_31" localSheetId="3">#REF!</definedName>
    <definedName name="f_31">#REF!</definedName>
    <definedName name="f_32" localSheetId="5">#REF!</definedName>
    <definedName name="f_32" localSheetId="4">#REF!</definedName>
    <definedName name="f_32" localSheetId="6">#REF!</definedName>
    <definedName name="f_32" localSheetId="7">#REF!</definedName>
    <definedName name="f_32" localSheetId="8">#REF!</definedName>
    <definedName name="f_32" localSheetId="9">#REF!</definedName>
    <definedName name="f_32" localSheetId="3">#REF!</definedName>
    <definedName name="f_32">#REF!</definedName>
    <definedName name="f_33" localSheetId="5">#REF!</definedName>
    <definedName name="f_33" localSheetId="4">#REF!</definedName>
    <definedName name="f_33" localSheetId="6">#REF!</definedName>
    <definedName name="f_33" localSheetId="7">#REF!</definedName>
    <definedName name="f_33" localSheetId="8">#REF!</definedName>
    <definedName name="f_33" localSheetId="9">#REF!</definedName>
    <definedName name="f_33" localSheetId="3">#REF!</definedName>
    <definedName name="f_33">#REF!</definedName>
    <definedName name="f_34" localSheetId="5">#REF!</definedName>
    <definedName name="f_34" localSheetId="4">#REF!</definedName>
    <definedName name="f_34" localSheetId="6">#REF!</definedName>
    <definedName name="f_34" localSheetId="7">#REF!</definedName>
    <definedName name="f_34" localSheetId="8">#REF!</definedName>
    <definedName name="f_34" localSheetId="9">#REF!</definedName>
    <definedName name="f_34" localSheetId="3">#REF!</definedName>
    <definedName name="f_34">#REF!</definedName>
    <definedName name="f_35" localSheetId="5">#REF!</definedName>
    <definedName name="f_35" localSheetId="4">#REF!</definedName>
    <definedName name="f_35" localSheetId="6">#REF!</definedName>
    <definedName name="f_35" localSheetId="7">#REF!</definedName>
    <definedName name="f_35" localSheetId="8">#REF!</definedName>
    <definedName name="f_35" localSheetId="9">#REF!</definedName>
    <definedName name="f_35" localSheetId="3">#REF!</definedName>
    <definedName name="f_35">#REF!</definedName>
    <definedName name="f_36" localSheetId="5">#REF!</definedName>
    <definedName name="f_36" localSheetId="4">#REF!</definedName>
    <definedName name="f_36" localSheetId="6">#REF!</definedName>
    <definedName name="f_36" localSheetId="7">#REF!</definedName>
    <definedName name="f_36" localSheetId="8">#REF!</definedName>
    <definedName name="f_36" localSheetId="9">#REF!</definedName>
    <definedName name="f_36" localSheetId="3">#REF!</definedName>
    <definedName name="f_36">#REF!</definedName>
    <definedName name="f_37" localSheetId="5">#REF!</definedName>
    <definedName name="f_37" localSheetId="4">#REF!</definedName>
    <definedName name="f_37" localSheetId="6">#REF!</definedName>
    <definedName name="f_37" localSheetId="7">#REF!</definedName>
    <definedName name="f_37" localSheetId="8">#REF!</definedName>
    <definedName name="f_37" localSheetId="9">#REF!</definedName>
    <definedName name="f_37" localSheetId="3">#REF!</definedName>
    <definedName name="f_37">#REF!</definedName>
    <definedName name="f_38" localSheetId="5">#REF!</definedName>
    <definedName name="f_38" localSheetId="4">#REF!</definedName>
    <definedName name="f_38" localSheetId="6">#REF!</definedName>
    <definedName name="f_38" localSheetId="7">#REF!</definedName>
    <definedName name="f_38" localSheetId="8">#REF!</definedName>
    <definedName name="f_38" localSheetId="9">#REF!</definedName>
    <definedName name="f_38" localSheetId="3">#REF!</definedName>
    <definedName name="f_38">#REF!</definedName>
    <definedName name="f_39" localSheetId="5">#REF!</definedName>
    <definedName name="f_39" localSheetId="4">#REF!</definedName>
    <definedName name="f_39" localSheetId="6">#REF!</definedName>
    <definedName name="f_39" localSheetId="7">#REF!</definedName>
    <definedName name="f_39" localSheetId="8">#REF!</definedName>
    <definedName name="f_39" localSheetId="9">#REF!</definedName>
    <definedName name="f_39" localSheetId="3">#REF!</definedName>
    <definedName name="f_39">#REF!</definedName>
    <definedName name="f_40" localSheetId="5">#REF!</definedName>
    <definedName name="f_40" localSheetId="4">#REF!</definedName>
    <definedName name="f_40" localSheetId="6">#REF!</definedName>
    <definedName name="f_40" localSheetId="7">#REF!</definedName>
    <definedName name="f_40" localSheetId="8">#REF!</definedName>
    <definedName name="f_40" localSheetId="9">#REF!</definedName>
    <definedName name="f_40" localSheetId="3">#REF!</definedName>
    <definedName name="f_40">#REF!</definedName>
    <definedName name="f_bucode" localSheetId="5">#REF!</definedName>
    <definedName name="f_bucode" localSheetId="4">#REF!</definedName>
    <definedName name="f_bucode" localSheetId="6">#REF!</definedName>
    <definedName name="f_bucode" localSheetId="7">#REF!</definedName>
    <definedName name="f_bucode" localSheetId="8">#REF!</definedName>
    <definedName name="f_bucode" localSheetId="9">#REF!</definedName>
    <definedName name="f_bucode" localSheetId="3">#REF!</definedName>
    <definedName name="f_bucode">#REF!</definedName>
    <definedName name="f_buname" localSheetId="5">#REF!</definedName>
    <definedName name="f_buname" localSheetId="4">#REF!</definedName>
    <definedName name="f_buname" localSheetId="6">#REF!</definedName>
    <definedName name="f_buname" localSheetId="7">#REF!</definedName>
    <definedName name="f_buname" localSheetId="8">#REF!</definedName>
    <definedName name="f_buname" localSheetId="9">#REF!</definedName>
    <definedName name="f_buname" localSheetId="3">#REF!</definedName>
    <definedName name="f_buname">#REF!</definedName>
    <definedName name="f_date" localSheetId="5">#REF!</definedName>
    <definedName name="f_date" localSheetId="4">#REF!</definedName>
    <definedName name="f_date" localSheetId="6">#REF!</definedName>
    <definedName name="f_date" localSheetId="7">#REF!</definedName>
    <definedName name="f_date" localSheetId="8">#REF!</definedName>
    <definedName name="f_date" localSheetId="9">#REF!</definedName>
    <definedName name="f_date" localSheetId="3">#REF!</definedName>
    <definedName name="f_date">#REF!</definedName>
    <definedName name="f_formid" localSheetId="5">#REF!</definedName>
    <definedName name="f_formid" localSheetId="4">#REF!</definedName>
    <definedName name="f_formid" localSheetId="6">#REF!</definedName>
    <definedName name="f_formid" localSheetId="7">#REF!</definedName>
    <definedName name="f_formid" localSheetId="8">#REF!</definedName>
    <definedName name="f_formid" localSheetId="9">#REF!</definedName>
    <definedName name="f_formid" localSheetId="3">#REF!</definedName>
    <definedName name="f_formid">#REF!</definedName>
    <definedName name="f_formname" localSheetId="5">#REF!</definedName>
    <definedName name="f_formname" localSheetId="4">#REF!</definedName>
    <definedName name="f_formname" localSheetId="6">#REF!</definedName>
    <definedName name="f_formname" localSheetId="7">#REF!</definedName>
    <definedName name="f_formname" localSheetId="8">#REF!</definedName>
    <definedName name="f_formname" localSheetId="9">#REF!</definedName>
    <definedName name="f_formname" localSheetId="3">#REF!</definedName>
    <definedName name="f_formname">#REF!</definedName>
    <definedName name="f_page" localSheetId="5">#REF!</definedName>
    <definedName name="f_page" localSheetId="4">#REF!</definedName>
    <definedName name="f_page" localSheetId="6">#REF!</definedName>
    <definedName name="f_page" localSheetId="7">#REF!</definedName>
    <definedName name="f_page" localSheetId="8">#REF!</definedName>
    <definedName name="f_page" localSheetId="9">#REF!</definedName>
    <definedName name="f_page" localSheetId="3">#REF!</definedName>
    <definedName name="f_page">#REF!</definedName>
    <definedName name="FA" localSheetId="5">[2]A!#REF!</definedName>
    <definedName name="FA" localSheetId="4">[2]A!#REF!</definedName>
    <definedName name="FA" localSheetId="6">[2]A!#REF!</definedName>
    <definedName name="FA" localSheetId="7">[2]A!#REF!</definedName>
    <definedName name="FA" localSheetId="8">[2]A!#REF!</definedName>
    <definedName name="FA" localSheetId="9">[2]A!#REF!</definedName>
    <definedName name="FA" localSheetId="3">[2]A!#REF!</definedName>
    <definedName name="FA">[2]A!#REF!</definedName>
    <definedName name="faizin" localSheetId="5">[11]!Select_RefAct2</definedName>
    <definedName name="faizin" localSheetId="4">[11]!Select_RefAct2</definedName>
    <definedName name="faizin" localSheetId="6">[11]!Select_RefAct2</definedName>
    <definedName name="faizin" localSheetId="7">[11]!Select_RefAct2</definedName>
    <definedName name="faizin" localSheetId="8">[11]!Select_RefAct2</definedName>
    <definedName name="faizin" localSheetId="9">[11]!Select_RefAct2</definedName>
    <definedName name="faizin" localSheetId="3">[11]!Select_RefAct2</definedName>
    <definedName name="faizin">[11]!Select_RefAct2</definedName>
    <definedName name="FILE" localSheetId="5">#REF!</definedName>
    <definedName name="FILE" localSheetId="4">#REF!</definedName>
    <definedName name="FILE" localSheetId="6">#REF!</definedName>
    <definedName name="FILE" localSheetId="7">#REF!</definedName>
    <definedName name="FILE" localSheetId="8">#REF!</definedName>
    <definedName name="FILE" localSheetId="9">#REF!</definedName>
    <definedName name="FILE" localSheetId="3">#REF!</definedName>
    <definedName name="FILE">#REF!</definedName>
    <definedName name="FOBJPN" localSheetId="5">#REF!</definedName>
    <definedName name="FOBJPN" localSheetId="4">#REF!</definedName>
    <definedName name="FOBJPN" localSheetId="6">#REF!</definedName>
    <definedName name="FOBJPN" localSheetId="7">#REF!</definedName>
    <definedName name="FOBJPN" localSheetId="8">#REF!</definedName>
    <definedName name="FOBJPN" localSheetId="9">#REF!</definedName>
    <definedName name="FOBJPN" localSheetId="3">#REF!</definedName>
    <definedName name="FOBJPN">#REF!</definedName>
    <definedName name="HOSPITAL___PT_BII" localSheetId="5">#REF!</definedName>
    <definedName name="HOSPITAL___PT_BII" localSheetId="4">#REF!</definedName>
    <definedName name="HOSPITAL___PT_BII" localSheetId="6">#REF!</definedName>
    <definedName name="HOSPITAL___PT_BII" localSheetId="7">#REF!</definedName>
    <definedName name="HOSPITAL___PT_BII" localSheetId="8">#REF!</definedName>
    <definedName name="HOSPITAL___PT_BII" localSheetId="9">#REF!</definedName>
    <definedName name="HOSPITAL___PT_BII" localSheetId="3">#REF!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5">#REF!</definedName>
    <definedName name="IF" localSheetId="4">#REF!</definedName>
    <definedName name="IF" localSheetId="6">#REF!</definedName>
    <definedName name="IF" localSheetId="7">#REF!</definedName>
    <definedName name="IF" localSheetId="8">#REF!</definedName>
    <definedName name="IF" localSheetId="9">#REF!</definedName>
    <definedName name="IF" localSheetId="3">#REF!</definedName>
    <definedName name="IF">#REF!</definedName>
    <definedName name="INDRP" localSheetId="5">#REF!</definedName>
    <definedName name="INDRP" localSheetId="4">#REF!</definedName>
    <definedName name="INDRP" localSheetId="6">#REF!</definedName>
    <definedName name="INDRP" localSheetId="7">#REF!</definedName>
    <definedName name="INDRP" localSheetId="8">#REF!</definedName>
    <definedName name="INDRP" localSheetId="9">#REF!</definedName>
    <definedName name="INDRP" localSheetId="3">#REF!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5" hidden="1">#REF!</definedName>
    <definedName name="Jun" localSheetId="4" hidden="1">#REF!</definedName>
    <definedName name="Jun" localSheetId="6" hidden="1">#REF!</definedName>
    <definedName name="Jun" localSheetId="7" hidden="1">#REF!</definedName>
    <definedName name="Jun" localSheetId="8" hidden="1">#REF!</definedName>
    <definedName name="Jun" localSheetId="9" hidden="1">#REF!</definedName>
    <definedName name="Jun" localSheetId="3" hidden="1">#REF!</definedName>
    <definedName name="Jun" hidden="1">#REF!</definedName>
    <definedName name="KD材生産共通費率" localSheetId="5">#REF!</definedName>
    <definedName name="KD材生産共通費率" localSheetId="4">#REF!</definedName>
    <definedName name="KD材生産共通費率" localSheetId="6">#REF!</definedName>
    <definedName name="KD材生産共通費率" localSheetId="7">#REF!</definedName>
    <definedName name="KD材生産共通費率" localSheetId="8">#REF!</definedName>
    <definedName name="KD材生産共通費率" localSheetId="9">#REF!</definedName>
    <definedName name="KD材生産共通費率" localSheetId="3">#REF!</definedName>
    <definedName name="KD材生産共通費率">#REF!</definedName>
    <definedName name="KD材補助部門費率" localSheetId="5">#REF!</definedName>
    <definedName name="KD材補助部門費率" localSheetId="4">#REF!</definedName>
    <definedName name="KD材補助部門費率" localSheetId="6">#REF!</definedName>
    <definedName name="KD材補助部門費率" localSheetId="7">#REF!</definedName>
    <definedName name="KD材補助部門費率" localSheetId="8">#REF!</definedName>
    <definedName name="KD材補助部門費率" localSheetId="9">#REF!</definedName>
    <definedName name="KD材補助部門費率" localSheetId="3">#REF!</definedName>
    <definedName name="KD材補助部門費率">#REF!</definedName>
    <definedName name="kouzoku" localSheetId="5">#REF!</definedName>
    <definedName name="kouzoku" localSheetId="4">#REF!</definedName>
    <definedName name="kouzoku" localSheetId="6">#REF!</definedName>
    <definedName name="kouzoku" localSheetId="7">#REF!</definedName>
    <definedName name="kouzoku" localSheetId="8">#REF!</definedName>
    <definedName name="kouzoku" localSheetId="9">#REF!</definedName>
    <definedName name="kouzoku" localSheetId="3">#REF!</definedName>
    <definedName name="kouzoku">#REF!</definedName>
    <definedName name="kurs" localSheetId="5">#REF!</definedName>
    <definedName name="kurs" localSheetId="4">#REF!</definedName>
    <definedName name="kurs" localSheetId="6">#REF!</definedName>
    <definedName name="kurs" localSheetId="7">#REF!</definedName>
    <definedName name="kurs" localSheetId="8">#REF!</definedName>
    <definedName name="kurs" localSheetId="9">#REF!</definedName>
    <definedName name="kurs" localSheetId="3">#REF!</definedName>
    <definedName name="kurs">#REF!</definedName>
    <definedName name="Labor" hidden="1">{#N/A,#N/A,FALSE,"Aging Summary";#N/A,#N/A,FALSE,"Ratio Analysis";#N/A,#N/A,FALSE,"Test 120 Day Accts";#N/A,#N/A,FALSE,"Tickmarks"}</definedName>
    <definedName name="LCﾒｰﾙﾃﾞｰ金利率" localSheetId="5">#REF!</definedName>
    <definedName name="LCﾒｰﾙﾃﾞｰ金利率" localSheetId="4">#REF!</definedName>
    <definedName name="LCﾒｰﾙﾃﾞｰ金利率" localSheetId="6">#REF!</definedName>
    <definedName name="LCﾒｰﾙﾃﾞｰ金利率" localSheetId="7">#REF!</definedName>
    <definedName name="LCﾒｰﾙﾃﾞｰ金利率" localSheetId="8">#REF!</definedName>
    <definedName name="LCﾒｰﾙﾃﾞｰ金利率" localSheetId="9">#REF!</definedName>
    <definedName name="LCﾒｰﾙﾃﾞｰ金利率" localSheetId="3">#REF!</definedName>
    <definedName name="LCﾒｰﾙﾃﾞｰ金利率">#REF!</definedName>
    <definedName name="LICASEAN" localSheetId="5">#REF!</definedName>
    <definedName name="LICASEAN" localSheetId="4">#REF!</definedName>
    <definedName name="LICASEAN" localSheetId="6">#REF!</definedName>
    <definedName name="LICASEAN" localSheetId="7">#REF!</definedName>
    <definedName name="LICASEAN" localSheetId="8">#REF!</definedName>
    <definedName name="LICASEAN" localSheetId="9">#REF!</definedName>
    <definedName name="LICASEAN" localSheetId="3">#REF!</definedName>
    <definedName name="LICASEAN">#REF!</definedName>
    <definedName name="LICJPN" localSheetId="5">#REF!</definedName>
    <definedName name="LICJPN" localSheetId="4">#REF!</definedName>
    <definedName name="LICJPN" localSheetId="6">#REF!</definedName>
    <definedName name="LICJPN" localSheetId="7">#REF!</definedName>
    <definedName name="LICJPN" localSheetId="8">#REF!</definedName>
    <definedName name="LICJPN" localSheetId="9">#REF!</definedName>
    <definedName name="LICJPN" localSheetId="3">#REF!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5">[2]A!#REF!</definedName>
    <definedName name="LOSS" localSheetId="4">[2]A!#REF!</definedName>
    <definedName name="LOSS" localSheetId="6">[2]A!#REF!</definedName>
    <definedName name="LOSS" localSheetId="7">[2]A!#REF!</definedName>
    <definedName name="LOSS" localSheetId="8">[2]A!#REF!</definedName>
    <definedName name="LOSS" localSheetId="9">[2]A!#REF!</definedName>
    <definedName name="LOSS" localSheetId="3">[2]A!#REF!</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 localSheetId="5">#REF!</definedName>
    <definedName name="Month_Default" localSheetId="4">#REF!</definedName>
    <definedName name="Month_Default" localSheetId="6">#REF!</definedName>
    <definedName name="Month_Default" localSheetId="7">#REF!</definedName>
    <definedName name="Month_Default" localSheetId="8">#REF!</definedName>
    <definedName name="Month_Default" localSheetId="9">#REF!</definedName>
    <definedName name="Month_Default" localSheetId="3">#REF!</definedName>
    <definedName name="Month_Default">#REF!</definedName>
    <definedName name="Monthly_Change" localSheetId="5">#REF!</definedName>
    <definedName name="Monthly_Change" localSheetId="4">#REF!</definedName>
    <definedName name="Monthly_Change" localSheetId="6">#REF!</definedName>
    <definedName name="Monthly_Change" localSheetId="7">#REF!</definedName>
    <definedName name="Monthly_Change" localSheetId="8">#REF!</definedName>
    <definedName name="Monthly_Change" localSheetId="9">#REF!</definedName>
    <definedName name="Monthly_Change" localSheetId="3">#REF!</definedName>
    <definedName name="Monthly_Change">#REF!</definedName>
    <definedName name="Mth_Default" localSheetId="5">[14]SUMMARY!#REF!</definedName>
    <definedName name="Mth_Default" localSheetId="4">[14]SUMMARY!#REF!</definedName>
    <definedName name="Mth_Default" localSheetId="6">[14]SUMMARY!#REF!</definedName>
    <definedName name="Mth_Default" localSheetId="7">[14]SUMMARY!#REF!</definedName>
    <definedName name="Mth_Default" localSheetId="8">[14]SUMMARY!#REF!</definedName>
    <definedName name="Mth_Default" localSheetId="9">[14]SUMMARY!#REF!</definedName>
    <definedName name="Mth_Default" localSheetId="3">[14]SUMMARY!#REF!</definedName>
    <definedName name="Mth_Default">[14]SUMMARY!#REF!</definedName>
    <definedName name="name">[15]GeneralInfo!$I$5</definedName>
    <definedName name="novita" localSheetId="5">#REF!</definedName>
    <definedName name="novita" localSheetId="4">#REF!</definedName>
    <definedName name="novita" localSheetId="6">#REF!</definedName>
    <definedName name="novita" localSheetId="7">#REF!</definedName>
    <definedName name="novita" localSheetId="8">#REF!</definedName>
    <definedName name="novita" localSheetId="9">#REF!</definedName>
    <definedName name="novita" localSheetId="3">#REF!</definedName>
    <definedName name="novita">#REF!</definedName>
    <definedName name="nurhakim" localSheetId="5">#REF!</definedName>
    <definedName name="nurhakim" localSheetId="4">#REF!</definedName>
    <definedName name="nurhakim" localSheetId="6">#REF!</definedName>
    <definedName name="nurhakim" localSheetId="7">#REF!</definedName>
    <definedName name="nurhakim" localSheetId="8">#REF!</definedName>
    <definedName name="nurhakim" localSheetId="9">#REF!</definedName>
    <definedName name="nurhakim" localSheetId="3">#REF!</definedName>
    <definedName name="nurhakim">#REF!</definedName>
    <definedName name="OUTPUT" localSheetId="5">#REF!</definedName>
    <definedName name="OUTPUT" localSheetId="4">#REF!</definedName>
    <definedName name="OUTPUT" localSheetId="6">#REF!</definedName>
    <definedName name="OUTPUT" localSheetId="7">#REF!</definedName>
    <definedName name="OUTPUT" localSheetId="8">#REF!</definedName>
    <definedName name="OUTPUT" localSheetId="9">#REF!</definedName>
    <definedName name="OUTPUT" localSheetId="3">#REF!</definedName>
    <definedName name="OUTPUT">#REF!</definedName>
    <definedName name="PART" localSheetId="5">[2]A!#REF!</definedName>
    <definedName name="PART" localSheetId="4">[2]A!#REF!</definedName>
    <definedName name="PART" localSheetId="6">[2]A!#REF!</definedName>
    <definedName name="PART" localSheetId="7">[2]A!#REF!</definedName>
    <definedName name="PART" localSheetId="8">[2]A!#REF!</definedName>
    <definedName name="PART" localSheetId="9">[2]A!#REF!</definedName>
    <definedName name="PART" localSheetId="3">[2]A!#REF!</definedName>
    <definedName name="PART">[2]A!#REF!</definedName>
    <definedName name="PLAN92" localSheetId="5">#REF!</definedName>
    <definedName name="PLAN92" localSheetId="4">#REF!</definedName>
    <definedName name="PLAN92" localSheetId="6">#REF!</definedName>
    <definedName name="PLAN92" localSheetId="7">#REF!</definedName>
    <definedName name="PLAN92" localSheetId="8">#REF!</definedName>
    <definedName name="PLAN92" localSheetId="9">#REF!</definedName>
    <definedName name="PLAN92" localSheetId="3">#REF!</definedName>
    <definedName name="PLAN92">#REF!</definedName>
    <definedName name="PLAN92VA" localSheetId="5">#REF!</definedName>
    <definedName name="PLAN92VA" localSheetId="4">#REF!</definedName>
    <definedName name="PLAN92VA" localSheetId="6">#REF!</definedName>
    <definedName name="PLAN92VA" localSheetId="7">#REF!</definedName>
    <definedName name="PLAN92VA" localSheetId="8">#REF!</definedName>
    <definedName name="PLAN92VA" localSheetId="9">#REF!</definedName>
    <definedName name="PLAN92VA" localSheetId="3">#REF!</definedName>
    <definedName name="PLAN92VA">#REF!</definedName>
    <definedName name="_xlnm.Print_Area" localSheetId="5">'20211220 (TF'!$A$1:$V$47</definedName>
    <definedName name="_xlnm.Print_Area" localSheetId="4">'20211220 (TFP'!$A$1:$V$45</definedName>
    <definedName name="_xlnm.Print_Area" localSheetId="6">'20220124'!$A$1:$V$45</definedName>
    <definedName name="_xlnm.Print_Area" localSheetId="7">'20220228'!$A$1:$V$45</definedName>
    <definedName name="_xlnm.Print_Area" localSheetId="8">'20220325'!$A$1:$V$45</definedName>
    <definedName name="_xlnm.Print_Area" localSheetId="9">'20220523'!$A$1:$V$46</definedName>
    <definedName name="_xlnm.Print_Area" localSheetId="1">'BERAT CONT'!$A$1:$R$52</definedName>
    <definedName name="_xlnm.Print_Area" localSheetId="2">Data!$B$296:$L$314</definedName>
    <definedName name="_xlnm.Print_Area" localSheetId="10">'Data (6)'!$C$295:$M$313</definedName>
    <definedName name="_xlnm.Print_Area" localSheetId="3">'Hongkong (Oct'!$A$1:$V$46</definedName>
    <definedName name="_xlnm.Print_Area" localSheetId="0">Kubikasi!$A$1:$U$59</definedName>
    <definedName name="_xlnm.Print_Area" hidden="1">#REF!</definedName>
    <definedName name="PRINT_AREA_MI" localSheetId="5">#REF!</definedName>
    <definedName name="PRINT_AREA_MI" localSheetId="4">#REF!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3">#REF!</definedName>
    <definedName name="PRINT_AREA_MI">#REF!</definedName>
    <definedName name="_xlnm.Print_Titles" localSheetId="4" hidden="1">#REF!</definedName>
    <definedName name="_xlnm.Print_Titles" localSheetId="2">Data!$1:$3</definedName>
    <definedName name="_xlnm.Print_Titles" localSheetId="10">'Data (6)'!$1:$3</definedName>
    <definedName name="_xlnm.Print_Titles" localSheetId="3" hidden="1">#REF!</definedName>
    <definedName name="_xlnm.Print_Titles" hidden="1">#REF!</definedName>
    <definedName name="PRINT_TITLES_MI" localSheetId="5">#REF!</definedName>
    <definedName name="PRINT_TITLES_MI" localSheetId="4">#REF!</definedName>
    <definedName name="PRINT_TITLES_MI" localSheetId="6">#REF!</definedName>
    <definedName name="PRINT_TITLES_MI" localSheetId="7">#REF!</definedName>
    <definedName name="PRINT_TITLES_MI" localSheetId="8">#REF!</definedName>
    <definedName name="PRINT_TITLES_MI" localSheetId="9">#REF!</definedName>
    <definedName name="PRINT_TITLES_MI" localSheetId="3">#REF!</definedName>
    <definedName name="PRINT_TITLES_MI">#REF!</definedName>
    <definedName name="PRV3UNIT" localSheetId="5">#REF!</definedName>
    <definedName name="PRV3UNIT" localSheetId="4">#REF!</definedName>
    <definedName name="PRV3UNIT" localSheetId="6">#REF!</definedName>
    <definedName name="PRV3UNIT" localSheetId="7">#REF!</definedName>
    <definedName name="PRV3UNIT" localSheetId="8">#REF!</definedName>
    <definedName name="PRV3UNIT" localSheetId="9">#REF!</definedName>
    <definedName name="PRV3UNIT" localSheetId="3">#REF!</definedName>
    <definedName name="PRV3UNIT">#REF!</definedName>
    <definedName name="PRV4UNIT" localSheetId="5">#REF!</definedName>
    <definedName name="PRV4UNIT" localSheetId="4">#REF!</definedName>
    <definedName name="PRV4UNIT" localSheetId="6">#REF!</definedName>
    <definedName name="PRV4UNIT" localSheetId="7">#REF!</definedName>
    <definedName name="PRV4UNIT" localSheetId="8">#REF!</definedName>
    <definedName name="PRV4UNIT" localSheetId="9">#REF!</definedName>
    <definedName name="PRV4UNIT" localSheetId="3">#REF!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5">[16]Trial!#REF!</definedName>
    <definedName name="RAT" localSheetId="4">[16]Trial!#REF!</definedName>
    <definedName name="RAT" localSheetId="6">[16]Trial!#REF!</definedName>
    <definedName name="RAT" localSheetId="7">[16]Trial!#REF!</definedName>
    <definedName name="RAT" localSheetId="8">[16]Trial!#REF!</definedName>
    <definedName name="RAT" localSheetId="9">[16]Trial!#REF!</definedName>
    <definedName name="RAT" localSheetId="3">[16]Trial!#REF!</definedName>
    <definedName name="RAT">[16]Trial!#REF!</definedName>
    <definedName name="Rx_ETHICAL__PT_BII" localSheetId="5">#REF!</definedName>
    <definedName name="Rx_ETHICAL__PT_BII" localSheetId="4">#REF!</definedName>
    <definedName name="Rx_ETHICAL__PT_BII" localSheetId="6">#REF!</definedName>
    <definedName name="Rx_ETHICAL__PT_BII" localSheetId="7">#REF!</definedName>
    <definedName name="Rx_ETHICAL__PT_BII" localSheetId="8">#REF!</definedName>
    <definedName name="Rx_ETHICAL__PT_BII" localSheetId="9">#REF!</definedName>
    <definedName name="Rx_ETHICAL__PT_BII" localSheetId="3">#REF!</definedName>
    <definedName name="Rx_ETHICAL__PT_BII">#REF!</definedName>
    <definedName name="Rx_HOSPITAL___PT_BII" localSheetId="5">#REF!</definedName>
    <definedName name="Rx_HOSPITAL___PT_BII" localSheetId="4">#REF!</definedName>
    <definedName name="Rx_HOSPITAL___PT_BII" localSheetId="6">#REF!</definedName>
    <definedName name="Rx_HOSPITAL___PT_BII" localSheetId="7">#REF!</definedName>
    <definedName name="Rx_HOSPITAL___PT_BII" localSheetId="8">#REF!</definedName>
    <definedName name="Rx_HOSPITAL___PT_BII" localSheetId="9">#REF!</definedName>
    <definedName name="Rx_HOSPITAL___PT_BII" localSheetId="3">#REF!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localSheetId="5" hidden="1">#REF!</definedName>
    <definedName name="sdfds" localSheetId="4" hidden="1">#REF!</definedName>
    <definedName name="sdfds" localSheetId="6" hidden="1">#REF!</definedName>
    <definedName name="sdfds" localSheetId="7" hidden="1">#REF!</definedName>
    <definedName name="sdfds" localSheetId="8" hidden="1">#REF!</definedName>
    <definedName name="sdfds" localSheetId="9" hidden="1">#REF!</definedName>
    <definedName name="sdfds" localSheetId="3" hidden="1">#REF!</definedName>
    <definedName name="sdfds" hidden="1">#REF!</definedName>
    <definedName name="SE" localSheetId="5">#REF!</definedName>
    <definedName name="SE" localSheetId="4">#REF!</definedName>
    <definedName name="SE" localSheetId="6">#REF!</definedName>
    <definedName name="SE" localSheetId="7">#REF!</definedName>
    <definedName name="SE" localSheetId="8">#REF!</definedName>
    <definedName name="SE" localSheetId="9">#REF!</definedName>
    <definedName name="SE" localSheetId="3">#REF!</definedName>
    <definedName name="SE">#REF!</definedName>
    <definedName name="Select_ACat1" localSheetId="5">[11]!Select_ACat1</definedName>
    <definedName name="Select_ACat1" localSheetId="4">[11]!Select_ACat1</definedName>
    <definedName name="Select_ACat1" localSheetId="6">[11]!Select_ACat1</definedName>
    <definedName name="Select_ACat1" localSheetId="7">[11]!Select_ACat1</definedName>
    <definedName name="Select_ACat1" localSheetId="8">[11]!Select_ACat1</definedName>
    <definedName name="Select_ACat1" localSheetId="9">[11]!Select_ACat1</definedName>
    <definedName name="Select_ACat1" localSheetId="3">[11]!Select_ACat1</definedName>
    <definedName name="Select_ACat1">[11]!Select_ACat1</definedName>
    <definedName name="Select_ACat2" localSheetId="5">[11]!Select_ACat2</definedName>
    <definedName name="Select_ACat2" localSheetId="4">[11]!Select_ACat2</definedName>
    <definedName name="Select_ACat2" localSheetId="6">[11]!Select_ACat2</definedName>
    <definedName name="Select_ACat2" localSheetId="7">[11]!Select_ACat2</definedName>
    <definedName name="Select_ACat2" localSheetId="8">[11]!Select_ACat2</definedName>
    <definedName name="Select_ACat2" localSheetId="9">[11]!Select_ACat2</definedName>
    <definedName name="Select_ACat2" localSheetId="3">[11]!Select_ACat2</definedName>
    <definedName name="Select_ACat2">[11]!Select_ACat2</definedName>
    <definedName name="Select_ACat3" localSheetId="5">[11]!Select_ACat3</definedName>
    <definedName name="Select_ACat3" localSheetId="4">[11]!Select_ACat3</definedName>
    <definedName name="Select_ACat3" localSheetId="6">[11]!Select_ACat3</definedName>
    <definedName name="Select_ACat3" localSheetId="7">[11]!Select_ACat3</definedName>
    <definedName name="Select_ACat3" localSheetId="8">[11]!Select_ACat3</definedName>
    <definedName name="Select_ACat3" localSheetId="9">[11]!Select_ACat3</definedName>
    <definedName name="Select_ACat3" localSheetId="3">[11]!Select_ACat3</definedName>
    <definedName name="Select_ACat3">[11]!Select_ACat3</definedName>
    <definedName name="Select_Cat1" localSheetId="5">[17]!Select_Cat1</definedName>
    <definedName name="Select_Cat1" localSheetId="4">[17]!Select_Cat1</definedName>
    <definedName name="Select_Cat1" localSheetId="6">[17]!Select_Cat1</definedName>
    <definedName name="Select_Cat1" localSheetId="7">[17]!Select_Cat1</definedName>
    <definedName name="Select_Cat1" localSheetId="8">[17]!Select_Cat1</definedName>
    <definedName name="Select_Cat1" localSheetId="9">[17]!Select_Cat1</definedName>
    <definedName name="Select_Cat1" localSheetId="3">[17]!Select_Cat1</definedName>
    <definedName name="Select_Cat1">[17]!Select_Cat1</definedName>
    <definedName name="Select_Cat2" localSheetId="5">[17]!Select_Cat2</definedName>
    <definedName name="Select_Cat2" localSheetId="4">[17]!Select_Cat2</definedName>
    <definedName name="Select_Cat2" localSheetId="6">[17]!Select_Cat2</definedName>
    <definedName name="Select_Cat2" localSheetId="7">[17]!Select_Cat2</definedName>
    <definedName name="Select_Cat2" localSheetId="8">[17]!Select_Cat2</definedName>
    <definedName name="Select_Cat2" localSheetId="9">[17]!Select_Cat2</definedName>
    <definedName name="Select_Cat2" localSheetId="3">[17]!Select_Cat2</definedName>
    <definedName name="Select_Cat2">[17]!Select_Cat2</definedName>
    <definedName name="Select_Cat3" localSheetId="5">[17]!Select_Cat3</definedName>
    <definedName name="Select_Cat3" localSheetId="4">[17]!Select_Cat3</definedName>
    <definedName name="Select_Cat3" localSheetId="6">[17]!Select_Cat3</definedName>
    <definedName name="Select_Cat3" localSheetId="7">[17]!Select_Cat3</definedName>
    <definedName name="Select_Cat3" localSheetId="8">[17]!Select_Cat3</definedName>
    <definedName name="Select_Cat3" localSheetId="9">[17]!Select_Cat3</definedName>
    <definedName name="Select_Cat3" localSheetId="3">[17]!Select_Cat3</definedName>
    <definedName name="Select_Cat3">[17]!Select_Cat3</definedName>
    <definedName name="Select_CCat1" localSheetId="5">[18]!Select_CCat1</definedName>
    <definedName name="Select_CCat1" localSheetId="4">[18]!Select_CCat1</definedName>
    <definedName name="Select_CCat1" localSheetId="6">[18]!Select_CCat1</definedName>
    <definedName name="Select_CCat1" localSheetId="7">[18]!Select_CCat1</definedName>
    <definedName name="Select_CCat1" localSheetId="8">[18]!Select_CCat1</definedName>
    <definedName name="Select_CCat1" localSheetId="9">[18]!Select_CCat1</definedName>
    <definedName name="Select_CCat1" localSheetId="3">[18]!Select_CCat1</definedName>
    <definedName name="Select_CCat1">[18]!Select_CCat1</definedName>
    <definedName name="Select_CCat2" localSheetId="5">[18]!Select_CCat2</definedName>
    <definedName name="Select_CCat2" localSheetId="4">[18]!Select_CCat2</definedName>
    <definedName name="Select_CCat2" localSheetId="6">[18]!Select_CCat2</definedName>
    <definedName name="Select_CCat2" localSheetId="7">[18]!Select_CCat2</definedName>
    <definedName name="Select_CCat2" localSheetId="8">[18]!Select_CCat2</definedName>
    <definedName name="Select_CCat2" localSheetId="9">[18]!Select_CCat2</definedName>
    <definedName name="Select_CCat2" localSheetId="3">[18]!Select_CCat2</definedName>
    <definedName name="Select_CCat2">[18]!Select_CCat2</definedName>
    <definedName name="Select_CCat3" localSheetId="5">[18]!Select_CCat3</definedName>
    <definedName name="Select_CCat3" localSheetId="4">[18]!Select_CCat3</definedName>
    <definedName name="Select_CCat3" localSheetId="6">[18]!Select_CCat3</definedName>
    <definedName name="Select_CCat3" localSheetId="7">[18]!Select_CCat3</definedName>
    <definedName name="Select_CCat3" localSheetId="8">[18]!Select_CCat3</definedName>
    <definedName name="Select_CCat3" localSheetId="9">[18]!Select_CCat3</definedName>
    <definedName name="Select_CCat3" localSheetId="3">[18]!Select_CCat3</definedName>
    <definedName name="Select_CCat3">[18]!Select_CCat3</definedName>
    <definedName name="Select_FCat1" localSheetId="5">[11]!Select_FCat1</definedName>
    <definedName name="Select_FCat1" localSheetId="4">[11]!Select_FCat1</definedName>
    <definedName name="Select_FCat1" localSheetId="6">[11]!Select_FCat1</definedName>
    <definedName name="Select_FCat1" localSheetId="7">[11]!Select_FCat1</definedName>
    <definedName name="Select_FCat1" localSheetId="8">[11]!Select_FCat1</definedName>
    <definedName name="Select_FCat1" localSheetId="9">[11]!Select_FCat1</definedName>
    <definedName name="Select_FCat1" localSheetId="3">[11]!Select_FCat1</definedName>
    <definedName name="Select_FCat1">[11]!Select_FCat1</definedName>
    <definedName name="Select_FCat2" localSheetId="5">[11]!Select_FCat2</definedName>
    <definedName name="Select_FCat2" localSheetId="4">[11]!Select_FCat2</definedName>
    <definedName name="Select_FCat2" localSheetId="6">[11]!Select_FCat2</definedName>
    <definedName name="Select_FCat2" localSheetId="7">[11]!Select_FCat2</definedName>
    <definedName name="Select_FCat2" localSheetId="8">[11]!Select_FCat2</definedName>
    <definedName name="Select_FCat2" localSheetId="9">[11]!Select_FCat2</definedName>
    <definedName name="Select_FCat2" localSheetId="3">[11]!Select_FCat2</definedName>
    <definedName name="Select_FCat2">[11]!Select_FCat2</definedName>
    <definedName name="Select_FCat3" localSheetId="5">[11]!Select_FCat3</definedName>
    <definedName name="Select_FCat3" localSheetId="4">[11]!Select_FCat3</definedName>
    <definedName name="Select_FCat3" localSheetId="6">[11]!Select_FCat3</definedName>
    <definedName name="Select_FCat3" localSheetId="7">[11]!Select_FCat3</definedName>
    <definedName name="Select_FCat3" localSheetId="8">[11]!Select_FCat3</definedName>
    <definedName name="Select_FCat3" localSheetId="9">[11]!Select_FCat3</definedName>
    <definedName name="Select_FCat3" localSheetId="3">[11]!Select_FCat3</definedName>
    <definedName name="Select_FCat3">[11]!Select_FCat3</definedName>
    <definedName name="Select_OCat1" localSheetId="5">[11]!Select_OCat1</definedName>
    <definedName name="Select_OCat1" localSheetId="4">[11]!Select_OCat1</definedName>
    <definedName name="Select_OCat1" localSheetId="6">[11]!Select_OCat1</definedName>
    <definedName name="Select_OCat1" localSheetId="7">[11]!Select_OCat1</definedName>
    <definedName name="Select_OCat1" localSheetId="8">[11]!Select_OCat1</definedName>
    <definedName name="Select_OCat1" localSheetId="9">[11]!Select_OCat1</definedName>
    <definedName name="Select_OCat1" localSheetId="3">[11]!Select_OCat1</definedName>
    <definedName name="Select_OCat1">[11]!Select_OCat1</definedName>
    <definedName name="Select_OCat2" localSheetId="5">[11]!Select_OCat2</definedName>
    <definedName name="Select_OCat2" localSheetId="4">[11]!Select_OCat2</definedName>
    <definedName name="Select_OCat2" localSheetId="6">[11]!Select_OCat2</definedName>
    <definedName name="Select_OCat2" localSheetId="7">[11]!Select_OCat2</definedName>
    <definedName name="Select_OCat2" localSheetId="8">[11]!Select_OCat2</definedName>
    <definedName name="Select_OCat2" localSheetId="9">[11]!Select_OCat2</definedName>
    <definedName name="Select_OCat2" localSheetId="3">[11]!Select_OCat2</definedName>
    <definedName name="Select_OCat2">[11]!Select_OCat2</definedName>
    <definedName name="Select_OCat3" localSheetId="5">[11]!Select_OCat3</definedName>
    <definedName name="Select_OCat3" localSheetId="4">[11]!Select_OCat3</definedName>
    <definedName name="Select_OCat3" localSheetId="6">[11]!Select_OCat3</definedName>
    <definedName name="Select_OCat3" localSheetId="7">[11]!Select_OCat3</definedName>
    <definedName name="Select_OCat3" localSheetId="8">[11]!Select_OCat3</definedName>
    <definedName name="Select_OCat3" localSheetId="9">[11]!Select_OCat3</definedName>
    <definedName name="Select_OCat3" localSheetId="3">[11]!Select_OCat3</definedName>
    <definedName name="Select_OCat3">[11]!Select_OCat3</definedName>
    <definedName name="Select_RefAct" localSheetId="5">[17]!Select_RefAct</definedName>
    <definedName name="Select_RefAct" localSheetId="4">[17]!Select_RefAct</definedName>
    <definedName name="Select_RefAct" localSheetId="6">[17]!Select_RefAct</definedName>
    <definedName name="Select_RefAct" localSheetId="7">[17]!Select_RefAct</definedName>
    <definedName name="Select_RefAct" localSheetId="8">[17]!Select_RefAct</definedName>
    <definedName name="Select_RefAct" localSheetId="9">[17]!Select_RefAct</definedName>
    <definedName name="Select_RefAct" localSheetId="3">[17]!Select_RefAct</definedName>
    <definedName name="Select_RefAct">[17]!Select_RefAct</definedName>
    <definedName name="Select_RefAct1" localSheetId="5">[11]!Select_RefAct1</definedName>
    <definedName name="Select_RefAct1" localSheetId="4">[11]!Select_RefAct1</definedName>
    <definedName name="Select_RefAct1" localSheetId="6">[11]!Select_RefAct1</definedName>
    <definedName name="Select_RefAct1" localSheetId="7">[11]!Select_RefAct1</definedName>
    <definedName name="Select_RefAct1" localSheetId="8">[11]!Select_RefAct1</definedName>
    <definedName name="Select_RefAct1" localSheetId="9">[11]!Select_RefAct1</definedName>
    <definedName name="Select_RefAct1" localSheetId="3">[11]!Select_RefAct1</definedName>
    <definedName name="Select_RefAct1">[11]!Select_RefAct1</definedName>
    <definedName name="Select_RefAct2" localSheetId="5">[11]!Select_RefAct2</definedName>
    <definedName name="Select_RefAct2" localSheetId="4">[11]!Select_RefAct2</definedName>
    <definedName name="Select_RefAct2" localSheetId="6">[11]!Select_RefAct2</definedName>
    <definedName name="Select_RefAct2" localSheetId="7">[11]!Select_RefAct2</definedName>
    <definedName name="Select_RefAct2" localSheetId="8">[11]!Select_RefAct2</definedName>
    <definedName name="Select_RefAct2" localSheetId="9">[11]!Select_RefAct2</definedName>
    <definedName name="Select_RefAct2" localSheetId="3">[11]!Select_RefAct2</definedName>
    <definedName name="Select_RefAct2">[11]!Select_RefAct2</definedName>
    <definedName name="Select_RefAct3" localSheetId="5">[11]!Select_RefAct3</definedName>
    <definedName name="Select_RefAct3" localSheetId="4">[11]!Select_RefAct3</definedName>
    <definedName name="Select_RefAct3" localSheetId="6">[11]!Select_RefAct3</definedName>
    <definedName name="Select_RefAct3" localSheetId="7">[11]!Select_RefAct3</definedName>
    <definedName name="Select_RefAct3" localSheetId="8">[11]!Select_RefAct3</definedName>
    <definedName name="Select_RefAct3" localSheetId="9">[11]!Select_RefAct3</definedName>
    <definedName name="Select_RefAct3" localSheetId="3">[11]!Select_RefAct3</definedName>
    <definedName name="Select_RefAct3">[11]!Select_RefAct3</definedName>
    <definedName name="Select_RefEve" localSheetId="5">[18]!Select_RefEve</definedName>
    <definedName name="Select_RefEve" localSheetId="4">[18]!Select_RefEve</definedName>
    <definedName name="Select_RefEve" localSheetId="6">[18]!Select_RefEve</definedName>
    <definedName name="Select_RefEve" localSheetId="7">[18]!Select_RefEve</definedName>
    <definedName name="Select_RefEve" localSheetId="8">[18]!Select_RefEve</definedName>
    <definedName name="Select_RefEve" localSheetId="9">[18]!Select_RefEve</definedName>
    <definedName name="Select_RefEve" localSheetId="3">[18]!Select_RefEve</definedName>
    <definedName name="Select_RefEve">[18]!Select_RefEve</definedName>
    <definedName name="Select_RefGamen" localSheetId="5">[18]!Select_RefGamen</definedName>
    <definedName name="Select_RefGamen" localSheetId="4">[18]!Select_RefGamen</definedName>
    <definedName name="Select_RefGamen" localSheetId="6">[18]!Select_RefGamen</definedName>
    <definedName name="Select_RefGamen" localSheetId="7">[18]!Select_RefGamen</definedName>
    <definedName name="Select_RefGamen" localSheetId="8">[18]!Select_RefGamen</definedName>
    <definedName name="Select_RefGamen" localSheetId="9">[18]!Select_RefGamen</definedName>
    <definedName name="Select_RefGamen" localSheetId="3">[18]!Select_RefGamen</definedName>
    <definedName name="Select_RefGamen">[18]!Select_RefGamen</definedName>
    <definedName name="Select_RefObj" localSheetId="5">[18]!Select_RefObj</definedName>
    <definedName name="Select_RefObj" localSheetId="4">[18]!Select_RefObj</definedName>
    <definedName name="Select_RefObj" localSheetId="6">[18]!Select_RefObj</definedName>
    <definedName name="Select_RefObj" localSheetId="7">[18]!Select_RefObj</definedName>
    <definedName name="Select_RefObj" localSheetId="8">[18]!Select_RefObj</definedName>
    <definedName name="Select_RefObj" localSheetId="9">[18]!Select_RefObj</definedName>
    <definedName name="Select_RefObj" localSheetId="3">[18]!Select_RefObj</definedName>
    <definedName name="Select_RefObj">[18]!Select_RefObj</definedName>
    <definedName name="Select_RefObj1" localSheetId="5">[11]!Select_RefObj1</definedName>
    <definedName name="Select_RefObj1" localSheetId="4">[11]!Select_RefObj1</definedName>
    <definedName name="Select_RefObj1" localSheetId="6">[11]!Select_RefObj1</definedName>
    <definedName name="Select_RefObj1" localSheetId="7">[11]!Select_RefObj1</definedName>
    <definedName name="Select_RefObj1" localSheetId="8">[11]!Select_RefObj1</definedName>
    <definedName name="Select_RefObj1" localSheetId="9">[11]!Select_RefObj1</definedName>
    <definedName name="Select_RefObj1" localSheetId="3">[11]!Select_RefObj1</definedName>
    <definedName name="Select_RefObj1">[11]!Select_RefObj1</definedName>
    <definedName name="Select_RefObj2" localSheetId="5">[11]!Select_RefObj2</definedName>
    <definedName name="Select_RefObj2" localSheetId="4">[11]!Select_RefObj2</definedName>
    <definedName name="Select_RefObj2" localSheetId="6">[11]!Select_RefObj2</definedName>
    <definedName name="Select_RefObj2" localSheetId="7">[11]!Select_RefObj2</definedName>
    <definedName name="Select_RefObj2" localSheetId="8">[11]!Select_RefObj2</definedName>
    <definedName name="Select_RefObj2" localSheetId="9">[11]!Select_RefObj2</definedName>
    <definedName name="Select_RefObj2" localSheetId="3">[11]!Select_RefObj2</definedName>
    <definedName name="Select_RefObj2">[11]!Select_RefObj2</definedName>
    <definedName name="Select_RefOitm" localSheetId="5">[17]!Select_RefOitm</definedName>
    <definedName name="Select_RefOitm" localSheetId="4">[17]!Select_RefOitm</definedName>
    <definedName name="Select_RefOitm" localSheetId="6">[17]!Select_RefOitm</definedName>
    <definedName name="Select_RefOitm" localSheetId="7">[17]!Select_RefOitm</definedName>
    <definedName name="Select_RefOitm" localSheetId="8">[17]!Select_RefOitm</definedName>
    <definedName name="Select_RefOitm" localSheetId="9">[17]!Select_RefOitm</definedName>
    <definedName name="Select_RefOitm" localSheetId="3">[17]!Select_RefOitm</definedName>
    <definedName name="Select_RefOitm">[17]!Select_RefOitm</definedName>
    <definedName name="Select_RefOpe1" localSheetId="5">[18]!Select_RefOpe1</definedName>
    <definedName name="Select_RefOpe1" localSheetId="4">[18]!Select_RefOpe1</definedName>
    <definedName name="Select_RefOpe1" localSheetId="6">[18]!Select_RefOpe1</definedName>
    <definedName name="Select_RefOpe1" localSheetId="7">[18]!Select_RefOpe1</definedName>
    <definedName name="Select_RefOpe1" localSheetId="8">[18]!Select_RefOpe1</definedName>
    <definedName name="Select_RefOpe1" localSheetId="9">[18]!Select_RefOpe1</definedName>
    <definedName name="Select_RefOpe1" localSheetId="3">[18]!Select_RefOpe1</definedName>
    <definedName name="Select_RefOpe1">[18]!Select_RefOpe1</definedName>
    <definedName name="Select_RefOpe2" localSheetId="5">[18]!Select_RefOpe2</definedName>
    <definedName name="Select_RefOpe2" localSheetId="4">[18]!Select_RefOpe2</definedName>
    <definedName name="Select_RefOpe2" localSheetId="6">[18]!Select_RefOpe2</definedName>
    <definedName name="Select_RefOpe2" localSheetId="7">[18]!Select_RefOpe2</definedName>
    <definedName name="Select_RefOpe2" localSheetId="8">[18]!Select_RefOpe2</definedName>
    <definedName name="Select_RefOpe2" localSheetId="9">[18]!Select_RefOpe2</definedName>
    <definedName name="Select_RefOpe2" localSheetId="3">[18]!Select_RefOpe2</definedName>
    <definedName name="Select_RefOpe2">[18]!Select_RefOpe2</definedName>
    <definedName name="Select_RefOpe3" localSheetId="5">[18]!Select_RefOpe3</definedName>
    <definedName name="Select_RefOpe3" localSheetId="4">[18]!Select_RefOpe3</definedName>
    <definedName name="Select_RefOpe3" localSheetId="6">[18]!Select_RefOpe3</definedName>
    <definedName name="Select_RefOpe3" localSheetId="7">[18]!Select_RefOpe3</definedName>
    <definedName name="Select_RefOpe3" localSheetId="8">[18]!Select_RefOpe3</definedName>
    <definedName name="Select_RefOpe3" localSheetId="9">[18]!Select_RefOpe3</definedName>
    <definedName name="Select_RefOpe3" localSheetId="3">[18]!Select_RefOpe3</definedName>
    <definedName name="Select_RefOpe3">[18]!Select_RefOpe3</definedName>
    <definedName name="Select_RefTbl" localSheetId="5">[17]!Select_RefTbl</definedName>
    <definedName name="Select_RefTbl" localSheetId="4">[17]!Select_RefTbl</definedName>
    <definedName name="Select_RefTbl" localSheetId="6">[17]!Select_RefTbl</definedName>
    <definedName name="Select_RefTbl" localSheetId="7">[17]!Select_RefTbl</definedName>
    <definedName name="Select_RefTbl" localSheetId="8">[17]!Select_RefTbl</definedName>
    <definedName name="Select_RefTbl" localSheetId="9">[17]!Select_RefTbl</definedName>
    <definedName name="Select_RefTbl" localSheetId="3">[17]!Select_RefTbl</definedName>
    <definedName name="Select_RefTbl">[17]!Select_RefTbl</definedName>
    <definedName name="Select_RefTblI" localSheetId="5">[19]!Select_RefTblI</definedName>
    <definedName name="Select_RefTblI" localSheetId="4">[19]!Select_RefTblI</definedName>
    <definedName name="Select_RefTblI" localSheetId="6">[19]!Select_RefTblI</definedName>
    <definedName name="Select_RefTblI" localSheetId="7">[19]!Select_RefTblI</definedName>
    <definedName name="Select_RefTblI" localSheetId="8">[19]!Select_RefTblI</definedName>
    <definedName name="Select_RefTblI" localSheetId="9">[19]!Select_RefTblI</definedName>
    <definedName name="Select_RefTblI" localSheetId="3">[19]!Select_RefTblI</definedName>
    <definedName name="Select_RefTblI">[19]!Select_RefTblI</definedName>
    <definedName name="Select_TBL" localSheetId="5">[20]!Select_TBL</definedName>
    <definedName name="Select_TBL" localSheetId="4">[20]!Select_TBL</definedName>
    <definedName name="Select_TBL" localSheetId="6">[20]!Select_TBL</definedName>
    <definedName name="Select_TBL" localSheetId="7">[20]!Select_TBL</definedName>
    <definedName name="Select_TBL" localSheetId="8">[20]!Select_TBL</definedName>
    <definedName name="Select_TBL" localSheetId="9">[20]!Select_TBL</definedName>
    <definedName name="Select_TBL" localSheetId="3">[20]!Select_TBL</definedName>
    <definedName name="Select_TBL">[20]!Select_TBL</definedName>
    <definedName name="SELF_MEDICATION___PT_BII" localSheetId="5">#REF!</definedName>
    <definedName name="SELF_MEDICATION___PT_BII" localSheetId="4">#REF!</definedName>
    <definedName name="SELF_MEDICATION___PT_BII" localSheetId="6">#REF!</definedName>
    <definedName name="SELF_MEDICATION___PT_BII" localSheetId="7">#REF!</definedName>
    <definedName name="SELF_MEDICATION___PT_BII" localSheetId="8">#REF!</definedName>
    <definedName name="SELF_MEDICATION___PT_BII" localSheetId="9">#REF!</definedName>
    <definedName name="SELF_MEDICATION___PT_BII" localSheetId="3">#REF!</definedName>
    <definedName name="SELF_MEDICATION___PT_BII">#REF!</definedName>
    <definedName name="SelFileGExp" localSheetId="5">[17]!SelFileGExp</definedName>
    <definedName name="SelFileGExp" localSheetId="4">[17]!SelFileGExp</definedName>
    <definedName name="SelFileGExp" localSheetId="6">[17]!SelFileGExp</definedName>
    <definedName name="SelFileGExp" localSheetId="7">[17]!SelFileGExp</definedName>
    <definedName name="SelFileGExp" localSheetId="8">[17]!SelFileGExp</definedName>
    <definedName name="SelFileGExp" localSheetId="9">[17]!SelFileGExp</definedName>
    <definedName name="SelFileGExp" localSheetId="3">[17]!SelFileGExp</definedName>
    <definedName name="SelFileGExp">[17]!SelFileGExp</definedName>
    <definedName name="SelFileTblExp" localSheetId="5">[19]!SelFileTblExp</definedName>
    <definedName name="SelFileTblExp" localSheetId="4">[19]!SelFileTblExp</definedName>
    <definedName name="SelFileTblExp" localSheetId="6">[19]!SelFileTblExp</definedName>
    <definedName name="SelFileTblExp" localSheetId="7">[19]!SelFileTblExp</definedName>
    <definedName name="SelFileTblExp" localSheetId="8">[19]!SelFileTblExp</definedName>
    <definedName name="SelFileTblExp" localSheetId="9">[19]!SelFileTblExp</definedName>
    <definedName name="SelFileTblExp" localSheetId="3">[19]!SelFileTblExp</definedName>
    <definedName name="SelFileTblExp">[19]!SelFileTblExp</definedName>
    <definedName name="SOFT">[2]A!$D$4:$J$8</definedName>
    <definedName name="SPT" localSheetId="5">[2]A!#REF!</definedName>
    <definedName name="SPT" localSheetId="4">[2]A!#REF!</definedName>
    <definedName name="SPT" localSheetId="6">[2]A!#REF!</definedName>
    <definedName name="SPT" localSheetId="7">[2]A!#REF!</definedName>
    <definedName name="SPT" localSheetId="8">[2]A!#REF!</definedName>
    <definedName name="SPT" localSheetId="9">[2]A!#REF!</definedName>
    <definedName name="SPT" localSheetId="3">[2]A!#REF!</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5">#REF!</definedName>
    <definedName name="STANDARD_ROW" localSheetId="4">#REF!</definedName>
    <definedName name="STANDARD_ROW" localSheetId="6">#REF!</definedName>
    <definedName name="STANDARD_ROW" localSheetId="7">#REF!</definedName>
    <definedName name="STANDARD_ROW" localSheetId="8">#REF!</definedName>
    <definedName name="STANDARD_ROW" localSheetId="9">#REF!</definedName>
    <definedName name="STANDARD_ROW" localSheetId="3">#REF!</definedName>
    <definedName name="STANDARD_ROW">#REF!</definedName>
    <definedName name="susan">"Comment 15"</definedName>
    <definedName name="test" localSheetId="5">#REF!</definedName>
    <definedName name="test" localSheetId="4">#REF!</definedName>
    <definedName name="test" localSheetId="6">#REF!</definedName>
    <definedName name="test" localSheetId="7">#REF!</definedName>
    <definedName name="test" localSheetId="8">#REF!</definedName>
    <definedName name="test" localSheetId="9">#REF!</definedName>
    <definedName name="test" localSheetId="3">#REF!</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5">#REF!</definedName>
    <definedName name="test2" localSheetId="4">#REF!</definedName>
    <definedName name="test2" localSheetId="6">#REF!</definedName>
    <definedName name="test2" localSheetId="7">#REF!</definedName>
    <definedName name="test2" localSheetId="8">#REF!</definedName>
    <definedName name="test2" localSheetId="9">#REF!</definedName>
    <definedName name="test2" localSheetId="3">#REF!</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5">#REF!</definedName>
    <definedName name="TOTAL___PT_BII" localSheetId="4">#REF!</definedName>
    <definedName name="TOTAL___PT_BII" localSheetId="6">#REF!</definedName>
    <definedName name="TOTAL___PT_BII" localSheetId="7">#REF!</definedName>
    <definedName name="TOTAL___PT_BII" localSheetId="8">#REF!</definedName>
    <definedName name="TOTAL___PT_BII" localSheetId="9">#REF!</definedName>
    <definedName name="TOTAL___PT_BII" localSheetId="3">#REF!</definedName>
    <definedName name="TOTAL___PT_BII">#REF!</definedName>
    <definedName name="Update_Act" localSheetId="5">[11]!Update_Act</definedName>
    <definedName name="Update_Act" localSheetId="4">[11]!Update_Act</definedName>
    <definedName name="Update_Act" localSheetId="6">[11]!Update_Act</definedName>
    <definedName name="Update_Act" localSheetId="7">[11]!Update_Act</definedName>
    <definedName name="Update_Act" localSheetId="8">[11]!Update_Act</definedName>
    <definedName name="Update_Act" localSheetId="9">[11]!Update_Act</definedName>
    <definedName name="Update_Act" localSheetId="3">[11]!Update_Act</definedName>
    <definedName name="Update_Act">[11]!Update_Act</definedName>
    <definedName name="Update_Flow" localSheetId="5">[11]!Update_Flow</definedName>
    <definedName name="Update_Flow" localSheetId="4">[11]!Update_Flow</definedName>
    <definedName name="Update_Flow" localSheetId="6">[11]!Update_Flow</definedName>
    <definedName name="Update_Flow" localSheetId="7">[11]!Update_Flow</definedName>
    <definedName name="Update_Flow" localSheetId="8">[11]!Update_Flow</definedName>
    <definedName name="Update_Flow" localSheetId="9">[11]!Update_Flow</definedName>
    <definedName name="Update_Flow" localSheetId="3">[11]!Update_Flow</definedName>
    <definedName name="Update_Flow">[11]!Update_Flow</definedName>
    <definedName name="Update_Gamen" localSheetId="5">[17]!Update_Gamen</definedName>
    <definedName name="Update_Gamen" localSheetId="4">[17]!Update_Gamen</definedName>
    <definedName name="Update_Gamen" localSheetId="6">[17]!Update_Gamen</definedName>
    <definedName name="Update_Gamen" localSheetId="7">[17]!Update_Gamen</definedName>
    <definedName name="Update_Gamen" localSheetId="8">[17]!Update_Gamen</definedName>
    <definedName name="Update_Gamen" localSheetId="9">[17]!Update_Gamen</definedName>
    <definedName name="Update_Gamen" localSheetId="3">[17]!Update_Gamen</definedName>
    <definedName name="Update_Gamen">[17]!Update_Gamen</definedName>
    <definedName name="Update_Layer" localSheetId="5">[11]!Update_Layer</definedName>
    <definedName name="Update_Layer" localSheetId="4">[11]!Update_Layer</definedName>
    <definedName name="Update_Layer" localSheetId="6">[11]!Update_Layer</definedName>
    <definedName name="Update_Layer" localSheetId="7">[11]!Update_Layer</definedName>
    <definedName name="Update_Layer" localSheetId="8">[11]!Update_Layer</definedName>
    <definedName name="Update_Layer" localSheetId="9">[11]!Update_Layer</definedName>
    <definedName name="Update_Layer" localSheetId="3">[11]!Update_Layer</definedName>
    <definedName name="Update_Layer">[11]!Update_Layer</definedName>
    <definedName name="Update_Obj" localSheetId="5">[11]!Update_Obj</definedName>
    <definedName name="Update_Obj" localSheetId="4">[11]!Update_Obj</definedName>
    <definedName name="Update_Obj" localSheetId="6">[11]!Update_Obj</definedName>
    <definedName name="Update_Obj" localSheetId="7">[11]!Update_Obj</definedName>
    <definedName name="Update_Obj" localSheetId="8">[11]!Update_Obj</definedName>
    <definedName name="Update_Obj" localSheetId="9">[11]!Update_Obj</definedName>
    <definedName name="Update_Obj" localSheetId="3">[11]!Update_Obj</definedName>
    <definedName name="Update_Obj">[11]!Update_Obj</definedName>
    <definedName name="Update_Table" localSheetId="5">[19]!Update_Table</definedName>
    <definedName name="Update_Table" localSheetId="4">[19]!Update_Table</definedName>
    <definedName name="Update_Table" localSheetId="6">[19]!Update_Table</definedName>
    <definedName name="Update_Table" localSheetId="7">[19]!Update_Table</definedName>
    <definedName name="Update_Table" localSheetId="8">[19]!Update_Table</definedName>
    <definedName name="Update_Table" localSheetId="9">[19]!Update_Table</definedName>
    <definedName name="Update_Table" localSheetId="3">[19]!Update_Table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5">#REF!</definedName>
    <definedName name="xxxx" localSheetId="4">#REF!</definedName>
    <definedName name="xxxx" localSheetId="6">#REF!</definedName>
    <definedName name="xxxx" localSheetId="7">#REF!</definedName>
    <definedName name="xxxx" localSheetId="8">#REF!</definedName>
    <definedName name="xxxx" localSheetId="9">#REF!</definedName>
    <definedName name="xxxx" localSheetId="3">#REF!</definedName>
    <definedName name="xxxx">#REF!</definedName>
    <definedName name="Z_079E5118_88DF_4C17_8DD7_4C23E21C216B_.wvu.Cols" localSheetId="5" hidden="1">#REF!</definedName>
    <definedName name="Z_079E5118_88DF_4C17_8DD7_4C23E21C216B_.wvu.Cols" localSheetId="4" hidden="1">#REF!</definedName>
    <definedName name="Z_079E5118_88DF_4C17_8DD7_4C23E21C216B_.wvu.Cols" localSheetId="6" hidden="1">#REF!</definedName>
    <definedName name="Z_079E5118_88DF_4C17_8DD7_4C23E21C216B_.wvu.Cols" localSheetId="7" hidden="1">#REF!</definedName>
    <definedName name="Z_079E5118_88DF_4C17_8DD7_4C23E21C216B_.wvu.Cols" localSheetId="8" hidden="1">#REF!</definedName>
    <definedName name="Z_079E5118_88DF_4C17_8DD7_4C23E21C216B_.wvu.Cols" localSheetId="9" hidden="1">#REF!</definedName>
    <definedName name="Z_079E5118_88DF_4C17_8DD7_4C23E21C216B_.wvu.Cols" localSheetId="3" hidden="1">#REF!</definedName>
    <definedName name="Z_079E5118_88DF_4C17_8DD7_4C23E21C216B_.wvu.Cols" hidden="1">#REF!</definedName>
    <definedName name="Z_079E5118_88DF_4C17_8DD7_4C23E21C216B_.wvu.PrintArea" localSheetId="5" hidden="1">#REF!</definedName>
    <definedName name="Z_079E5118_88DF_4C17_8DD7_4C23E21C216B_.wvu.PrintArea" localSheetId="4" hidden="1">#REF!</definedName>
    <definedName name="Z_079E5118_88DF_4C17_8DD7_4C23E21C216B_.wvu.PrintArea" localSheetId="6" hidden="1">#REF!</definedName>
    <definedName name="Z_079E5118_88DF_4C17_8DD7_4C23E21C216B_.wvu.PrintArea" localSheetId="7" hidden="1">#REF!</definedName>
    <definedName name="Z_079E5118_88DF_4C17_8DD7_4C23E21C216B_.wvu.PrintArea" localSheetId="8" hidden="1">#REF!</definedName>
    <definedName name="Z_079E5118_88DF_4C17_8DD7_4C23E21C216B_.wvu.PrintArea" localSheetId="9" hidden="1">#REF!</definedName>
    <definedName name="Z_079E5118_88DF_4C17_8DD7_4C23E21C216B_.wvu.PrintArea" localSheetId="3" hidden="1">#REF!</definedName>
    <definedName name="Z_079E5118_88DF_4C17_8DD7_4C23E21C216B_.wvu.PrintArea" hidden="1">#REF!</definedName>
    <definedName name="Z_079E5118_88DF_4C17_8DD7_4C23E21C216B_.wvu.Rows" localSheetId="5" hidden="1">#REF!</definedName>
    <definedName name="Z_079E5118_88DF_4C17_8DD7_4C23E21C216B_.wvu.Rows" localSheetId="4" hidden="1">#REF!</definedName>
    <definedName name="Z_079E5118_88DF_4C17_8DD7_4C23E21C216B_.wvu.Rows" localSheetId="6" hidden="1">#REF!</definedName>
    <definedName name="Z_079E5118_88DF_4C17_8DD7_4C23E21C216B_.wvu.Rows" localSheetId="7" hidden="1">#REF!</definedName>
    <definedName name="Z_079E5118_88DF_4C17_8DD7_4C23E21C216B_.wvu.Rows" localSheetId="8" hidden="1">#REF!</definedName>
    <definedName name="Z_079E5118_88DF_4C17_8DD7_4C23E21C216B_.wvu.Rows" localSheetId="9" hidden="1">#REF!</definedName>
    <definedName name="Z_079E5118_88DF_4C17_8DD7_4C23E21C216B_.wvu.Rows" localSheetId="3" hidden="1">#REF!</definedName>
    <definedName name="Z_079E5118_88DF_4C17_8DD7_4C23E21C216B_.wvu.Rows" hidden="1">#REF!</definedName>
    <definedName name="Z_66E11401_3E20_11D5_9ADD_00609724276F_.wvu.PrintArea" localSheetId="5" hidden="1">#REF!</definedName>
    <definedName name="Z_66E11401_3E20_11D5_9ADD_00609724276F_.wvu.PrintArea" localSheetId="4"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3" hidden="1">#REF!</definedName>
    <definedName name="Z_66E11401_3E20_11D5_9ADD_00609724276F_.wvu.PrintArea" hidden="1">#REF!</definedName>
    <definedName name="あ" localSheetId="5">#REF!</definedName>
    <definedName name="あ" localSheetId="4">#REF!</definedName>
    <definedName name="あ" localSheetId="6">#REF!</definedName>
    <definedName name="あ" localSheetId="7">#REF!</definedName>
    <definedName name="あ" localSheetId="8">#REF!</definedName>
    <definedName name="あ" localSheetId="9">#REF!</definedName>
    <definedName name="あ" localSheetId="3">#REF!</definedName>
    <definedName name="あ">#REF!</definedName>
    <definedName name="あ１２５" localSheetId="5">[21]MAIN時間見積り!#REF!</definedName>
    <definedName name="あ１２５" localSheetId="4">[21]MAIN時間見積り!#REF!</definedName>
    <definedName name="あ１２５" localSheetId="6">[21]MAIN時間見積り!#REF!</definedName>
    <definedName name="あ１２５" localSheetId="7">[21]MAIN時間見積り!#REF!</definedName>
    <definedName name="あ１２５" localSheetId="8">[21]MAIN時間見積り!#REF!</definedName>
    <definedName name="あ１２５" localSheetId="9">[21]MAIN時間見積り!#REF!</definedName>
    <definedName name="あ１２５" localSheetId="3">[21]MAIN時間見積り!#REF!</definedName>
    <definedName name="あ１２５">[21]MAIN時間見積り!#REF!</definedName>
    <definedName name="あ４２０" localSheetId="5">[22]処理機能記述!#REF!</definedName>
    <definedName name="あ４２０" localSheetId="4">[22]処理機能記述!#REF!</definedName>
    <definedName name="あ４２０" localSheetId="6">[22]処理機能記述!#REF!</definedName>
    <definedName name="あ４２０" localSheetId="7">[22]処理機能記述!#REF!</definedName>
    <definedName name="あ４２０" localSheetId="8">[22]処理機能記述!#REF!</definedName>
    <definedName name="あ４２０" localSheetId="9">[22]処理機能記述!#REF!</definedName>
    <definedName name="あ４２０" localSheetId="3">[22]処理機能記述!#REF!</definedName>
    <definedName name="あ４２０">[22]処理機能記述!#REF!</definedName>
    <definedName name="あ４５０" localSheetId="5">[22]処理機能記述!#REF!</definedName>
    <definedName name="あ４５０" localSheetId="4">[22]処理機能記述!#REF!</definedName>
    <definedName name="あ４５０" localSheetId="6">[22]処理機能記述!#REF!</definedName>
    <definedName name="あ４５０" localSheetId="7">[22]処理機能記述!#REF!</definedName>
    <definedName name="あ４５０" localSheetId="8">[22]処理機能記述!#REF!</definedName>
    <definedName name="あ４５０" localSheetId="9">[22]処理機能記述!#REF!</definedName>
    <definedName name="あ４５０" localSheetId="3">[22]処理機能記述!#REF!</definedName>
    <definedName name="あ４５０">[22]処理機能記述!#REF!</definedName>
    <definedName name="あ５００" localSheetId="5">#REF!</definedName>
    <definedName name="あ５００" localSheetId="4">#REF!</definedName>
    <definedName name="あ５００" localSheetId="6">#REF!</definedName>
    <definedName name="あ５００" localSheetId="7">#REF!</definedName>
    <definedName name="あ５００" localSheetId="8">#REF!</definedName>
    <definedName name="あ５００" localSheetId="9">#REF!</definedName>
    <definedName name="あ５００" localSheetId="3">#REF!</definedName>
    <definedName name="あ５００">#REF!</definedName>
    <definedName name="あああ" localSheetId="5">#REF!</definedName>
    <definedName name="あああ" localSheetId="4">#REF!</definedName>
    <definedName name="あああ" localSheetId="6">#REF!</definedName>
    <definedName name="あああ" localSheetId="7">#REF!</definedName>
    <definedName name="あああ" localSheetId="8">#REF!</definedName>
    <definedName name="あああ" localSheetId="9">#REF!</definedName>
    <definedName name="あああ" localSheetId="3">#REF!</definedName>
    <definedName name="あああ">#REF!</definedName>
    <definedName name="いいい" localSheetId="5">#REF!</definedName>
    <definedName name="いいい" localSheetId="4">#REF!</definedName>
    <definedName name="いいい" localSheetId="6">#REF!</definedName>
    <definedName name="いいい" localSheetId="7">#REF!</definedName>
    <definedName name="いいい" localSheetId="8">#REF!</definedName>
    <definedName name="いいい" localSheetId="9">#REF!</definedName>
    <definedName name="いいい" localSheetId="3">#REF!</definedName>
    <definedName name="いいい">#REF!</definedName>
    <definedName name="ｽﾐﾄﾛ材CIF単価ﾄﾞﾙ" localSheetId="5">#REF!</definedName>
    <definedName name="ｽﾐﾄﾛ材CIF単価ﾄﾞﾙ" localSheetId="4">#REF!</definedName>
    <definedName name="ｽﾐﾄﾛ材CIF単価ﾄﾞﾙ" localSheetId="6">#REF!</definedName>
    <definedName name="ｽﾐﾄﾛ材CIF単価ﾄﾞﾙ" localSheetId="7">#REF!</definedName>
    <definedName name="ｽﾐﾄﾛ材CIF単価ﾄﾞﾙ" localSheetId="8">#REF!</definedName>
    <definedName name="ｽﾐﾄﾛ材CIF単価ﾄﾞﾙ" localSheetId="9">#REF!</definedName>
    <definedName name="ｽﾐﾄﾛ材CIF単価ﾄﾞﾙ" localSheetId="3">#REF!</definedName>
    <definedName name="ｽﾐﾄﾛ材CIF単価ﾄﾞﾙ">#REF!</definedName>
    <definedName name="ｽﾐﾄﾛ材CIF率" localSheetId="5">#REF!</definedName>
    <definedName name="ｽﾐﾄﾛ材CIF率" localSheetId="4">#REF!</definedName>
    <definedName name="ｽﾐﾄﾛ材CIF率" localSheetId="6">#REF!</definedName>
    <definedName name="ｽﾐﾄﾛ材CIF率" localSheetId="7">#REF!</definedName>
    <definedName name="ｽﾐﾄﾛ材CIF率" localSheetId="8">#REF!</definedName>
    <definedName name="ｽﾐﾄﾛ材CIF率" localSheetId="9">#REF!</definedName>
    <definedName name="ｽﾐﾄﾛ材CIF率" localSheetId="3">#REF!</definedName>
    <definedName name="ｽﾐﾄﾛ材CIF率">#REF!</definedName>
    <definedName name="ｽﾐﾄﾛ材FOB率" localSheetId="5">#REF!</definedName>
    <definedName name="ｽﾐﾄﾛ材FOB率" localSheetId="4">#REF!</definedName>
    <definedName name="ｽﾐﾄﾛ材FOB率" localSheetId="6">#REF!</definedName>
    <definedName name="ｽﾐﾄﾛ材FOB率" localSheetId="7">#REF!</definedName>
    <definedName name="ｽﾐﾄﾛ材FOB率" localSheetId="8">#REF!</definedName>
    <definedName name="ｽﾐﾄﾛ材FOB率" localSheetId="9">#REF!</definedName>
    <definedName name="ｽﾐﾄﾛ材FOB率" localSheetId="3">#REF!</definedName>
    <definedName name="ｽﾐﾄﾛ材FOB率">#REF!</definedName>
    <definedName name="テーブルレイアウト作成" localSheetId="5">#REF!</definedName>
    <definedName name="テーブルレイアウト作成" localSheetId="4">#REF!</definedName>
    <definedName name="テーブルレイアウト作成" localSheetId="6">#REF!</definedName>
    <definedName name="テーブルレイアウト作成" localSheetId="7">#REF!</definedName>
    <definedName name="テーブルレイアウト作成" localSheetId="8">#REF!</definedName>
    <definedName name="テーブルレイアウト作成" localSheetId="9">#REF!</definedName>
    <definedName name="テーブルレイアウト作成" localSheetId="3">#REF!</definedName>
    <definedName name="テーブルレイアウト作成">#REF!</definedName>
    <definedName name="プログラム区分名称">[23]選択項目一覧!$A$1</definedName>
    <definedName name="ﾚｰﾄKD" localSheetId="5">#REF!</definedName>
    <definedName name="ﾚｰﾄKD" localSheetId="4">#REF!</definedName>
    <definedName name="ﾚｰﾄKD" localSheetId="6">#REF!</definedName>
    <definedName name="ﾚｰﾄKD" localSheetId="7">#REF!</definedName>
    <definedName name="ﾚｰﾄKD" localSheetId="8">#REF!</definedName>
    <definedName name="ﾚｰﾄKD" localSheetId="9">#REF!</definedName>
    <definedName name="ﾚｰﾄKD" localSheetId="3">#REF!</definedName>
    <definedName name="ﾚｰﾄKD">#REF!</definedName>
    <definedName name="ﾚｰﾄKD外" localSheetId="5">#REF!</definedName>
    <definedName name="ﾚｰﾄKD外" localSheetId="4">#REF!</definedName>
    <definedName name="ﾚｰﾄKD外" localSheetId="6">#REF!</definedName>
    <definedName name="ﾚｰﾄKD外" localSheetId="7">#REF!</definedName>
    <definedName name="ﾚｰﾄKD外" localSheetId="8">#REF!</definedName>
    <definedName name="ﾚｰﾄKD外" localSheetId="9">#REF!</definedName>
    <definedName name="ﾚｰﾄKD外" localSheetId="3">#REF!</definedName>
    <definedName name="ﾚｰﾄKD外">#REF!</definedName>
    <definedName name="為替レート">[24]D1BOX原価表!$C$6</definedName>
    <definedName name="為替ﾚﾄ円ﾄﾞﾙ" localSheetId="5">#REF!</definedName>
    <definedName name="為替ﾚﾄ円ﾄﾞﾙ" localSheetId="4">#REF!</definedName>
    <definedName name="為替ﾚﾄ円ﾄﾞﾙ" localSheetId="6">#REF!</definedName>
    <definedName name="為替ﾚﾄ円ﾄﾞﾙ" localSheetId="7">#REF!</definedName>
    <definedName name="為替ﾚﾄ円ﾄﾞﾙ" localSheetId="8">#REF!</definedName>
    <definedName name="為替ﾚﾄ円ﾄﾞﾙ" localSheetId="9">#REF!</definedName>
    <definedName name="為替ﾚﾄ円ﾄﾞﾙ" localSheetId="3">#REF!</definedName>
    <definedName name="為替ﾚﾄ円ﾄﾞﾙ">#REF!</definedName>
    <definedName name="為替ﾚﾄ円元" localSheetId="5">#REF!</definedName>
    <definedName name="為替ﾚﾄ円元" localSheetId="4">#REF!</definedName>
    <definedName name="為替ﾚﾄ円元" localSheetId="6">#REF!</definedName>
    <definedName name="為替ﾚﾄ円元" localSheetId="7">#REF!</definedName>
    <definedName name="為替ﾚﾄ円元" localSheetId="8">#REF!</definedName>
    <definedName name="為替ﾚﾄ円元" localSheetId="9">#REF!</definedName>
    <definedName name="為替ﾚﾄ円元" localSheetId="3">#REF!</definedName>
    <definedName name="為替ﾚﾄ円元">#REF!</definedName>
    <definedName name="為替ﾚﾄ元ﾄﾞﾙ" localSheetId="5">#REF!</definedName>
    <definedName name="為替ﾚﾄ元ﾄﾞﾙ" localSheetId="4">#REF!</definedName>
    <definedName name="為替ﾚﾄ元ﾄﾞﾙ" localSheetId="6">#REF!</definedName>
    <definedName name="為替ﾚﾄ元ﾄﾞﾙ" localSheetId="7">#REF!</definedName>
    <definedName name="為替ﾚﾄ元ﾄﾞﾙ" localSheetId="8">#REF!</definedName>
    <definedName name="為替ﾚﾄ元ﾄﾞﾙ" localSheetId="9">#REF!</definedName>
    <definedName name="為替ﾚﾄ元ﾄﾞﾙ" localSheetId="3">#REF!</definedName>
    <definedName name="為替ﾚﾄ元ﾄﾞﾙ">#REF!</definedName>
    <definedName name="移行" localSheetId="5">#REF!</definedName>
    <definedName name="移行" localSheetId="4">#REF!</definedName>
    <definedName name="移行" localSheetId="6">#REF!</definedName>
    <definedName name="移行" localSheetId="7">#REF!</definedName>
    <definedName name="移行" localSheetId="8">#REF!</definedName>
    <definedName name="移行" localSheetId="9">#REF!</definedName>
    <definedName name="移行" localSheetId="3">#REF!</definedName>
    <definedName name="移行">#REF!</definedName>
    <definedName name="一般為替ﾚｰﾄ円ﾄﾞﾙ" localSheetId="5">#REF!</definedName>
    <definedName name="一般為替ﾚｰﾄ円ﾄﾞﾙ" localSheetId="4">#REF!</definedName>
    <definedName name="一般為替ﾚｰﾄ円ﾄﾞﾙ" localSheetId="6">#REF!</definedName>
    <definedName name="一般為替ﾚｰﾄ円ﾄﾞﾙ" localSheetId="7">#REF!</definedName>
    <definedName name="一般為替ﾚｰﾄ円ﾄﾞﾙ" localSheetId="8">#REF!</definedName>
    <definedName name="一般為替ﾚｰﾄ円ﾄﾞﾙ" localSheetId="9">#REF!</definedName>
    <definedName name="一般為替ﾚｰﾄ円ﾄﾞﾙ" localSheetId="3">#REF!</definedName>
    <definedName name="一般為替ﾚｰﾄ円ﾄﾞﾙ">#REF!</definedName>
    <definedName name="一般為替ﾚｰﾄ円元" localSheetId="5">#REF!</definedName>
    <definedName name="一般為替ﾚｰﾄ円元" localSheetId="4">#REF!</definedName>
    <definedName name="一般為替ﾚｰﾄ円元" localSheetId="6">#REF!</definedName>
    <definedName name="一般為替ﾚｰﾄ円元" localSheetId="7">#REF!</definedName>
    <definedName name="一般為替ﾚｰﾄ円元" localSheetId="8">#REF!</definedName>
    <definedName name="一般為替ﾚｰﾄ円元" localSheetId="9">#REF!</definedName>
    <definedName name="一般為替ﾚｰﾄ円元" localSheetId="3">#REF!</definedName>
    <definedName name="一般為替ﾚｰﾄ円元">#REF!</definedName>
    <definedName name="一般為替ﾚｰﾄ元ﾄﾞﾙ" localSheetId="5">#REF!</definedName>
    <definedName name="一般為替ﾚｰﾄ元ﾄﾞﾙ" localSheetId="4">#REF!</definedName>
    <definedName name="一般為替ﾚｰﾄ元ﾄﾞﾙ" localSheetId="6">#REF!</definedName>
    <definedName name="一般為替ﾚｰﾄ元ﾄﾞﾙ" localSheetId="7">#REF!</definedName>
    <definedName name="一般為替ﾚｰﾄ元ﾄﾞﾙ" localSheetId="8">#REF!</definedName>
    <definedName name="一般為替ﾚｰﾄ元ﾄﾞﾙ" localSheetId="9">#REF!</definedName>
    <definedName name="一般為替ﾚｰﾄ元ﾄﾞﾙ" localSheetId="3">#REF!</definedName>
    <definedName name="一般為替ﾚｰﾄ元ﾄﾞﾙ">#REF!</definedName>
    <definedName name="印刷用" localSheetId="5">[25]レポートレイアウト!#REF!</definedName>
    <definedName name="印刷用" localSheetId="4">[25]レポートレイアウト!#REF!</definedName>
    <definedName name="印刷用" localSheetId="6">[25]レポートレイアウト!#REF!</definedName>
    <definedName name="印刷用" localSheetId="7">[25]レポートレイアウト!#REF!</definedName>
    <definedName name="印刷用" localSheetId="8">[25]レポートレイアウト!#REF!</definedName>
    <definedName name="印刷用" localSheetId="9">[25]レポートレイアウト!#REF!</definedName>
    <definedName name="印刷用" localSheetId="3">[25]レポートレイアウト!#REF!</definedName>
    <definedName name="印刷用">[25]レポートレイアウト!#REF!</definedName>
    <definedName name="円ドル" localSheetId="5">#REF!</definedName>
    <definedName name="円ドル" localSheetId="4">#REF!</definedName>
    <definedName name="円ドル" localSheetId="6">#REF!</definedName>
    <definedName name="円ドル" localSheetId="7">#REF!</definedName>
    <definedName name="円ドル" localSheetId="8">#REF!</definedName>
    <definedName name="円ドル" localSheetId="9">#REF!</definedName>
    <definedName name="円ドル" localSheetId="3">#REF!</definedName>
    <definedName name="円ドル">#REF!</definedName>
    <definedName name="海上運賃率" localSheetId="5">#REF!</definedName>
    <definedName name="海上運賃率" localSheetId="4">#REF!</definedName>
    <definedName name="海上運賃率" localSheetId="6">#REF!</definedName>
    <definedName name="海上運賃率" localSheetId="7">#REF!</definedName>
    <definedName name="海上運賃率" localSheetId="8">#REF!</definedName>
    <definedName name="海上運賃率" localSheetId="9">#REF!</definedName>
    <definedName name="海上運賃率" localSheetId="3">#REF!</definedName>
    <definedName name="海上運賃率">#REF!</definedName>
    <definedName name="開始行" localSheetId="5">[26]書換え条件!#REF!</definedName>
    <definedName name="開始行" localSheetId="4">[26]書換え条件!#REF!</definedName>
    <definedName name="開始行" localSheetId="6">[26]書換え条件!#REF!</definedName>
    <definedName name="開始行" localSheetId="7">[26]書換え条件!#REF!</definedName>
    <definedName name="開始行" localSheetId="8">[26]書換え条件!#REF!</definedName>
    <definedName name="開始行" localSheetId="9">[26]書換え条件!#REF!</definedName>
    <definedName name="開始行" localSheetId="3">[26]書換え条件!#REF!</definedName>
    <definedName name="開始行">[26]書換え条件!#REF!</definedName>
    <definedName name="基礎" localSheetId="5">#REF!</definedName>
    <definedName name="基礎" localSheetId="4">#REF!</definedName>
    <definedName name="基礎" localSheetId="6">#REF!</definedName>
    <definedName name="基礎" localSheetId="7">#REF!</definedName>
    <definedName name="基礎" localSheetId="8">#REF!</definedName>
    <definedName name="基礎" localSheetId="9">#REF!</definedName>
    <definedName name="基礎" localSheetId="3">#REF!</definedName>
    <definedName name="基礎">#REF!</definedName>
    <definedName name="機能" localSheetId="5">#REF!</definedName>
    <definedName name="機能" localSheetId="4">#REF!</definedName>
    <definedName name="機能" localSheetId="6">#REF!</definedName>
    <definedName name="機能" localSheetId="7">#REF!</definedName>
    <definedName name="機能" localSheetId="8">#REF!</definedName>
    <definedName name="機能" localSheetId="9">#REF!</definedName>
    <definedName name="機能" localSheetId="3">#REF!</definedName>
    <definedName name="機能">#REF!</definedName>
    <definedName name="検索" localSheetId="5">#REF!</definedName>
    <definedName name="検索" localSheetId="4">#REF!</definedName>
    <definedName name="検索" localSheetId="6">#REF!</definedName>
    <definedName name="検索" localSheetId="7">#REF!</definedName>
    <definedName name="検索" localSheetId="8">#REF!</definedName>
    <definedName name="検索" localSheetId="9">#REF!</definedName>
    <definedName name="検索" localSheetId="3">#REF!</definedName>
    <definedName name="検索">#REF!</definedName>
    <definedName name="現地共通費率" localSheetId="5">#REF!</definedName>
    <definedName name="現地共通費率" localSheetId="4">#REF!</definedName>
    <definedName name="現地共通費率" localSheetId="6">#REF!</definedName>
    <definedName name="現地共通費率" localSheetId="7">#REF!</definedName>
    <definedName name="現地共通費率" localSheetId="8">#REF!</definedName>
    <definedName name="現地共通費率" localSheetId="9">#REF!</definedName>
    <definedName name="現地共通費率" localSheetId="3">#REF!</definedName>
    <definedName name="現地共通費率">#REF!</definedName>
    <definedName name="現地材増値税除外品部品単価ﾄﾞﾙ" localSheetId="5">#REF!</definedName>
    <definedName name="現地材増値税除外品部品単価ﾄﾞﾙ" localSheetId="4">#REF!</definedName>
    <definedName name="現地材増値税除外品部品単価ﾄﾞﾙ" localSheetId="6">#REF!</definedName>
    <definedName name="現地材増値税除外品部品単価ﾄﾞﾙ" localSheetId="7">#REF!</definedName>
    <definedName name="現地材増値税除外品部品単価ﾄﾞﾙ" localSheetId="8">#REF!</definedName>
    <definedName name="現地材増値税除外品部品単価ﾄﾞﾙ" localSheetId="9">#REF!</definedName>
    <definedName name="現地材増値税除外品部品単価ﾄﾞﾙ" localSheetId="3">#REF!</definedName>
    <definedName name="現地材増値税除外品部品単価ﾄﾞﾙ">#REF!</definedName>
    <definedName name="現地材増値税対象部品単価元" localSheetId="5">#REF!</definedName>
    <definedName name="現地材増値税対象部品単価元" localSheetId="4">#REF!</definedName>
    <definedName name="現地材増値税対象部品単価元" localSheetId="6">#REF!</definedName>
    <definedName name="現地材増値税対象部品単価元" localSheetId="7">#REF!</definedName>
    <definedName name="現地材増値税対象部品単価元" localSheetId="8">#REF!</definedName>
    <definedName name="現地材増値税対象部品単価元" localSheetId="9">#REF!</definedName>
    <definedName name="現地材増値税対象部品単価元" localSheetId="3">#REF!</definedName>
    <definedName name="現地材増値税対象部品単価元">#REF!</definedName>
    <definedName name="現地調達材増値税率" localSheetId="5">#REF!</definedName>
    <definedName name="現地調達材増値税率" localSheetId="4">#REF!</definedName>
    <definedName name="現地調達材増値税率" localSheetId="6">#REF!</definedName>
    <definedName name="現地調達材増値税率" localSheetId="7">#REF!</definedName>
    <definedName name="現地調達材増値税率" localSheetId="8">#REF!</definedName>
    <definedName name="現地調達材増値税率" localSheetId="9">#REF!</definedName>
    <definedName name="現地調達材増値税率" localSheetId="3">#REF!</definedName>
    <definedName name="現地調達材増値税率">#REF!</definedName>
    <definedName name="現地販売管理費率" localSheetId="5">#REF!</definedName>
    <definedName name="現地販売管理費率" localSheetId="4">#REF!</definedName>
    <definedName name="現地販売管理費率" localSheetId="6">#REF!</definedName>
    <definedName name="現地販売管理費率" localSheetId="7">#REF!</definedName>
    <definedName name="現地販売管理費率" localSheetId="8">#REF!</definedName>
    <definedName name="現地販売管理費率" localSheetId="9">#REF!</definedName>
    <definedName name="現地販売管理費率" localSheetId="3">#REF!</definedName>
    <definedName name="現地販売管理費率">#REF!</definedName>
    <definedName name="現地補助費" localSheetId="5">#REF!</definedName>
    <definedName name="現地補助費" localSheetId="4">#REF!</definedName>
    <definedName name="現地補助費" localSheetId="6">#REF!</definedName>
    <definedName name="現地補助費" localSheetId="7">#REF!</definedName>
    <definedName name="現地補助費" localSheetId="8">#REF!</definedName>
    <definedName name="現地補助費" localSheetId="9">#REF!</definedName>
    <definedName name="現地補助費" localSheetId="3">#REF!</definedName>
    <definedName name="現地補助費">#REF!</definedName>
    <definedName name="現地補助部門費率" localSheetId="5">#REF!</definedName>
    <definedName name="現地補助部門費率" localSheetId="4">#REF!</definedName>
    <definedName name="現地補助部門費率" localSheetId="6">#REF!</definedName>
    <definedName name="現地補助部門費率" localSheetId="7">#REF!</definedName>
    <definedName name="現地補助部門費率" localSheetId="8">#REF!</definedName>
    <definedName name="現地補助部門費率" localSheetId="9">#REF!</definedName>
    <definedName name="現地補助部門費率" localSheetId="3">#REF!</definedName>
    <definedName name="現地補助部門費率">#REF!</definedName>
    <definedName name="現地利益率" localSheetId="5">#REF!</definedName>
    <definedName name="現地利益率" localSheetId="4">#REF!</definedName>
    <definedName name="現地利益率" localSheetId="6">#REF!</definedName>
    <definedName name="現地利益率" localSheetId="7">#REF!</definedName>
    <definedName name="現地利益率" localSheetId="8">#REF!</definedName>
    <definedName name="現地利益率" localSheetId="9">#REF!</definedName>
    <definedName name="現地利益率" localSheetId="3">#REF!</definedName>
    <definedName name="現地利益率">#REF!</definedName>
    <definedName name="更新" localSheetId="5">#REF!</definedName>
    <definedName name="更新" localSheetId="4">#REF!</definedName>
    <definedName name="更新" localSheetId="6">#REF!</definedName>
    <definedName name="更新" localSheetId="7">#REF!</definedName>
    <definedName name="更新" localSheetId="8">#REF!</definedName>
    <definedName name="更新" localSheetId="9">#REF!</definedName>
    <definedName name="更新" localSheetId="3">#REF!</definedName>
    <definedName name="更新">#REF!</definedName>
    <definedName name="材料減耗費率">'[27]125円ﾃﾞｰﾀ'!$E$119</definedName>
    <definedName name="材料減耗費率FOB" localSheetId="5">#REF!</definedName>
    <definedName name="材料減耗費率FOB" localSheetId="4">#REF!</definedName>
    <definedName name="材料減耗費率FOB" localSheetId="6">#REF!</definedName>
    <definedName name="材料減耗費率FOB" localSheetId="7">#REF!</definedName>
    <definedName name="材料減耗費率FOB" localSheetId="8">#REF!</definedName>
    <definedName name="材料減耗費率FOB" localSheetId="9">#REF!</definedName>
    <definedName name="材料減耗費率FOB" localSheetId="3">#REF!</definedName>
    <definedName name="材料減耗費率FOB">#REF!</definedName>
    <definedName name="材料総合率" localSheetId="5">#REF!</definedName>
    <definedName name="材料総合率" localSheetId="4">#REF!</definedName>
    <definedName name="材料総合率" localSheetId="6">#REF!</definedName>
    <definedName name="材料総合率" localSheetId="7">#REF!</definedName>
    <definedName name="材料総合率" localSheetId="8">#REF!</definedName>
    <definedName name="材料総合率" localSheetId="9">#REF!</definedName>
    <definedName name="材料総合率" localSheetId="3">#REF!</definedName>
    <definedName name="材料総合率">#REF!</definedName>
    <definedName name="材料調達資金金利率" localSheetId="5">#REF!</definedName>
    <definedName name="材料調達資金金利率" localSheetId="4">#REF!</definedName>
    <definedName name="材料調達資金金利率" localSheetId="6">#REF!</definedName>
    <definedName name="材料調達資金金利率" localSheetId="7">#REF!</definedName>
    <definedName name="材料調達資金金利率" localSheetId="8">#REF!</definedName>
    <definedName name="材料調達資金金利率" localSheetId="9">#REF!</definedName>
    <definedName name="材料調達資金金利率" localSheetId="3">#REF!</definedName>
    <definedName name="材料調達資金金利率">#REF!</definedName>
    <definedName name="社内加工賃率平均元分" localSheetId="5">#REF!</definedName>
    <definedName name="社内加工賃率平均元分" localSheetId="4">#REF!</definedName>
    <definedName name="社内加工賃率平均元分" localSheetId="6">#REF!</definedName>
    <definedName name="社内加工賃率平均元分" localSheetId="7">#REF!</definedName>
    <definedName name="社内加工賃率平均元分" localSheetId="8">#REF!</definedName>
    <definedName name="社内加工賃率平均元分" localSheetId="9">#REF!</definedName>
    <definedName name="社内加工賃率平均元分" localSheetId="3">#REF!</definedName>
    <definedName name="社内加工賃率平均元分">#REF!</definedName>
    <definedName name="社内梱包費率" localSheetId="5">#REF!</definedName>
    <definedName name="社内梱包費率" localSheetId="4">#REF!</definedName>
    <definedName name="社内梱包費率" localSheetId="6">#REF!</definedName>
    <definedName name="社内梱包費率" localSheetId="7">#REF!</definedName>
    <definedName name="社内梱包費率" localSheetId="8">#REF!</definedName>
    <definedName name="社内梱包費率" localSheetId="9">#REF!</definedName>
    <definedName name="社内梱包費率" localSheetId="3">#REF!</definedName>
    <definedName name="社内梱包費率">#REF!</definedName>
    <definedName name="終了行" localSheetId="5">[26]書換え条件!#REF!</definedName>
    <definedName name="終了行" localSheetId="4">[26]書換え条件!#REF!</definedName>
    <definedName name="終了行" localSheetId="6">[26]書換え条件!#REF!</definedName>
    <definedName name="終了行" localSheetId="7">[26]書換え条件!#REF!</definedName>
    <definedName name="終了行" localSheetId="8">[26]書換え条件!#REF!</definedName>
    <definedName name="終了行" localSheetId="9">[26]書換え条件!#REF!</definedName>
    <definedName name="終了行" localSheetId="3">[26]書換え条件!#REF!</definedName>
    <definedName name="終了行">[26]書換え条件!#REF!</definedName>
    <definedName name="所要量1" localSheetId="5">#REF!</definedName>
    <definedName name="所要量1" localSheetId="4">#REF!</definedName>
    <definedName name="所要量1" localSheetId="6">#REF!</definedName>
    <definedName name="所要量1" localSheetId="7">#REF!</definedName>
    <definedName name="所要量1" localSheetId="8">#REF!</definedName>
    <definedName name="所要量1" localSheetId="9">#REF!</definedName>
    <definedName name="所要量1" localSheetId="3">#REF!</definedName>
    <definedName name="所要量1">#REF!</definedName>
    <definedName name="所要量2" localSheetId="5">#REF!</definedName>
    <definedName name="所要量2" localSheetId="4">#REF!</definedName>
    <definedName name="所要量2" localSheetId="6">#REF!</definedName>
    <definedName name="所要量2" localSheetId="7">#REF!</definedName>
    <definedName name="所要量2" localSheetId="8">#REF!</definedName>
    <definedName name="所要量2" localSheetId="9">#REF!</definedName>
    <definedName name="所要量2" localSheetId="3">#REF!</definedName>
    <definedName name="所要量2">#REF!</definedName>
    <definedName name="所要量3" localSheetId="5">#REF!</definedName>
    <definedName name="所要量3" localSheetId="4">#REF!</definedName>
    <definedName name="所要量3" localSheetId="6">#REF!</definedName>
    <definedName name="所要量3" localSheetId="7">#REF!</definedName>
    <definedName name="所要量3" localSheetId="8">#REF!</definedName>
    <definedName name="所要量3" localSheetId="9">#REF!</definedName>
    <definedName name="所要量3" localSheetId="3">#REF!</definedName>
    <definedName name="所要量3">#REF!</definedName>
    <definedName name="所要量4" localSheetId="5">#REF!</definedName>
    <definedName name="所要量4" localSheetId="4">#REF!</definedName>
    <definedName name="所要量4" localSheetId="6">#REF!</definedName>
    <definedName name="所要量4" localSheetId="7">#REF!</definedName>
    <definedName name="所要量4" localSheetId="8">#REF!</definedName>
    <definedName name="所要量4" localSheetId="9">#REF!</definedName>
    <definedName name="所要量4" localSheetId="3">#REF!</definedName>
    <definedName name="所要量4">#REF!</definedName>
    <definedName name="所要量5" localSheetId="5">#REF!</definedName>
    <definedName name="所要量5" localSheetId="4">#REF!</definedName>
    <definedName name="所要量5" localSheetId="6">#REF!</definedName>
    <definedName name="所要量5" localSheetId="7">#REF!</definedName>
    <definedName name="所要量5" localSheetId="8">#REF!</definedName>
    <definedName name="所要量5" localSheetId="9">#REF!</definedName>
    <definedName name="所要量5" localSheetId="3">#REF!</definedName>
    <definedName name="所要量5">#REF!</definedName>
    <definedName name="身上" localSheetId="5">#REF!</definedName>
    <definedName name="身上" localSheetId="4">#REF!</definedName>
    <definedName name="身上" localSheetId="6">#REF!</definedName>
    <definedName name="身上" localSheetId="7">#REF!</definedName>
    <definedName name="身上" localSheetId="8">#REF!</definedName>
    <definedName name="身上" localSheetId="9">#REF!</definedName>
    <definedName name="身上" localSheetId="3">#REF!</definedName>
    <definedName name="身上">#REF!</definedName>
    <definedName name="設備投資2011.2.19" hidden="1">"P80"</definedName>
    <definedName name="損耗費" localSheetId="5">#REF!</definedName>
    <definedName name="損耗費" localSheetId="4">#REF!</definedName>
    <definedName name="損耗費" localSheetId="6">#REF!</definedName>
    <definedName name="損耗費" localSheetId="7">#REF!</definedName>
    <definedName name="損耗費" localSheetId="8">#REF!</definedName>
    <definedName name="損耗費" localSheetId="9">#REF!</definedName>
    <definedName name="損耗費" localSheetId="3">#REF!</definedName>
    <definedName name="損耗費">#REF!</definedName>
    <definedName name="他社輸入一般為替ﾚｰﾄ円ﾄﾞﾙ" localSheetId="5">#REF!</definedName>
    <definedName name="他社輸入一般為替ﾚｰﾄ円ﾄﾞﾙ" localSheetId="4">#REF!</definedName>
    <definedName name="他社輸入一般為替ﾚｰﾄ円ﾄﾞﾙ" localSheetId="6">#REF!</definedName>
    <definedName name="他社輸入一般為替ﾚｰﾄ円ﾄﾞﾙ" localSheetId="7">#REF!</definedName>
    <definedName name="他社輸入一般為替ﾚｰﾄ円ﾄﾞﾙ" localSheetId="8">#REF!</definedName>
    <definedName name="他社輸入一般為替ﾚｰﾄ円ﾄﾞﾙ" localSheetId="9">#REF!</definedName>
    <definedName name="他社輸入一般為替ﾚｰﾄ円ﾄﾞﾙ" localSheetId="3">#REF!</definedName>
    <definedName name="他社輸入一般為替ﾚｰﾄ円ﾄﾞﾙ">#REF!</definedName>
    <definedName name="他社輸入材CIF単価ﾄﾞﾙ" localSheetId="5">#REF!</definedName>
    <definedName name="他社輸入材CIF単価ﾄﾞﾙ" localSheetId="4">#REF!</definedName>
    <definedName name="他社輸入材CIF単価ﾄﾞﾙ" localSheetId="6">#REF!</definedName>
    <definedName name="他社輸入材CIF単価ﾄﾞﾙ" localSheetId="7">#REF!</definedName>
    <definedName name="他社輸入材CIF単価ﾄﾞﾙ" localSheetId="8">#REF!</definedName>
    <definedName name="他社輸入材CIF単価ﾄﾞﾙ" localSheetId="9">#REF!</definedName>
    <definedName name="他社輸入材CIF単価ﾄﾞﾙ" localSheetId="3">#REF!</definedName>
    <definedName name="他社輸入材CIF単価ﾄﾞﾙ">#REF!</definedName>
    <definedName name="他社輸入材一般CIF率" localSheetId="5">#REF!</definedName>
    <definedName name="他社輸入材一般CIF率" localSheetId="4">#REF!</definedName>
    <definedName name="他社輸入材一般CIF率" localSheetId="6">#REF!</definedName>
    <definedName name="他社輸入材一般CIF率" localSheetId="7">#REF!</definedName>
    <definedName name="他社輸入材一般CIF率" localSheetId="8">#REF!</definedName>
    <definedName name="他社輸入材一般CIF率" localSheetId="9">#REF!</definedName>
    <definedName name="他社輸入材一般CIF率" localSheetId="3">#REF!</definedName>
    <definedName name="他社輸入材一般CIF率">#REF!</definedName>
    <definedName name="帳票" localSheetId="5">#REF!</definedName>
    <definedName name="帳票" localSheetId="4">#REF!</definedName>
    <definedName name="帳票" localSheetId="6">#REF!</definedName>
    <definedName name="帳票" localSheetId="7">#REF!</definedName>
    <definedName name="帳票" localSheetId="8">#REF!</definedName>
    <definedName name="帳票" localSheetId="9">#REF!</definedName>
    <definedName name="帳票" localSheetId="3">#REF!</definedName>
    <definedName name="帳票">#REF!</definedName>
    <definedName name="賃率CLEL組立" localSheetId="5">#REF!</definedName>
    <definedName name="賃率CLEL組立" localSheetId="4">#REF!</definedName>
    <definedName name="賃率CLEL組立" localSheetId="6">#REF!</definedName>
    <definedName name="賃率CLEL組立" localSheetId="7">#REF!</definedName>
    <definedName name="賃率CLEL組立" localSheetId="8">#REF!</definedName>
    <definedName name="賃率CLEL組立" localSheetId="9">#REF!</definedName>
    <definedName name="賃率CLEL組立" localSheetId="3">#REF!</definedName>
    <definedName name="賃率CLEL組立">#REF!</definedName>
    <definedName name="賃率MKｹｰｽ成形" localSheetId="5">#REF!</definedName>
    <definedName name="賃率MKｹｰｽ成形" localSheetId="4">#REF!</definedName>
    <definedName name="賃率MKｹｰｽ成形" localSheetId="6">#REF!</definedName>
    <definedName name="賃率MKｹｰｽ成形" localSheetId="7">#REF!</definedName>
    <definedName name="賃率MKｹｰｽ成形" localSheetId="8">#REF!</definedName>
    <definedName name="賃率MKｹｰｽ成形" localSheetId="9">#REF!</definedName>
    <definedName name="賃率MKｹｰｽ成形" localSheetId="3">#REF!</definedName>
    <definedName name="賃率MKｹｰｽ成形">#REF!</definedName>
    <definedName name="賃率MKｹｰｽ塗装" localSheetId="5">#REF!</definedName>
    <definedName name="賃率MKｹｰｽ塗装" localSheetId="4">#REF!</definedName>
    <definedName name="賃率MKｹｰｽ塗装" localSheetId="6">#REF!</definedName>
    <definedName name="賃率MKｹｰｽ塗装" localSheetId="7">#REF!</definedName>
    <definedName name="賃率MKｹｰｽ塗装" localSheetId="8">#REF!</definedName>
    <definedName name="賃率MKｹｰｽ塗装" localSheetId="9">#REF!</definedName>
    <definedName name="賃率MKｹｰｽ塗装" localSheetId="3">#REF!</definedName>
    <definedName name="賃率MKｹｰｽ塗装">#REF!</definedName>
    <definedName name="賃率MK組立GH" localSheetId="5">#REF!</definedName>
    <definedName name="賃率MK組立GH" localSheetId="4">#REF!</definedName>
    <definedName name="賃率MK組立GH" localSheetId="6">#REF!</definedName>
    <definedName name="賃率MK組立GH" localSheetId="7">#REF!</definedName>
    <definedName name="賃率MK組立GH" localSheetId="8">#REF!</definedName>
    <definedName name="賃率MK組立GH" localSheetId="9">#REF!</definedName>
    <definedName name="賃率MK組立GH" localSheetId="3">#REF!</definedName>
    <definedName name="賃率MK組立GH">#REF!</definedName>
    <definedName name="賃率MK部品GH" localSheetId="5">#REF!</definedName>
    <definedName name="賃率MK部品GH" localSheetId="4">#REF!</definedName>
    <definedName name="賃率MK部品GH" localSheetId="6">#REF!</definedName>
    <definedName name="賃率MK部品GH" localSheetId="7">#REF!</definedName>
    <definedName name="賃率MK部品GH" localSheetId="8">#REF!</definedName>
    <definedName name="賃率MK部品GH" localSheetId="9">#REF!</definedName>
    <definedName name="賃率MK部品GH" localSheetId="3">#REF!</definedName>
    <definedName name="賃率MK部品GH">#REF!</definedName>
    <definedName name="賃率ｼｰﾄSMT" localSheetId="5">#REF!</definedName>
    <definedName name="賃率ｼｰﾄSMT" localSheetId="4">#REF!</definedName>
    <definedName name="賃率ｼｰﾄSMT" localSheetId="6">#REF!</definedName>
    <definedName name="賃率ｼｰﾄSMT" localSheetId="7">#REF!</definedName>
    <definedName name="賃率ｼｰﾄSMT" localSheetId="8">#REF!</definedName>
    <definedName name="賃率ｼｰﾄSMT" localSheetId="9">#REF!</definedName>
    <definedName name="賃率ｼｰﾄSMT" localSheetId="3">#REF!</definedName>
    <definedName name="賃率ｼｰﾄSMT">#REF!</definedName>
    <definedName name="賃率ｼｰﾄ自挿" localSheetId="5">#REF!</definedName>
    <definedName name="賃率ｼｰﾄ自挿" localSheetId="4">#REF!</definedName>
    <definedName name="賃率ｼｰﾄ自挿" localSheetId="6">#REF!</definedName>
    <definedName name="賃率ｼｰﾄ自挿" localSheetId="7">#REF!</definedName>
    <definedName name="賃率ｼｰﾄ自挿" localSheetId="8">#REF!</definedName>
    <definedName name="賃率ｼｰﾄ自挿" localSheetId="9">#REF!</definedName>
    <definedName name="賃率ｼｰﾄ自挿" localSheetId="3">#REF!</definedName>
    <definedName name="賃率ｼｰﾄ自挿">#REF!</definedName>
    <definedName name="賃率ｼｰﾄ手挿" localSheetId="5">#REF!</definedName>
    <definedName name="賃率ｼｰﾄ手挿" localSheetId="4">#REF!</definedName>
    <definedName name="賃率ｼｰﾄ手挿" localSheetId="6">#REF!</definedName>
    <definedName name="賃率ｼｰﾄ手挿" localSheetId="7">#REF!</definedName>
    <definedName name="賃率ｼｰﾄ手挿" localSheetId="8">#REF!</definedName>
    <definedName name="賃率ｼｰﾄ手挿" localSheetId="9">#REF!</definedName>
    <definedName name="賃率ｼｰﾄ手挿" localSheetId="3">#REF!</definedName>
    <definedName name="賃率ｼｰﾄ手挿">#REF!</definedName>
    <definedName name="賃率木工機械" localSheetId="5">#REF!</definedName>
    <definedName name="賃率木工機械" localSheetId="4">#REF!</definedName>
    <definedName name="賃率木工機械" localSheetId="6">#REF!</definedName>
    <definedName name="賃率木工機械" localSheetId="7">#REF!</definedName>
    <definedName name="賃率木工機械" localSheetId="8">#REF!</definedName>
    <definedName name="賃率木工機械" localSheetId="9">#REF!</definedName>
    <definedName name="賃率木工機械" localSheetId="3">#REF!</definedName>
    <definedName name="賃率木工機械">#REF!</definedName>
    <definedName name="賃率木工組立" localSheetId="5">#REF!</definedName>
    <definedName name="賃率木工組立" localSheetId="4">#REF!</definedName>
    <definedName name="賃率木工組立" localSheetId="6">#REF!</definedName>
    <definedName name="賃率木工組立" localSheetId="7">#REF!</definedName>
    <definedName name="賃率木工組立" localSheetId="8">#REF!</definedName>
    <definedName name="賃率木工組立" localSheetId="9">#REF!</definedName>
    <definedName name="賃率木工組立" localSheetId="3">#REF!</definedName>
    <definedName name="賃率木工組立">#REF!</definedName>
    <definedName name="日本支給材CIF単価ﾄﾞﾙ" localSheetId="5">#REF!</definedName>
    <definedName name="日本支給材CIF単価ﾄﾞﾙ" localSheetId="4">#REF!</definedName>
    <definedName name="日本支給材CIF単価ﾄﾞﾙ" localSheetId="6">#REF!</definedName>
    <definedName name="日本支給材CIF単価ﾄﾞﾙ" localSheetId="7">#REF!</definedName>
    <definedName name="日本支給材CIF単価ﾄﾞﾙ" localSheetId="8">#REF!</definedName>
    <definedName name="日本支給材CIF単価ﾄﾞﾙ" localSheetId="9">#REF!</definedName>
    <definedName name="日本支給材CIF単価ﾄﾞﾙ" localSheetId="3">#REF!</definedName>
    <definedName name="日本支給材CIF単価ﾄﾞﾙ">#REF!</definedName>
    <definedName name="日本支給材KDCIF率" localSheetId="5">#REF!</definedName>
    <definedName name="日本支給材KDCIF率" localSheetId="4">#REF!</definedName>
    <definedName name="日本支給材KDCIF率" localSheetId="6">#REF!</definedName>
    <definedName name="日本支給材KDCIF率" localSheetId="7">#REF!</definedName>
    <definedName name="日本支給材KDCIF率" localSheetId="8">#REF!</definedName>
    <definedName name="日本支給材KDCIF率" localSheetId="9">#REF!</definedName>
    <definedName name="日本支給材KDCIF率" localSheetId="3">#REF!</definedName>
    <definedName name="日本支給材KDCIF率">#REF!</definedName>
    <definedName name="日本支給材KD為替円ﾄﾞﾙ" localSheetId="5">#REF!</definedName>
    <definedName name="日本支給材KD為替円ﾄﾞﾙ" localSheetId="4">#REF!</definedName>
    <definedName name="日本支給材KD為替円ﾄﾞﾙ" localSheetId="6">#REF!</definedName>
    <definedName name="日本支給材KD為替円ﾄﾞﾙ" localSheetId="7">#REF!</definedName>
    <definedName name="日本支給材KD為替円ﾄﾞﾙ" localSheetId="8">#REF!</definedName>
    <definedName name="日本支給材KD為替円ﾄﾞﾙ" localSheetId="9">#REF!</definedName>
    <definedName name="日本支給材KD為替円ﾄﾞﾙ" localSheetId="3">#REF!</definedName>
    <definedName name="日本支給材KD為替円ﾄﾞﾙ">#REF!</definedName>
    <definedName name="日本支給材為替ﾚﾄ円ﾄﾞﾙ" localSheetId="5">#REF!</definedName>
    <definedName name="日本支給材為替ﾚﾄ円ﾄﾞﾙ" localSheetId="4">#REF!</definedName>
    <definedName name="日本支給材為替ﾚﾄ円ﾄﾞﾙ" localSheetId="6">#REF!</definedName>
    <definedName name="日本支給材為替ﾚﾄ円ﾄﾞﾙ" localSheetId="7">#REF!</definedName>
    <definedName name="日本支給材為替ﾚﾄ円ﾄﾞﾙ" localSheetId="8">#REF!</definedName>
    <definedName name="日本支給材為替ﾚﾄ円ﾄﾞﾙ" localSheetId="9">#REF!</definedName>
    <definedName name="日本支給材為替ﾚﾄ円ﾄﾞﾙ" localSheetId="3">#REF!</definedName>
    <definedName name="日本支給材為替ﾚﾄ円ﾄﾞﾙ">#REF!</definedName>
    <definedName name="日本支給材確定単価円" localSheetId="5">#REF!</definedName>
    <definedName name="日本支給材確定単価円" localSheetId="4">#REF!</definedName>
    <definedName name="日本支給材確定単価円" localSheetId="6">#REF!</definedName>
    <definedName name="日本支給材確定単価円" localSheetId="7">#REF!</definedName>
    <definedName name="日本支給材確定単価円" localSheetId="8">#REF!</definedName>
    <definedName name="日本支給材確定単価円" localSheetId="9">#REF!</definedName>
    <definedName name="日本支給材確定単価円" localSheetId="3">#REF!</definedName>
    <definedName name="日本支給材確定単価円">#REF!</definedName>
    <definedName name="日本支給材実勢単価計円" localSheetId="5">#REF!</definedName>
    <definedName name="日本支給材実勢単価計円" localSheetId="4">#REF!</definedName>
    <definedName name="日本支給材実勢単価計円" localSheetId="6">#REF!</definedName>
    <definedName name="日本支給材実勢単価計円" localSheetId="7">#REF!</definedName>
    <definedName name="日本支給材実勢単価計円" localSheetId="8">#REF!</definedName>
    <definedName name="日本支給材実勢単価計円" localSheetId="9">#REF!</definedName>
    <definedName name="日本支給材実勢単価計円" localSheetId="3">#REF!</definedName>
    <definedName name="日本支給材実勢単価計円">#REF!</definedName>
    <definedName name="能率CLEL組立て" localSheetId="5">#REF!</definedName>
    <definedName name="能率CLEL組立て" localSheetId="4">#REF!</definedName>
    <definedName name="能率CLEL組立て" localSheetId="6">#REF!</definedName>
    <definedName name="能率CLEL組立て" localSheetId="7">#REF!</definedName>
    <definedName name="能率CLEL組立て" localSheetId="8">#REF!</definedName>
    <definedName name="能率CLEL組立て" localSheetId="9">#REF!</definedName>
    <definedName name="能率CLEL組立て" localSheetId="3">#REF!</definedName>
    <definedName name="能率CLEL組立て">#REF!</definedName>
    <definedName name="能率MK組立GH" localSheetId="5">#REF!</definedName>
    <definedName name="能率MK組立GH" localSheetId="4">#REF!</definedName>
    <definedName name="能率MK組立GH" localSheetId="6">#REF!</definedName>
    <definedName name="能率MK組立GH" localSheetId="7">#REF!</definedName>
    <definedName name="能率MK組立GH" localSheetId="8">#REF!</definedName>
    <definedName name="能率MK組立GH" localSheetId="9">#REF!</definedName>
    <definedName name="能率MK組立GH" localSheetId="3">#REF!</definedName>
    <definedName name="能率MK組立GH">#REF!</definedName>
    <definedName name="能率MK部品GH" localSheetId="5">#REF!</definedName>
    <definedName name="能率MK部品GH" localSheetId="4">#REF!</definedName>
    <definedName name="能率MK部品GH" localSheetId="6">#REF!</definedName>
    <definedName name="能率MK部品GH" localSheetId="7">#REF!</definedName>
    <definedName name="能率MK部品GH" localSheetId="8">#REF!</definedName>
    <definedName name="能率MK部品GH" localSheetId="9">#REF!</definedName>
    <definedName name="能率MK部品GH" localSheetId="3">#REF!</definedName>
    <definedName name="能率MK部品GH">#REF!</definedName>
    <definedName name="能率ｹｰｽ成形" localSheetId="5">#REF!</definedName>
    <definedName name="能率ｹｰｽ成形" localSheetId="4">#REF!</definedName>
    <definedName name="能率ｹｰｽ成形" localSheetId="6">#REF!</definedName>
    <definedName name="能率ｹｰｽ成形" localSheetId="7">#REF!</definedName>
    <definedName name="能率ｹｰｽ成形" localSheetId="8">#REF!</definedName>
    <definedName name="能率ｹｰｽ成形" localSheetId="9">#REF!</definedName>
    <definedName name="能率ｹｰｽ成形" localSheetId="3">#REF!</definedName>
    <definedName name="能率ｹｰｽ成形">#REF!</definedName>
    <definedName name="能率ｹｰｽ塗装" localSheetId="5">#REF!</definedName>
    <definedName name="能率ｹｰｽ塗装" localSheetId="4">#REF!</definedName>
    <definedName name="能率ｹｰｽ塗装" localSheetId="6">#REF!</definedName>
    <definedName name="能率ｹｰｽ塗装" localSheetId="7">#REF!</definedName>
    <definedName name="能率ｹｰｽ塗装" localSheetId="8">#REF!</definedName>
    <definedName name="能率ｹｰｽ塗装" localSheetId="9">#REF!</definedName>
    <definedName name="能率ｹｰｽ塗装" localSheetId="3">#REF!</definedName>
    <definedName name="能率ｹｰｽ塗装">#REF!</definedName>
    <definedName name="能率ｼｰﾄSMT" localSheetId="5">#REF!</definedName>
    <definedName name="能率ｼｰﾄSMT" localSheetId="4">#REF!</definedName>
    <definedName name="能率ｼｰﾄSMT" localSheetId="6">#REF!</definedName>
    <definedName name="能率ｼｰﾄSMT" localSheetId="7">#REF!</definedName>
    <definedName name="能率ｼｰﾄSMT" localSheetId="8">#REF!</definedName>
    <definedName name="能率ｼｰﾄSMT" localSheetId="9">#REF!</definedName>
    <definedName name="能率ｼｰﾄSMT" localSheetId="3">#REF!</definedName>
    <definedName name="能率ｼｰﾄSMT">#REF!</definedName>
    <definedName name="能率ｼｰﾄ自挿" localSheetId="5">#REF!</definedName>
    <definedName name="能率ｼｰﾄ自挿" localSheetId="4">#REF!</definedName>
    <definedName name="能率ｼｰﾄ自挿" localSheetId="6">#REF!</definedName>
    <definedName name="能率ｼｰﾄ自挿" localSheetId="7">#REF!</definedName>
    <definedName name="能率ｼｰﾄ自挿" localSheetId="8">#REF!</definedName>
    <definedName name="能率ｼｰﾄ自挿" localSheetId="9">#REF!</definedName>
    <definedName name="能率ｼｰﾄ自挿" localSheetId="3">#REF!</definedName>
    <definedName name="能率ｼｰﾄ自挿">#REF!</definedName>
    <definedName name="能率ｼｰﾄ手挿" localSheetId="5">#REF!</definedName>
    <definedName name="能率ｼｰﾄ手挿" localSheetId="4">#REF!</definedName>
    <definedName name="能率ｼｰﾄ手挿" localSheetId="6">#REF!</definedName>
    <definedName name="能率ｼｰﾄ手挿" localSheetId="7">#REF!</definedName>
    <definedName name="能率ｼｰﾄ手挿" localSheetId="8">#REF!</definedName>
    <definedName name="能率ｼｰﾄ手挿" localSheetId="9">#REF!</definedName>
    <definedName name="能率ｼｰﾄ手挿" localSheetId="3">#REF!</definedName>
    <definedName name="能率ｼｰﾄ手挿">#REF!</definedName>
    <definedName name="能率木工機械" localSheetId="5">#REF!</definedName>
    <definedName name="能率木工機械" localSheetId="4">#REF!</definedName>
    <definedName name="能率木工機械" localSheetId="6">#REF!</definedName>
    <definedName name="能率木工機械" localSheetId="7">#REF!</definedName>
    <definedName name="能率木工機械" localSheetId="8">#REF!</definedName>
    <definedName name="能率木工機械" localSheetId="9">#REF!</definedName>
    <definedName name="能率木工機械" localSheetId="3">#REF!</definedName>
    <definedName name="能率木工機械">#REF!</definedName>
    <definedName name="能率木工組立" localSheetId="5">#REF!</definedName>
    <definedName name="能率木工組立" localSheetId="4">#REF!</definedName>
    <definedName name="能率木工組立" localSheetId="6">#REF!</definedName>
    <definedName name="能率木工組立" localSheetId="7">#REF!</definedName>
    <definedName name="能率木工組立" localSheetId="8">#REF!</definedName>
    <definedName name="能率木工組立" localSheetId="9">#REF!</definedName>
    <definedName name="能率木工組立" localSheetId="3">#REF!</definedName>
    <definedName name="能率木工組立">#REF!</definedName>
    <definedName name="保険料率" localSheetId="5">#REF!</definedName>
    <definedName name="保険料率" localSheetId="4">#REF!</definedName>
    <definedName name="保険料率" localSheetId="6">#REF!</definedName>
    <definedName name="保険料率" localSheetId="7">#REF!</definedName>
    <definedName name="保険料率" localSheetId="8">#REF!</definedName>
    <definedName name="保険料率" localSheetId="9">#REF!</definedName>
    <definedName name="保険料率" localSheetId="3">#REF!</definedName>
    <definedName name="保険料率">#REF!</definedName>
    <definedName name="本社管理費率" localSheetId="5">#REF!</definedName>
    <definedName name="本社管理費率" localSheetId="4">#REF!</definedName>
    <definedName name="本社管理費率" localSheetId="6">#REF!</definedName>
    <definedName name="本社管理費率" localSheetId="7">#REF!</definedName>
    <definedName name="本社管理費率" localSheetId="8">#REF!</definedName>
    <definedName name="本社管理費率" localSheetId="9">#REF!</definedName>
    <definedName name="本社管理費率" localSheetId="3">#REF!</definedName>
    <definedName name="本社管理費率">#REF!</definedName>
    <definedName name="本社生産共通費率" localSheetId="5">#REF!</definedName>
    <definedName name="本社生産共通費率" localSheetId="4">#REF!</definedName>
    <definedName name="本社生産共通費率" localSheetId="6">#REF!</definedName>
    <definedName name="本社生産共通費率" localSheetId="7">#REF!</definedName>
    <definedName name="本社生産共通費率" localSheetId="8">#REF!</definedName>
    <definedName name="本社生産共通費率" localSheetId="9">#REF!</definedName>
    <definedName name="本社生産共通費率" localSheetId="3">#REF!</definedName>
    <definedName name="本社生産共通費率">#REF!</definedName>
    <definedName name="本社補助部門費率" localSheetId="5">#REF!</definedName>
    <definedName name="本社補助部門費率" localSheetId="4">#REF!</definedName>
    <definedName name="本社補助部門費率" localSheetId="6">#REF!</definedName>
    <definedName name="本社補助部門費率" localSheetId="7">#REF!</definedName>
    <definedName name="本社補助部門費率" localSheetId="8">#REF!</definedName>
    <definedName name="本社補助部門費率" localSheetId="9">#REF!</definedName>
    <definedName name="本社補助部門費率" localSheetId="3">#REF!</definedName>
    <definedName name="本社補助部門費率">#REF!</definedName>
    <definedName name="輸送．輸出諸掛率" localSheetId="5">#REF!</definedName>
    <definedName name="輸送．輸出諸掛率" localSheetId="4">#REF!</definedName>
    <definedName name="輸送．輸出諸掛率" localSheetId="6">#REF!</definedName>
    <definedName name="輸送．輸出諸掛率" localSheetId="7">#REF!</definedName>
    <definedName name="輸送．輸出諸掛率" localSheetId="8">#REF!</definedName>
    <definedName name="輸送．輸出諸掛率" localSheetId="9">#REF!</definedName>
    <definedName name="輸送．輸出諸掛率" localSheetId="3">#REF!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2" i="9692" l="1"/>
  <c r="L22" i="9692"/>
  <c r="K22" i="9692"/>
  <c r="I22" i="9692"/>
  <c r="H22" i="9692"/>
  <c r="F22" i="9692"/>
  <c r="G22" i="9692" s="1"/>
  <c r="C22" i="9692"/>
  <c r="V21" i="9692"/>
  <c r="L21" i="9692"/>
  <c r="K21" i="9692"/>
  <c r="I21" i="9692"/>
  <c r="H21" i="9692"/>
  <c r="F21" i="9692"/>
  <c r="G21" i="9692" s="1"/>
  <c r="C21" i="9692"/>
  <c r="V20" i="9692"/>
  <c r="L20" i="9692"/>
  <c r="K20" i="9692"/>
  <c r="I20" i="9692"/>
  <c r="H20" i="9692"/>
  <c r="G20" i="9692"/>
  <c r="F20" i="9692"/>
  <c r="C20" i="9692"/>
  <c r="O28" i="9692"/>
  <c r="N28" i="9692"/>
  <c r="D28" i="9692"/>
  <c r="V26" i="9692"/>
  <c r="L26" i="9692"/>
  <c r="K26" i="9692"/>
  <c r="I26" i="9692"/>
  <c r="H26" i="9692"/>
  <c r="G26" i="9692"/>
  <c r="F26" i="9692"/>
  <c r="C26" i="9692"/>
  <c r="V25" i="9692"/>
  <c r="L25" i="9692"/>
  <c r="K25" i="9692"/>
  <c r="I25" i="9692"/>
  <c r="H25" i="9692"/>
  <c r="G25" i="9692"/>
  <c r="F25" i="9692"/>
  <c r="C25" i="9692"/>
  <c r="V24" i="9692"/>
  <c r="L24" i="9692"/>
  <c r="K24" i="9692"/>
  <c r="I24" i="9692"/>
  <c r="H24" i="9692"/>
  <c r="G24" i="9692"/>
  <c r="F24" i="9692"/>
  <c r="C24" i="9692"/>
  <c r="V23" i="9692"/>
  <c r="L23" i="9692"/>
  <c r="K23" i="9692"/>
  <c r="I23" i="9692"/>
  <c r="H23" i="9692"/>
  <c r="G23" i="9692"/>
  <c r="F23" i="9692"/>
  <c r="C23" i="9692"/>
  <c r="V19" i="9692"/>
  <c r="L19" i="9692"/>
  <c r="K19" i="9692"/>
  <c r="I19" i="9692"/>
  <c r="H19" i="9692"/>
  <c r="F19" i="9692"/>
  <c r="G19" i="9692" s="1"/>
  <c r="C19" i="9692"/>
  <c r="V18" i="9692"/>
  <c r="L18" i="9692"/>
  <c r="K18" i="9692"/>
  <c r="I18" i="9692"/>
  <c r="H18" i="9692"/>
  <c r="G18" i="9692"/>
  <c r="F18" i="9692"/>
  <c r="C18" i="9692"/>
  <c r="I5" i="9692"/>
  <c r="J433" i="152"/>
  <c r="J432" i="152"/>
  <c r="J431" i="152"/>
  <c r="J430" i="152"/>
  <c r="J429" i="152"/>
  <c r="J428" i="152"/>
  <c r="J427" i="152"/>
  <c r="J426" i="152"/>
  <c r="J421" i="152"/>
  <c r="J420" i="152"/>
  <c r="J419" i="152"/>
  <c r="J416" i="152"/>
  <c r="J415" i="152"/>
  <c r="J414" i="152"/>
  <c r="T27" i="9691"/>
  <c r="R27" i="9691"/>
  <c r="Q27" i="9691"/>
  <c r="O27" i="9691"/>
  <c r="N27" i="9691"/>
  <c r="D27" i="9691"/>
  <c r="V25" i="9691"/>
  <c r="U25" i="9691"/>
  <c r="S25" i="9691"/>
  <c r="P25" i="9691"/>
  <c r="L25" i="9691"/>
  <c r="K25" i="9691"/>
  <c r="I25" i="9691"/>
  <c r="H25" i="9691"/>
  <c r="G25" i="9691"/>
  <c r="F25" i="9691"/>
  <c r="C25" i="9691"/>
  <c r="V24" i="9691"/>
  <c r="U24" i="9691"/>
  <c r="S24" i="9691"/>
  <c r="P24" i="9691"/>
  <c r="L24" i="9691"/>
  <c r="K24" i="9691"/>
  <c r="I24" i="9691"/>
  <c r="H24" i="9691"/>
  <c r="G24" i="9691"/>
  <c r="F24" i="9691"/>
  <c r="C24" i="9691"/>
  <c r="V23" i="9691"/>
  <c r="U23" i="9691"/>
  <c r="S23" i="9691"/>
  <c r="P23" i="9691"/>
  <c r="L23" i="9691"/>
  <c r="K23" i="9691"/>
  <c r="I23" i="9691"/>
  <c r="H23" i="9691"/>
  <c r="G23" i="9691"/>
  <c r="F23" i="9691"/>
  <c r="C23" i="9691"/>
  <c r="V22" i="9691"/>
  <c r="U22" i="9691"/>
  <c r="S22" i="9691"/>
  <c r="P22" i="9691"/>
  <c r="L22" i="9691"/>
  <c r="K22" i="9691"/>
  <c r="I22" i="9691"/>
  <c r="H22" i="9691"/>
  <c r="G22" i="9691"/>
  <c r="F22" i="9691"/>
  <c r="C22" i="9691"/>
  <c r="V21" i="9691"/>
  <c r="U21" i="9691"/>
  <c r="S21" i="9691"/>
  <c r="P21" i="9691"/>
  <c r="L21" i="9691"/>
  <c r="K21" i="9691"/>
  <c r="I21" i="9691"/>
  <c r="H21" i="9691"/>
  <c r="F21" i="9691"/>
  <c r="G21" i="9691" s="1"/>
  <c r="C21" i="9691"/>
  <c r="V20" i="9691"/>
  <c r="U20" i="9691"/>
  <c r="S20" i="9691"/>
  <c r="P20" i="9691"/>
  <c r="L20" i="9691"/>
  <c r="K20" i="9691"/>
  <c r="I20" i="9691"/>
  <c r="H20" i="9691"/>
  <c r="F20" i="9691"/>
  <c r="G20" i="9691" s="1"/>
  <c r="C20" i="9691"/>
  <c r="V19" i="9691"/>
  <c r="U19" i="9691"/>
  <c r="S19" i="9691"/>
  <c r="P19" i="9691"/>
  <c r="L19" i="9691"/>
  <c r="K19" i="9691"/>
  <c r="I19" i="9691"/>
  <c r="H19" i="9691"/>
  <c r="F19" i="9691"/>
  <c r="G19" i="9691" s="1"/>
  <c r="C19" i="9691"/>
  <c r="V18" i="9691"/>
  <c r="U18" i="9691"/>
  <c r="U27" i="9691" s="1"/>
  <c r="S18" i="9691"/>
  <c r="S27" i="9691" s="1"/>
  <c r="P18" i="9691"/>
  <c r="P27" i="9691" s="1"/>
  <c r="L18" i="9691"/>
  <c r="K18" i="9691"/>
  <c r="I18" i="9691"/>
  <c r="H18" i="9691"/>
  <c r="G18" i="9691"/>
  <c r="F18" i="9691"/>
  <c r="C18" i="9691"/>
  <c r="I5" i="9691"/>
  <c r="T27" i="9690"/>
  <c r="R27" i="9690"/>
  <c r="Q27" i="9690"/>
  <c r="P27" i="9690"/>
  <c r="O27" i="9690"/>
  <c r="N27" i="9690"/>
  <c r="D27" i="9690"/>
  <c r="V25" i="9690"/>
  <c r="U25" i="9690"/>
  <c r="S25" i="9690"/>
  <c r="P25" i="9690"/>
  <c r="L25" i="9690"/>
  <c r="K25" i="9690"/>
  <c r="I25" i="9690"/>
  <c r="H25" i="9690"/>
  <c r="G25" i="9690"/>
  <c r="F25" i="9690"/>
  <c r="C25" i="9690"/>
  <c r="V24" i="9690"/>
  <c r="U24" i="9690"/>
  <c r="S24" i="9690"/>
  <c r="P24" i="9690"/>
  <c r="L24" i="9690"/>
  <c r="K24" i="9690"/>
  <c r="I24" i="9690"/>
  <c r="H24" i="9690"/>
  <c r="G24" i="9690"/>
  <c r="F24" i="9690"/>
  <c r="C24" i="9690"/>
  <c r="V23" i="9690"/>
  <c r="U23" i="9690"/>
  <c r="S23" i="9690"/>
  <c r="P23" i="9690"/>
  <c r="L23" i="9690"/>
  <c r="K23" i="9690"/>
  <c r="I23" i="9690"/>
  <c r="H23" i="9690"/>
  <c r="G23" i="9690"/>
  <c r="F23" i="9690"/>
  <c r="C23" i="9690"/>
  <c r="V22" i="9690"/>
  <c r="U22" i="9690"/>
  <c r="S22" i="9690"/>
  <c r="P22" i="9690"/>
  <c r="L22" i="9690"/>
  <c r="K22" i="9690"/>
  <c r="I22" i="9690"/>
  <c r="H22" i="9690"/>
  <c r="G22" i="9690"/>
  <c r="F22" i="9690"/>
  <c r="C22" i="9690"/>
  <c r="V21" i="9690"/>
  <c r="U21" i="9690"/>
  <c r="S21" i="9690"/>
  <c r="P21" i="9690"/>
  <c r="L21" i="9690"/>
  <c r="K21" i="9690"/>
  <c r="I21" i="9690"/>
  <c r="H21" i="9690"/>
  <c r="F21" i="9690"/>
  <c r="G21" i="9690" s="1"/>
  <c r="C21" i="9690"/>
  <c r="V20" i="9690"/>
  <c r="U20" i="9690"/>
  <c r="S20" i="9690"/>
  <c r="P20" i="9690"/>
  <c r="L20" i="9690"/>
  <c r="K20" i="9690"/>
  <c r="I20" i="9690"/>
  <c r="H20" i="9690"/>
  <c r="F20" i="9690"/>
  <c r="G20" i="9690" s="1"/>
  <c r="C20" i="9690"/>
  <c r="V19" i="9690"/>
  <c r="U19" i="9690"/>
  <c r="S19" i="9690"/>
  <c r="P19" i="9690"/>
  <c r="L19" i="9690"/>
  <c r="K19" i="9690"/>
  <c r="I19" i="9690"/>
  <c r="H19" i="9690"/>
  <c r="F19" i="9690"/>
  <c r="G19" i="9690" s="1"/>
  <c r="C19" i="9690"/>
  <c r="V18" i="9690"/>
  <c r="U18" i="9690"/>
  <c r="U27" i="9690" s="1"/>
  <c r="S18" i="9690"/>
  <c r="S27" i="9690" s="1"/>
  <c r="P18" i="9690"/>
  <c r="L18" i="9690"/>
  <c r="K18" i="9690"/>
  <c r="I18" i="9690"/>
  <c r="H18" i="9690"/>
  <c r="G18" i="9690"/>
  <c r="F18" i="9690"/>
  <c r="C18" i="9690"/>
  <c r="I5" i="9690"/>
  <c r="T27" i="9689"/>
  <c r="R27" i="9689"/>
  <c r="Q27" i="9689"/>
  <c r="O27" i="9689"/>
  <c r="N27" i="9689"/>
  <c r="D27" i="9689"/>
  <c r="V25" i="9689"/>
  <c r="U25" i="9689"/>
  <c r="S25" i="9689"/>
  <c r="P25" i="9689"/>
  <c r="L25" i="9689"/>
  <c r="K25" i="9689"/>
  <c r="I25" i="9689"/>
  <c r="H25" i="9689"/>
  <c r="G25" i="9689"/>
  <c r="F25" i="9689"/>
  <c r="C25" i="9689"/>
  <c r="V24" i="9689"/>
  <c r="U24" i="9689"/>
  <c r="S24" i="9689"/>
  <c r="P24" i="9689"/>
  <c r="L24" i="9689"/>
  <c r="K24" i="9689"/>
  <c r="I24" i="9689"/>
  <c r="H24" i="9689"/>
  <c r="G24" i="9689"/>
  <c r="F24" i="9689"/>
  <c r="C24" i="9689"/>
  <c r="V23" i="9689"/>
  <c r="U23" i="9689"/>
  <c r="S23" i="9689"/>
  <c r="P23" i="9689"/>
  <c r="L23" i="9689"/>
  <c r="K23" i="9689"/>
  <c r="I23" i="9689"/>
  <c r="H23" i="9689"/>
  <c r="G23" i="9689"/>
  <c r="F23" i="9689"/>
  <c r="C23" i="9689"/>
  <c r="V22" i="9689"/>
  <c r="U22" i="9689"/>
  <c r="S22" i="9689"/>
  <c r="P22" i="9689"/>
  <c r="L22" i="9689"/>
  <c r="K22" i="9689"/>
  <c r="I22" i="9689"/>
  <c r="H22" i="9689"/>
  <c r="F22" i="9689"/>
  <c r="G22" i="9689" s="1"/>
  <c r="C22" i="9689"/>
  <c r="V21" i="9689"/>
  <c r="U21" i="9689"/>
  <c r="S21" i="9689"/>
  <c r="P21" i="9689"/>
  <c r="L21" i="9689"/>
  <c r="K21" i="9689"/>
  <c r="I21" i="9689"/>
  <c r="H21" i="9689"/>
  <c r="F21" i="9689"/>
  <c r="G21" i="9689" s="1"/>
  <c r="C21" i="9689"/>
  <c r="V20" i="9689"/>
  <c r="U20" i="9689"/>
  <c r="S20" i="9689"/>
  <c r="P20" i="9689"/>
  <c r="L20" i="9689"/>
  <c r="K20" i="9689"/>
  <c r="I20" i="9689"/>
  <c r="H20" i="9689"/>
  <c r="F20" i="9689"/>
  <c r="G20" i="9689" s="1"/>
  <c r="C20" i="9689"/>
  <c r="V19" i="9689"/>
  <c r="U19" i="9689"/>
  <c r="S19" i="9689"/>
  <c r="P19" i="9689"/>
  <c r="L19" i="9689"/>
  <c r="K19" i="9689"/>
  <c r="I19" i="9689"/>
  <c r="H19" i="9689"/>
  <c r="F19" i="9689"/>
  <c r="G19" i="9689" s="1"/>
  <c r="C19" i="9689"/>
  <c r="V18" i="9689"/>
  <c r="U18" i="9689"/>
  <c r="U27" i="9689" s="1"/>
  <c r="S18" i="9689"/>
  <c r="S27" i="9689" s="1"/>
  <c r="P18" i="9689"/>
  <c r="P27" i="9689" s="1"/>
  <c r="L18" i="9689"/>
  <c r="K18" i="9689"/>
  <c r="I18" i="9689"/>
  <c r="H18" i="9689"/>
  <c r="G18" i="9689"/>
  <c r="F18" i="9689"/>
  <c r="C18" i="9689"/>
  <c r="I5" i="9689"/>
  <c r="D29" i="9688"/>
  <c r="C19" i="9686"/>
  <c r="C20" i="9686"/>
  <c r="V23" i="9688"/>
  <c r="U23" i="9688"/>
  <c r="S23" i="9688"/>
  <c r="P23" i="9688"/>
  <c r="L23" i="9688"/>
  <c r="K23" i="9688"/>
  <c r="I23" i="9688"/>
  <c r="H23" i="9688"/>
  <c r="F23" i="9688"/>
  <c r="G23" i="9688" s="1"/>
  <c r="C23" i="9688"/>
  <c r="V22" i="9688"/>
  <c r="U22" i="9688"/>
  <c r="S22" i="9688"/>
  <c r="P22" i="9688"/>
  <c r="L22" i="9688"/>
  <c r="K22" i="9688"/>
  <c r="I22" i="9688"/>
  <c r="H22" i="9688"/>
  <c r="F22" i="9688"/>
  <c r="G22" i="9688" s="1"/>
  <c r="C22" i="9688"/>
  <c r="V21" i="9688"/>
  <c r="U21" i="9688"/>
  <c r="S21" i="9688"/>
  <c r="P21" i="9688"/>
  <c r="L21" i="9688"/>
  <c r="K21" i="9688"/>
  <c r="I21" i="9688"/>
  <c r="H21" i="9688"/>
  <c r="G21" i="9688"/>
  <c r="F21" i="9688"/>
  <c r="C21" i="9688"/>
  <c r="K28" i="9692" l="1"/>
  <c r="V28" i="9692"/>
  <c r="L28" i="9692"/>
  <c r="G28" i="9692"/>
  <c r="K27" i="9691"/>
  <c r="L27" i="9691"/>
  <c r="V27" i="9691"/>
  <c r="G27" i="9691"/>
  <c r="K27" i="9690"/>
  <c r="L27" i="9690"/>
  <c r="V27" i="9690"/>
  <c r="G27" i="9690"/>
  <c r="L27" i="9689"/>
  <c r="V27" i="9689"/>
  <c r="K27" i="9689"/>
  <c r="G27" i="9689"/>
  <c r="T29" i="9688"/>
  <c r="R29" i="9688"/>
  <c r="Q29" i="9688"/>
  <c r="O29" i="9688"/>
  <c r="N29" i="9688"/>
  <c r="V27" i="9688"/>
  <c r="U27" i="9688"/>
  <c r="S27" i="9688"/>
  <c r="P27" i="9688"/>
  <c r="L27" i="9688"/>
  <c r="K27" i="9688"/>
  <c r="I27" i="9688"/>
  <c r="H27" i="9688"/>
  <c r="G27" i="9688"/>
  <c r="F27" i="9688"/>
  <c r="C27" i="9688"/>
  <c r="V26" i="9688"/>
  <c r="U26" i="9688"/>
  <c r="S26" i="9688"/>
  <c r="P26" i="9688"/>
  <c r="L26" i="9688"/>
  <c r="K26" i="9688"/>
  <c r="I26" i="9688"/>
  <c r="H26" i="9688"/>
  <c r="G26" i="9688"/>
  <c r="F26" i="9688"/>
  <c r="C26" i="9688"/>
  <c r="V25" i="9688"/>
  <c r="U25" i="9688"/>
  <c r="S25" i="9688"/>
  <c r="P25" i="9688"/>
  <c r="L25" i="9688"/>
  <c r="K25" i="9688"/>
  <c r="I25" i="9688"/>
  <c r="H25" i="9688"/>
  <c r="G25" i="9688"/>
  <c r="F25" i="9688"/>
  <c r="C25" i="9688"/>
  <c r="V24" i="9688"/>
  <c r="U24" i="9688"/>
  <c r="S24" i="9688"/>
  <c r="P24" i="9688"/>
  <c r="L24" i="9688"/>
  <c r="K24" i="9688"/>
  <c r="I24" i="9688"/>
  <c r="H24" i="9688"/>
  <c r="G24" i="9688"/>
  <c r="F24" i="9688"/>
  <c r="C24" i="9688"/>
  <c r="V20" i="9688"/>
  <c r="U20" i="9688"/>
  <c r="S20" i="9688"/>
  <c r="P20" i="9688"/>
  <c r="L20" i="9688"/>
  <c r="K20" i="9688"/>
  <c r="I20" i="9688"/>
  <c r="H20" i="9688"/>
  <c r="F20" i="9688"/>
  <c r="G20" i="9688" s="1"/>
  <c r="C20" i="9688"/>
  <c r="V19" i="9688"/>
  <c r="U19" i="9688"/>
  <c r="S19" i="9688"/>
  <c r="P19" i="9688"/>
  <c r="L19" i="9688"/>
  <c r="K19" i="9688"/>
  <c r="I19" i="9688"/>
  <c r="H19" i="9688"/>
  <c r="F19" i="9688"/>
  <c r="G19" i="9688" s="1"/>
  <c r="C19" i="9688"/>
  <c r="V18" i="9688"/>
  <c r="U18" i="9688"/>
  <c r="U29" i="9688" s="1"/>
  <c r="S18" i="9688"/>
  <c r="S29" i="9688" s="1"/>
  <c r="P18" i="9688"/>
  <c r="P29" i="9688" s="1"/>
  <c r="L18" i="9688"/>
  <c r="K18" i="9688"/>
  <c r="I18" i="9688"/>
  <c r="H18" i="9688"/>
  <c r="G18" i="9688"/>
  <c r="F18" i="9688"/>
  <c r="C18" i="9688"/>
  <c r="I5" i="9688"/>
  <c r="T27" i="9687"/>
  <c r="R27" i="9687"/>
  <c r="Q27" i="9687"/>
  <c r="O27" i="9687"/>
  <c r="N27" i="9687"/>
  <c r="D27" i="9687"/>
  <c r="V25" i="9687"/>
  <c r="U25" i="9687"/>
  <c r="S25" i="9687"/>
  <c r="P25" i="9687"/>
  <c r="M25" i="9687"/>
  <c r="L25" i="9687"/>
  <c r="K25" i="9687"/>
  <c r="I25" i="9687"/>
  <c r="H25" i="9687"/>
  <c r="G25" i="9687"/>
  <c r="F25" i="9687"/>
  <c r="C25" i="9687"/>
  <c r="V24" i="9687"/>
  <c r="U24" i="9687"/>
  <c r="S24" i="9687"/>
  <c r="P24" i="9687"/>
  <c r="M24" i="9687"/>
  <c r="L24" i="9687"/>
  <c r="K24" i="9687"/>
  <c r="I24" i="9687"/>
  <c r="H24" i="9687"/>
  <c r="G24" i="9687"/>
  <c r="F24" i="9687"/>
  <c r="C24" i="9687"/>
  <c r="V23" i="9687"/>
  <c r="U23" i="9687"/>
  <c r="S23" i="9687"/>
  <c r="P23" i="9687"/>
  <c r="M23" i="9687"/>
  <c r="L23" i="9687"/>
  <c r="K23" i="9687"/>
  <c r="I23" i="9687"/>
  <c r="H23" i="9687"/>
  <c r="G23" i="9687"/>
  <c r="F23" i="9687"/>
  <c r="C23" i="9687"/>
  <c r="V22" i="9687"/>
  <c r="U22" i="9687"/>
  <c r="S22" i="9687"/>
  <c r="P22" i="9687"/>
  <c r="M22" i="9687"/>
  <c r="L22" i="9687"/>
  <c r="K22" i="9687"/>
  <c r="I22" i="9687"/>
  <c r="H22" i="9687"/>
  <c r="G22" i="9687"/>
  <c r="F22" i="9687"/>
  <c r="C22" i="9687"/>
  <c r="V21" i="9687"/>
  <c r="U21" i="9687"/>
  <c r="S21" i="9687"/>
  <c r="P21" i="9687"/>
  <c r="M21" i="9687"/>
  <c r="L21" i="9687"/>
  <c r="K21" i="9687"/>
  <c r="I21" i="9687"/>
  <c r="H21" i="9687"/>
  <c r="G21" i="9687"/>
  <c r="F21" i="9687"/>
  <c r="C21" i="9687"/>
  <c r="V20" i="9687"/>
  <c r="U20" i="9687"/>
  <c r="S20" i="9687"/>
  <c r="P20" i="9687"/>
  <c r="M20" i="9687"/>
  <c r="L20" i="9687"/>
  <c r="K20" i="9687"/>
  <c r="I20" i="9687"/>
  <c r="H20" i="9687"/>
  <c r="F20" i="9687"/>
  <c r="G20" i="9687" s="1"/>
  <c r="C20" i="9687"/>
  <c r="V19" i="9687"/>
  <c r="U19" i="9687"/>
  <c r="S19" i="9687"/>
  <c r="P19" i="9687"/>
  <c r="M19" i="9687"/>
  <c r="L19" i="9687"/>
  <c r="K19" i="9687"/>
  <c r="I19" i="9687"/>
  <c r="H19" i="9687"/>
  <c r="F19" i="9687"/>
  <c r="G19" i="9687" s="1"/>
  <c r="C19" i="9687"/>
  <c r="V18" i="9687"/>
  <c r="U18" i="9687"/>
  <c r="U27" i="9687" s="1"/>
  <c r="S18" i="9687"/>
  <c r="S27" i="9687" s="1"/>
  <c r="P18" i="9687"/>
  <c r="P27" i="9687" s="1"/>
  <c r="M18" i="9687"/>
  <c r="M27" i="9687" s="1"/>
  <c r="L18" i="9687"/>
  <c r="K18" i="9687"/>
  <c r="K27" i="9687" s="1"/>
  <c r="I18" i="9687"/>
  <c r="H18" i="9687"/>
  <c r="G18" i="9687"/>
  <c r="F18" i="9687"/>
  <c r="C18" i="9687"/>
  <c r="I5" i="9687"/>
  <c r="T28" i="9686"/>
  <c r="R28" i="9686"/>
  <c r="Q28" i="9686"/>
  <c r="O28" i="9686"/>
  <c r="N28" i="9686"/>
  <c r="D28" i="9686"/>
  <c r="V26" i="9686"/>
  <c r="U26" i="9686"/>
  <c r="S26" i="9686"/>
  <c r="P26" i="9686"/>
  <c r="M26" i="9686"/>
  <c r="L26" i="9686"/>
  <c r="K26" i="9686"/>
  <c r="I26" i="9686"/>
  <c r="H26" i="9686"/>
  <c r="G26" i="9686"/>
  <c r="F26" i="9686"/>
  <c r="C26" i="9686"/>
  <c r="V25" i="9686"/>
  <c r="U25" i="9686"/>
  <c r="S25" i="9686"/>
  <c r="P25" i="9686"/>
  <c r="M25" i="9686"/>
  <c r="L25" i="9686"/>
  <c r="K25" i="9686"/>
  <c r="I25" i="9686"/>
  <c r="H25" i="9686"/>
  <c r="G25" i="9686"/>
  <c r="F25" i="9686"/>
  <c r="C25" i="9686"/>
  <c r="V24" i="9686"/>
  <c r="U24" i="9686"/>
  <c r="S24" i="9686"/>
  <c r="P24" i="9686"/>
  <c r="M24" i="9686"/>
  <c r="L24" i="9686"/>
  <c r="K24" i="9686"/>
  <c r="I24" i="9686"/>
  <c r="H24" i="9686"/>
  <c r="G24" i="9686"/>
  <c r="F24" i="9686"/>
  <c r="C24" i="9686"/>
  <c r="V23" i="9686"/>
  <c r="U23" i="9686"/>
  <c r="S23" i="9686"/>
  <c r="P23" i="9686"/>
  <c r="M23" i="9686"/>
  <c r="L23" i="9686"/>
  <c r="K23" i="9686"/>
  <c r="I23" i="9686"/>
  <c r="H23" i="9686"/>
  <c r="G23" i="9686"/>
  <c r="F23" i="9686"/>
  <c r="C23" i="9686"/>
  <c r="V22" i="9686"/>
  <c r="U22" i="9686"/>
  <c r="S22" i="9686"/>
  <c r="P22" i="9686"/>
  <c r="M22" i="9686"/>
  <c r="L22" i="9686"/>
  <c r="K22" i="9686"/>
  <c r="I22" i="9686"/>
  <c r="H22" i="9686"/>
  <c r="G22" i="9686"/>
  <c r="F22" i="9686"/>
  <c r="C22" i="9686"/>
  <c r="V21" i="9686"/>
  <c r="U21" i="9686"/>
  <c r="S21" i="9686"/>
  <c r="P21" i="9686"/>
  <c r="M21" i="9686"/>
  <c r="L21" i="9686"/>
  <c r="K21" i="9686"/>
  <c r="I21" i="9686"/>
  <c r="H21" i="9686"/>
  <c r="F21" i="9686"/>
  <c r="G21" i="9686" s="1"/>
  <c r="C21" i="9686"/>
  <c r="V20" i="9686"/>
  <c r="U20" i="9686"/>
  <c r="S20" i="9686"/>
  <c r="P20" i="9686"/>
  <c r="M20" i="9686"/>
  <c r="L20" i="9686"/>
  <c r="K20" i="9686"/>
  <c r="I20" i="9686"/>
  <c r="H20" i="9686"/>
  <c r="F20" i="9686"/>
  <c r="G20" i="9686" s="1"/>
  <c r="V19" i="9686"/>
  <c r="U19" i="9686"/>
  <c r="S19" i="9686"/>
  <c r="P19" i="9686"/>
  <c r="M19" i="9686"/>
  <c r="L19" i="9686"/>
  <c r="K19" i="9686"/>
  <c r="I19" i="9686"/>
  <c r="H19" i="9686"/>
  <c r="F19" i="9686"/>
  <c r="G19" i="9686" s="1"/>
  <c r="V18" i="9686"/>
  <c r="U18" i="9686"/>
  <c r="U28" i="9686" s="1"/>
  <c r="S18" i="9686"/>
  <c r="S28" i="9686" s="1"/>
  <c r="P18" i="9686"/>
  <c r="P28" i="9686" s="1"/>
  <c r="M18" i="9686"/>
  <c r="M28" i="9686" s="1"/>
  <c r="L18" i="9686"/>
  <c r="K18" i="9686"/>
  <c r="I18" i="9686"/>
  <c r="H18" i="9686"/>
  <c r="G18" i="9686"/>
  <c r="F18" i="9686"/>
  <c r="C18" i="9686"/>
  <c r="I5" i="9686"/>
  <c r="V27" i="9687" l="1"/>
  <c r="L27" i="9687"/>
  <c r="L29" i="9688"/>
  <c r="V29" i="9688"/>
  <c r="G29" i="9688"/>
  <c r="K29" i="9688"/>
  <c r="G27" i="9687"/>
  <c r="L28" i="9686"/>
  <c r="V28" i="9686"/>
  <c r="K28" i="9686"/>
  <c r="G28" i="9686"/>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<sst xmlns="http://schemas.openxmlformats.org/spreadsheetml/2006/main" count="6253" uniqueCount="951">
  <si>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</si>
  <si>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</si>
  <si>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</si>
  <si>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</si>
  <si>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</si>
  <si>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</si>
  <si>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</si>
  <si>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</si>
  <si>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</si>
  <si>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</si>
  <si>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</si>
  <si>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</si>
  <si>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</si>
  <si>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</si>
  <si>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</si>
  <si>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</si>
  <si>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</si>
  <si>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</si>
  <si>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</si>
  <si>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</si>
  <si>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</si>
  <si>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</si>
  <si>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</si>
  <si>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</si>
  <si>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</si>
  <si>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</si>
  <si>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</si>
  <si>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</si>
  <si>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</si>
  <si>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</si>
  <si>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</si>
  <si>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</si>
  <si>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</si>
  <si>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</si>
  <si>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</si>
  <si>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</si>
  <si>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</si>
  <si>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</si>
  <si>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</si>
  <si>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</si>
  <si>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</si>
  <si>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</si>
  <si>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</si>
  <si>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</si>
  <si>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</si>
  <si>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</si>
  <si>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</si>
  <si>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</si>
  <si>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</si>
  <si>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</si>
  <si>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</si>
  <si>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</si>
  <si>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</si>
  <si>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</si>
  <si>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</si>
  <si>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</si>
  <si>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</si>
  <si>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</si>
  <si>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</si>
  <si>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</si>
  <si>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</si>
  <si>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</si>
  <si>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</si>
  <si>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</si>
  <si>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</si>
  <si>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</si>
  <si>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</si>
  <si>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</si>
  <si>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</si>
  <si>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</si>
  <si>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</si>
  <si>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</si>
  <si>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</si>
  <si>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</si>
  <si>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</si>
  <si>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</si>
  <si>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</si>
  <si>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</si>
  <si>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</si>
  <si>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</si>
  <si>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</si>
  <si>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</si>
  <si>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</si>
  <si>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</si>
  <si>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</si>
  <si>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</si>
  <si>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</si>
  <si>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</si>
  <si>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</si>
  <si>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</si>
  <si>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</si>
  <si>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</si>
  <si>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</si>
  <si>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</si>
  <si>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</si>
  <si>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</si>
  <si>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</si>
  <si>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</si>
  <si>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</si>
  <si>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</si>
  <si>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</si>
  <si>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</si>
  <si>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</si>
  <si>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</si>
  <si>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</si>
  <si>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</si>
  <si>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</si>
  <si>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</si>
  <si>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</si>
  <si>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</si>
  <si>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</si>
  <si>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</si>
  <si>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</si>
  <si>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</si>
  <si>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</si>
  <si>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</si>
  <si>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</si>
  <si>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</si>
  <si>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</si>
  <si>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</si>
  <si>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</si>
  <si>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</si>
  <si>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</si>
  <si>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</si>
  <si>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</si>
  <si>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</si>
  <si>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</si>
  <si>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</si>
  <si>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</si>
  <si>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</si>
  <si>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</si>
  <si>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</si>
  <si>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</si>
  <si>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</si>
  <si>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</si>
  <si>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</si>
  <si>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</si>
  <si>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</si>
  <si>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</si>
  <si>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</si>
  <si>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</si>
  <si>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</si>
  <si>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</si>
  <si>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</si>
  <si>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</si>
  <si>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</si>
  <si>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</si>
  <si>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</si>
  <si>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</si>
  <si>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</si>
  <si>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</si>
  <si>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</si>
  <si>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</si>
  <si>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</si>
  <si>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</si>
  <si>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</si>
  <si>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</si>
  <si>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</si>
  <si>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</si>
  <si>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</si>
  <si>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</si>
  <si>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</si>
  <si>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</si>
  <si>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</si>
  <si>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</si>
  <si>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</si>
  <si>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</si>
  <si>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</si>
  <si>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</si>
  <si>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</si>
  <si>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</si>
  <si>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</si>
  <si>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</si>
  <si>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</si>
  <si>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</si>
  <si>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</si>
  <si>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</si>
  <si>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</si>
  <si>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</si>
  <si>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</si>
  <si>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</si>
  <si>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</si>
  <si>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</si>
  <si>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</si>
  <si>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</si>
  <si>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</si>
  <si>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</si>
  <si>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</si>
  <si>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</si>
  <si>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</si>
  <si>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</si>
  <si>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</si>
  <si>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</si>
  <si>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</si>
  <si>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</si>
  <si>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</si>
  <si>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</si>
  <si>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</si>
  <si>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</si>
  <si>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</si>
  <si>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</si>
  <si>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</si>
  <si>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</si>
  <si>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</si>
  <si>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</si>
  <si>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</si>
  <si>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</si>
  <si>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</si>
  <si>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</si>
  <si>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</si>
  <si>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</si>
  <si>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</si>
  <si>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</si>
  <si>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</si>
  <si>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</si>
  <si>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</si>
  <si>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</si>
  <si>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</si>
  <si>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</si>
  <si>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</si>
  <si>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</si>
  <si>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</si>
  <si>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</si>
  <si>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</si>
  <si>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</si>
  <si>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</si>
  <si>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</si>
  <si>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</si>
  <si>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</si>
  <si>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</si>
  <si>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</si>
  <si>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</si>
  <si>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</si>
  <si>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</si>
  <si>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</si>
  <si>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</si>
  <si>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</si>
  <si>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</si>
  <si>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</si>
  <si>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</si>
  <si>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</si>
  <si>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</si>
  <si>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</si>
  <si>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</si>
  <si>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</si>
  <si>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</si>
  <si>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</si>
  <si>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</si>
  <si>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</si>
  <si>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</si>
  <si>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</si>
  <si>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</si>
  <si>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</si>
  <si>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</si>
  <si>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</si>
  <si>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</si>
  <si>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</si>
  <si>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</si>
  <si>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</si>
  <si>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</si>
  <si>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</si>
  <si>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</si>
  <si>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</si>
  <si>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</si>
  <si>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</si>
  <si>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</si>
  <si>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</si>
  <si>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</si>
  <si>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</si>
  <si>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</si>
  <si>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</si>
  <si>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</si>
  <si>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</si>
  <si>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</si>
  <si>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</si>
  <si>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</si>
  <si>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</si>
  <si>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</si>
  <si>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</si>
  <si>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</si>
  <si>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</si>
  <si>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</si>
  <si>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</si>
  <si>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</si>
  <si>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</si>
  <si>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</si>
  <si>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</si>
  <si>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</si>
  <si>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</si>
  <si>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</si>
  <si>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</si>
  <si>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</si>
  <si>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</si>
  <si>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</si>
  <si>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</si>
  <si>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</si>
  <si>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</si>
  <si>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</si>
  <si>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</si>
  <si>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</si>
  <si>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</si>
  <si>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</si>
  <si>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</si>
  <si>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</si>
  <si>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</si>
  <si>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</si>
  <si>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</si>
  <si>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</si>
  <si>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</si>
  <si>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</si>
  <si>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</si>
  <si>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</si>
  <si>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</si>
  <si>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</si>
  <si>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</si>
  <si>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</si>
  <si>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</si>
  <si>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</si>
  <si>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</si>
  <si>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</si>
  <si>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</si>
  <si>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</si>
  <si>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</si>
  <si>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</si>
  <si>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</si>
  <si>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</si>
  <si>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</si>
  <si>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</si>
  <si>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</si>
  <si>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</si>
  <si>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</si>
  <si>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</si>
  <si>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</si>
  <si>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</si>
  <si>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</si>
  <si>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</si>
  <si>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</si>
  <si>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</si>
  <si>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</si>
  <si>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</si>
  <si>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</si>
  <si>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</si>
  <si>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</si>
  <si>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</si>
  <si>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</si>
  <si>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</si>
  <si>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</si>
  <si>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</si>
  <si>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</si>
  <si>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</si>
  <si>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</si>
  <si>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</si>
  <si>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</si>
  <si>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</si>
  <si>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</si>
  <si>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</si>
  <si>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</si>
  <si>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</si>
  <si>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</si>
  <si>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</si>
  <si>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</si>
  <si>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</si>
  <si>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</si>
  <si>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</si>
  <si>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</si>
  <si>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</si>
  <si>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</si>
  <si>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</si>
  <si>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</si>
  <si>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</si>
  <si>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</si>
  <si>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</si>
  <si>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</si>
  <si>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</si>
  <si>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</si>
  <si>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</si>
  <si>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</si>
  <si>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</si>
  <si>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</si>
  <si>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</si>
  <si>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</si>
  <si>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</si>
  <si>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</si>
  <si>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</si>
  <si>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</si>
  <si>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</si>
  <si>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</si>
  <si>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</si>
  <si>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</si>
  <si>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</si>
  <si>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</si>
  <si>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</si>
  <si>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</si>
  <si>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</si>
  <si>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</si>
  <si>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</si>
  <si>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</si>
  <si>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</si>
  <si>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</si>
  <si>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</si>
  <si>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</si>
  <si>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</si>
  <si>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</si>
  <si>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</si>
  <si>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</si>
  <si>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</si>
  <si>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</si>
  <si>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</si>
  <si>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</si>
  <si>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</si>
  <si>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</si>
  <si>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</si>
  <si>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</si>
  <si>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</si>
  <si>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</si>
  <si>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</si>
  <si>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</si>
  <si>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</si>
  <si>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</si>
  <si>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</si>
  <si>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</si>
  <si>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</si>
  <si>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</si>
  <si>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</si>
  <si>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</si>
  <si>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</si>
  <si>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</si>
  <si>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</si>
  <si>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</si>
  <si>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</si>
  <si>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</si>
  <si>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</si>
  <si>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</si>
  <si>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</si>
  <si>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</si>
  <si>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</si>
  <si>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</si>
  <si>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</si>
  <si>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</si>
  <si>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</si>
  <si>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</si>
  <si>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</si>
  <si>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</si>
  <si>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</si>
  <si>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</si>
  <si>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</si>
  <si>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</si>
  <si>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</si>
  <si>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</si>
  <si>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</si>
  <si>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</si>
  <si>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</si>
  <si>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</si>
  <si>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</si>
  <si>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</si>
  <si>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</si>
  <si>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</si>
  <si>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</si>
  <si>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</si>
  <si>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</si>
  <si>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</si>
  <si>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</si>
  <si>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</si>
  <si>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</si>
  <si>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</si>
  <si>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</si>
  <si>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</si>
  <si>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</si>
  <si>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</si>
  <si>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</si>
  <si>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</si>
  <si>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</si>
  <si>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</si>
  <si>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</si>
  <si>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</si>
  <si>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</si>
  <si>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</si>
  <si>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</si>
  <si>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</si>
  <si>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</si>
  <si>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</si>
  <si>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</si>
  <si>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</si>
  <si>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</si>
  <si>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</si>
  <si>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</si>
  <si>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</si>
  <si>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</si>
  <si>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</si>
  <si>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</si>
  <si>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</si>
  <si>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</si>
  <si>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</si>
  <si>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</si>
  <si>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</si>
  <si>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</si>
  <si>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</si>
  <si>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</si>
  <si>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</si>
  <si>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</si>
  <si>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</si>
  <si>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</si>
  <si>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</si>
  <si>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</si>
  <si>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</si>
  <si>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</si>
  <si>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</si>
  <si>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</si>
  <si>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</si>
  <si>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</si>
  <si>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</si>
  <si>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</si>
  <si>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</si>
  <si>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</si>
  <si>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</si>
  <si>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</si>
  <si>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</si>
  <si>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</si>
  <si>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1 X 20'</t>
  </si>
  <si>
    <t>1 X 40'</t>
  </si>
  <si>
    <t>FACILTY</t>
  </si>
  <si>
    <t>[ V ]    KITE</t>
  </si>
  <si>
    <t>[     ]    NON KITE</t>
  </si>
  <si>
    <t>Jl. Rawagelam I No.5</t>
  </si>
  <si>
    <t>[    ]   Please Combine</t>
  </si>
  <si>
    <t>GB1K PWH//AZ</t>
  </si>
  <si>
    <t>ZJ54420</t>
  </si>
  <si>
    <t>YAMAHA PIANO</t>
  </si>
  <si>
    <t>ZW44850</t>
  </si>
  <si>
    <t>ZW44840</t>
  </si>
  <si>
    <t>ZW44860</t>
  </si>
  <si>
    <t>ZW44870</t>
  </si>
  <si>
    <t>U. FRONT BOARD BACK YI KURO</t>
  </si>
  <si>
    <t>U. FRONT BOARD BACK YI KIJI</t>
  </si>
  <si>
    <t>Fall Board YU121C PE (V/P)</t>
  </si>
  <si>
    <t>WE94850</t>
  </si>
  <si>
    <t>PERFORMA INV.           :</t>
  </si>
  <si>
    <t>FINAL INV                      :</t>
  </si>
  <si>
    <t>SALES ORDER              :</t>
  </si>
  <si>
    <t>M2 SDW//JZ WITH BENCH</t>
  </si>
  <si>
    <t>DELIVERY ORDER       :</t>
  </si>
  <si>
    <t>SHIPMENT ORDER       :</t>
  </si>
  <si>
    <t>ZU05460</t>
  </si>
  <si>
    <t>PEDAL RAIL U1.YUS1 PE UNFINISHED CARB</t>
  </si>
  <si>
    <t>K109 PWHC//EZ</t>
  </si>
  <si>
    <t>K113 PWHC//EZ</t>
  </si>
  <si>
    <t>ZU77200</t>
  </si>
  <si>
    <t>ZU77180</t>
  </si>
  <si>
    <t>JU-109 PWH//AZ</t>
  </si>
  <si>
    <t>B3E PEC//EZ</t>
  </si>
  <si>
    <t>ZN12160</t>
  </si>
  <si>
    <t>P124 PE//G.EZ</t>
  </si>
  <si>
    <t>ZN12140</t>
  </si>
  <si>
    <t>LEG NO.3I</t>
  </si>
  <si>
    <t>ZU14100</t>
  </si>
  <si>
    <t>ZU14120</t>
  </si>
  <si>
    <t>WW08930</t>
  </si>
  <si>
    <t>WW08960</t>
  </si>
  <si>
    <t>WW09120</t>
  </si>
  <si>
    <t>WW09130</t>
  </si>
  <si>
    <t>WY71980</t>
  </si>
  <si>
    <t>WY72000</t>
  </si>
  <si>
    <t>ZA34830</t>
  </si>
  <si>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</si>
  <si>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</si>
  <si>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</si>
  <si>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</si>
  <si>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</si>
  <si>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</si>
  <si>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</si>
  <si>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</si>
  <si>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</si>
  <si>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</si>
  <si>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</si>
  <si>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</si>
  <si>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</si>
  <si>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</si>
  <si>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</si>
  <si>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</si>
  <si>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</si>
  <si>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</si>
  <si>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</si>
  <si>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</si>
  <si>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</si>
  <si>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</si>
  <si>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</si>
  <si>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</si>
  <si>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</si>
  <si>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</si>
  <si>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</si>
  <si>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</si>
  <si>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</si>
  <si>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</si>
  <si>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</si>
  <si>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</si>
  <si>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</si>
  <si>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</si>
  <si>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</si>
  <si>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</si>
  <si>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</si>
  <si>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</si>
  <si>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</si>
  <si>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</si>
  <si>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</si>
  <si>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</si>
  <si>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</si>
  <si>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</si>
  <si>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</si>
  <si>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</si>
  <si>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</si>
  <si>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</si>
  <si>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</si>
  <si>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</si>
  <si>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</si>
  <si>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</si>
  <si>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</si>
  <si>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</si>
  <si>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</si>
  <si>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</si>
  <si>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</si>
  <si>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</si>
  <si>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</si>
  <si>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</si>
  <si>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</si>
  <si>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</si>
  <si>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</si>
  <si>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</si>
  <si>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</si>
  <si>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</si>
  <si>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</si>
  <si>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</si>
  <si>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</si>
  <si>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</si>
  <si>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</si>
  <si>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</si>
  <si>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</si>
  <si>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</si>
  <si>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</si>
  <si>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</si>
  <si>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</si>
  <si>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</si>
  <si>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</si>
  <si>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</si>
  <si>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</si>
  <si>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</si>
  <si>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</si>
  <si>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</si>
  <si>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</si>
  <si>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</si>
  <si>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</si>
  <si>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</si>
  <si>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</si>
  <si>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</si>
  <si>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</si>
  <si>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</si>
  <si>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</si>
  <si>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</si>
  <si>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</si>
  <si>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</si>
  <si>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</si>
  <si>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</si>
  <si>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</si>
  <si>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</si>
  <si>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</si>
  <si>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</si>
  <si>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</si>
  <si>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</si>
  <si>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</si>
  <si>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</si>
  <si>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</si>
  <si>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</si>
  <si>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</si>
  <si>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</si>
  <si>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</si>
  <si>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</si>
  <si>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</si>
  <si>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</si>
  <si>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</si>
  <si>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</si>
  <si>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</si>
  <si>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</si>
  <si>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</si>
  <si>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</si>
  <si>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</si>
  <si>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</si>
  <si>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</si>
  <si>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</si>
  <si>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</si>
  <si>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</si>
  <si>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</si>
  <si>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</si>
  <si>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</si>
  <si>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</si>
  <si>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</si>
  <si>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</si>
  <si>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</si>
  <si>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</si>
  <si>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</si>
  <si>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</si>
  <si>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</si>
  <si>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</si>
  <si>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</si>
  <si>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</si>
  <si>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</si>
  <si>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</si>
  <si>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</si>
  <si>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</si>
  <si>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</si>
  <si>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</si>
  <si>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</si>
  <si>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</si>
  <si>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</si>
  <si>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</si>
  <si>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</si>
  <si>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</si>
  <si>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</si>
  <si>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</si>
  <si>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</si>
  <si>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</si>
  <si>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</si>
  <si>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</si>
  <si>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</si>
  <si>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</si>
  <si>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</si>
  <si>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</si>
  <si>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</si>
  <si>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</si>
  <si>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</si>
  <si>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</si>
  <si>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</si>
  <si>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</si>
  <si>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</si>
  <si>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</si>
  <si>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</si>
  <si>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</si>
  <si>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</si>
  <si>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</si>
  <si>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</si>
  <si>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</si>
  <si>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</si>
  <si>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</si>
  <si>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</si>
  <si>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</si>
  <si>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</si>
  <si>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</si>
  <si>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</si>
  <si>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</si>
  <si>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</si>
  <si>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</si>
  <si>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</si>
  <si>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</si>
  <si>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</si>
  <si>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</si>
  <si>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</si>
  <si>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</si>
  <si>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</si>
  <si>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</si>
  <si>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</si>
  <si>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</si>
  <si>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</si>
  <si>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</si>
  <si>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</si>
  <si>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</si>
  <si>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</si>
  <si>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</si>
  <si>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</si>
  <si>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</si>
  <si>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</si>
  <si>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</si>
  <si>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</si>
  <si>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</si>
  <si>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</si>
  <si>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</si>
  <si>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</si>
  <si>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</si>
  <si>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</si>
  <si>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</si>
  <si>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</si>
  <si>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</si>
  <si>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</si>
  <si>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</si>
  <si>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</si>
  <si>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</si>
  <si>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</si>
  <si>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</si>
  <si>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</si>
  <si>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</si>
  <si>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</si>
  <si>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</si>
  <si>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</si>
  <si>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 V  ]  FCA      [    ]  C &amp; F</t>
  </si>
  <si>
    <t>P121 SH2 PWHC//EP</t>
  </si>
  <si>
    <t>P116 SH2 PWHC//EP</t>
  </si>
  <si>
    <t>P124 SH2 PE//EP</t>
  </si>
  <si>
    <t>VCD5940</t>
  </si>
  <si>
    <t>VCD5950</t>
  </si>
  <si>
    <t>VCD5960</t>
  </si>
  <si>
    <t>1 X 40 HC</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</si>
  <si>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</si>
  <si>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</si>
  <si>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</si>
  <si>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</si>
  <si>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</si>
  <si>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</si>
  <si>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</si>
  <si>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</si>
  <si>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</si>
  <si>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</si>
  <si>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</si>
  <si>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</si>
  <si>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</si>
  <si>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</si>
  <si>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</si>
  <si>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</si>
  <si>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</si>
  <si>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</si>
  <si>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</si>
  <si>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</si>
  <si>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</si>
  <si>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</si>
  <si>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</si>
  <si>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</si>
  <si>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</si>
  <si>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</si>
  <si>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</si>
  <si>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</si>
  <si>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</si>
  <si>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</si>
  <si>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</si>
  <si>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</si>
  <si>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</si>
  <si>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</si>
  <si>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</si>
  <si>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</si>
  <si>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</si>
  <si>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</si>
  <si>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</si>
  <si>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</si>
  <si>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</si>
  <si>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</si>
  <si>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</si>
  <si>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</si>
  <si>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</si>
  <si>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</si>
  <si>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</si>
  <si>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</si>
  <si>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</si>
  <si>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</si>
  <si>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</si>
  <si>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</si>
  <si>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</si>
  <si>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</si>
  <si>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</si>
  <si>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</si>
  <si>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</si>
  <si>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</si>
  <si>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</si>
  <si>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</si>
  <si>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</si>
  <si>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</si>
  <si>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</si>
  <si>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</si>
  <si>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</si>
  <si>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</si>
  <si>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</si>
  <si>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</si>
  <si>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</si>
  <si>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</si>
  <si>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</si>
  <si>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</si>
  <si>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TOM LEE MUSIC CO.LTD</t>
  </si>
  <si>
    <t xml:space="preserve">11 / F, SILVERCORD TOWER 1, </t>
  </si>
  <si>
    <t>30 CANTON ROAD, TSIMSHATSUI,</t>
  </si>
  <si>
    <t>KOWLOON, HONGKONG</t>
  </si>
  <si>
    <t>Y81505</t>
  </si>
  <si>
    <t>HONGKONG</t>
  </si>
  <si>
    <t>JU109 PE//AZ.WITH BENCH</t>
  </si>
  <si>
    <t>GB1K PE//AZ.WITH BENCH</t>
  </si>
  <si>
    <t>B121 SC2 PE//LCP</t>
  </si>
  <si>
    <t>B121 SC2 PE//ACP</t>
  </si>
  <si>
    <t>VEH3630</t>
  </si>
  <si>
    <t xml:space="preserve">VEH3640 </t>
  </si>
  <si>
    <t xml:space="preserve">BENCH NO.210 SM//YI </t>
  </si>
  <si>
    <t>VFA1020</t>
  </si>
  <si>
    <t>VEH3640</t>
  </si>
  <si>
    <t xml:space="preserve">INVOICE NO       </t>
  </si>
  <si>
    <t>DO NO</t>
  </si>
  <si>
    <t xml:space="preserve">VESSEL       </t>
  </si>
  <si>
    <t xml:space="preserve">VOYAGE          </t>
  </si>
  <si>
    <t xml:space="preserve">ETD                      </t>
  </si>
  <si>
    <t xml:space="preserve">CONTAINER                      </t>
  </si>
  <si>
    <t xml:space="preserve">: </t>
  </si>
  <si>
    <t>KEYBOARD ASSY/PWSP YU1 YE121 YI</t>
  </si>
  <si>
    <t>VFK302Z</t>
  </si>
  <si>
    <t>PO :612256  (205009)</t>
  </si>
  <si>
    <t>5114662</t>
  </si>
  <si>
    <t>October ,2021</t>
  </si>
  <si>
    <t>October  23,2021</t>
  </si>
  <si>
    <t>PLEASE COMBINE WITH</t>
  </si>
  <si>
    <t>PO : 614021  (206101)</t>
  </si>
  <si>
    <t>5117385</t>
  </si>
  <si>
    <t>PO :615487  (206929)</t>
  </si>
  <si>
    <t>5119623</t>
  </si>
  <si>
    <t>PO :617363  (208014)</t>
  </si>
  <si>
    <t>5122497</t>
  </si>
  <si>
    <t>ESO NO :2021 DESEMBER 001</t>
  </si>
  <si>
    <t>Desember  20,2021</t>
  </si>
  <si>
    <t>Desember  25,2021</t>
  </si>
  <si>
    <t>TFP417</t>
  </si>
  <si>
    <t>TFP418</t>
  </si>
  <si>
    <t>PRICE LIST 198</t>
  </si>
  <si>
    <t>BENCH No.600 SW//YI</t>
  </si>
  <si>
    <t>5124944</t>
  </si>
  <si>
    <t>PO :619019  (208913)</t>
  </si>
  <si>
    <t>Januari 24,2022</t>
  </si>
  <si>
    <t>Januari 29,2022</t>
  </si>
  <si>
    <t>Februrari 28,2022</t>
  </si>
  <si>
    <t>Maret 3,2022</t>
  </si>
  <si>
    <t>PO :620806  (209864)</t>
  </si>
  <si>
    <t>5127658</t>
  </si>
  <si>
    <t>Maret 25,2022</t>
  </si>
  <si>
    <t>Maret 29,2022</t>
  </si>
  <si>
    <t>5129800</t>
  </si>
  <si>
    <t>PO :622252  (210708)</t>
  </si>
  <si>
    <t>DELIVERY ORDER       : 1166728</t>
  </si>
  <si>
    <t>SHIPMENT ORDER       : 143341</t>
  </si>
  <si>
    <t>N</t>
  </si>
  <si>
    <t>O</t>
  </si>
  <si>
    <t>Q</t>
  </si>
  <si>
    <t>PC</t>
  </si>
  <si>
    <t>VFV5520</t>
  </si>
  <si>
    <t>VFV5530</t>
  </si>
  <si>
    <t>SETS</t>
  </si>
  <si>
    <t>VFV5540</t>
  </si>
  <si>
    <t>VFV5550</t>
  </si>
  <si>
    <t>VFV5560</t>
  </si>
  <si>
    <t>VFV5570</t>
  </si>
  <si>
    <t>VFV5580</t>
  </si>
  <si>
    <t>VFV5590</t>
  </si>
  <si>
    <t>VFV5600</t>
  </si>
  <si>
    <t>VFV5610</t>
  </si>
  <si>
    <t>VFV5620</t>
  </si>
  <si>
    <t>VFV5630</t>
  </si>
  <si>
    <t>May 25,2022</t>
  </si>
  <si>
    <t>May 23,2022</t>
  </si>
  <si>
    <t>PO :624036  (211703)</t>
  </si>
  <si>
    <t>5132462</t>
  </si>
  <si>
    <t>5135341</t>
  </si>
  <si>
    <t xml:space="preserve">DELIVERY ORDER       : </t>
  </si>
  <si>
    <t xml:space="preserve">SHIPMENT ORDER       : </t>
  </si>
  <si>
    <t>PO :626045  (212830)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</si>
</sst>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98">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sz val="13"/>
      <color indexed="8"/>
      <name val="Times New Roman"/>
      <family val="1"/>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i/>
      <sz val="13"/>
      <name val="Arial"/>
      <family val="2"/>
    </font>
    <font>
      <b/>
      <sz val="20"/>
      <name val="Arial"/>
      <family val="2"/>
    </font>
  </fonts>
  <fills count="7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8" borderId="0" applyNumberFormat="0" applyBorder="0" applyAlignment="0" applyProtection="0">
      <alignment vertical="center"/>
    </xf>
    <xf numFmtId="0" fontId="42" fillId="11" borderId="0" applyNumberFormat="0" applyBorder="0" applyAlignment="0" applyProtection="0">
      <alignment vertical="center"/>
    </xf>
    <xf numFmtId="0" fontId="42"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2" fillId="16"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18" borderId="0" applyNumberFormat="0" applyBorder="0" applyAlignment="0" applyProtection="0">
      <alignment vertical="center"/>
    </xf>
    <xf numFmtId="0" fontId="42"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69"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9" fillId="0" borderId="0"/>
    <xf numFmtId="0" fontId="39" fillId="0" borderId="0"/>
    <xf numFmtId="0" fontId="11" fillId="0" borderId="0"/>
    <xf numFmtId="0" fontId="39" fillId="0" borderId="0"/>
    <xf numFmtId="0" fontId="39" fillId="31" borderId="7" applyNumberFormat="0" applyFont="0" applyAlignment="0" applyProtection="0"/>
    <xf numFmtId="0" fontId="24" fillId="28" borderId="8" applyNumberFormat="0" applyAlignment="0" applyProtection="0"/>
    <xf numFmtId="0" fontId="44" fillId="14" borderId="9" applyNumberFormat="0" applyProtection="0">
      <alignment horizontal="right" vertical="center"/>
    </xf>
    <xf numFmtId="0" fontId="44"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3" fillId="23"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3" fillId="23" borderId="0" applyNumberFormat="0" applyBorder="0" applyAlignment="0" applyProtection="0">
      <alignment vertical="center"/>
    </xf>
    <xf numFmtId="0" fontId="43" fillId="36" borderId="0" applyNumberFormat="0" applyBorder="0" applyAlignment="0" applyProtection="0">
      <alignment vertical="center"/>
    </xf>
    <xf numFmtId="0" fontId="45" fillId="0" borderId="0" applyNumberFormat="0" applyFill="0" applyBorder="0" applyAlignment="0" applyProtection="0">
      <alignment vertical="center"/>
    </xf>
    <xf numFmtId="0" fontId="46" fillId="37" borderId="2" applyNumberFormat="0" applyAlignment="0" applyProtection="0">
      <alignment vertical="center"/>
    </xf>
    <xf numFmtId="0" fontId="47" fillId="17" borderId="0" applyNumberFormat="0" applyBorder="0" applyAlignment="0" applyProtection="0">
      <alignment vertical="center"/>
    </xf>
    <xf numFmtId="0" fontId="39" fillId="10" borderId="7" applyNumberFormat="0" applyFont="0" applyAlignment="0" applyProtection="0">
      <alignment vertical="center"/>
    </xf>
    <xf numFmtId="0" fontId="48" fillId="0" borderId="6" applyNumberFormat="0" applyFill="0" applyAlignment="0" applyProtection="0">
      <alignment vertical="center"/>
    </xf>
    <xf numFmtId="0" fontId="49" fillId="17" borderId="1" applyNumberFormat="0" applyAlignment="0" applyProtection="0">
      <alignment vertical="center"/>
    </xf>
    <xf numFmtId="0" fontId="50" fillId="38" borderId="8" applyNumberFormat="0" applyAlignment="0" applyProtection="0">
      <alignment vertical="center"/>
    </xf>
    <xf numFmtId="0" fontId="51" fillId="39" borderId="0" applyNumberFormat="0" applyBorder="0" applyAlignment="0" applyProtection="0">
      <alignment vertical="center"/>
    </xf>
    <xf numFmtId="0" fontId="52" fillId="0" borderId="0"/>
    <xf numFmtId="0" fontId="53" fillId="40" borderId="0" applyNumberFormat="0" applyBorder="0" applyAlignment="0" applyProtection="0">
      <alignment vertical="center"/>
    </xf>
    <xf numFmtId="0" fontId="54" fillId="0" borderId="11" applyNumberFormat="0" applyFill="0" applyAlignment="0" applyProtection="0">
      <alignment vertical="center"/>
    </xf>
    <xf numFmtId="0" fontId="55" fillId="0" borderId="4" applyNumberFormat="0" applyFill="0" applyAlignment="0" applyProtection="0">
      <alignment vertical="center"/>
    </xf>
    <xf numFmtId="0" fontId="56" fillId="0" borderId="12" applyNumberFormat="0" applyFill="0" applyAlignment="0" applyProtection="0">
      <alignment vertical="center"/>
    </xf>
    <xf numFmtId="0" fontId="56" fillId="0" borderId="0" applyNumberFormat="0" applyFill="0" applyBorder="0" applyAlignment="0" applyProtection="0">
      <alignment vertical="center"/>
    </xf>
    <xf numFmtId="0" fontId="57" fillId="38" borderId="1"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2" fillId="0" borderId="0">
      <alignment vertical="center"/>
    </xf>
    <xf numFmtId="0" fontId="5" fillId="0" borderId="0"/>
    <xf numFmtId="0" fontId="39"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9" fontId="39" fillId="0" borderId="0" applyFont="0" applyFill="0" applyBorder="0" applyAlignment="0" applyProtection="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0" fontId="74" fillId="0" borderId="0">
      <alignment vertical="center"/>
    </xf>
    <xf numFmtId="0" fontId="75" fillId="0" borderId="0">
      <alignment vertical="center"/>
    </xf>
    <xf numFmtId="38" fontId="75" fillId="0" borderId="0" applyFont="0" applyFill="0" applyBorder="0" applyAlignment="0" applyProtection="0">
      <alignment vertical="center"/>
    </xf>
    <xf numFmtId="0" fontId="39" fillId="0" borderId="0"/>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0" fontId="39" fillId="0" borderId="0"/>
    <xf numFmtId="0" fontId="76" fillId="0" borderId="0">
      <alignment vertical="center"/>
    </xf>
    <xf numFmtId="0" fontId="76" fillId="0" borderId="0">
      <alignment vertical="center"/>
    </xf>
    <xf numFmtId="0" fontId="75" fillId="0" borderId="0">
      <alignment vertical="center"/>
    </xf>
    <xf numFmtId="38" fontId="75" fillId="0" borderId="0" applyFont="0" applyFill="0" applyBorder="0" applyAlignment="0" applyProtection="0">
      <alignment vertical="center"/>
    </xf>
    <xf numFmtId="38" fontId="77" fillId="0" borderId="0" applyFont="0" applyFill="0" applyBorder="0" applyAlignment="0" applyProtection="0">
      <alignment vertical="center"/>
    </xf>
    <xf numFmtId="0" fontId="75" fillId="0" borderId="0">
      <alignment vertical="center"/>
    </xf>
    <xf numFmtId="38" fontId="73" fillId="0" borderId="0" applyFont="0" applyFill="0" applyBorder="0" applyAlignment="0" applyProtection="0">
      <alignment vertical="center"/>
    </xf>
    <xf numFmtId="0" fontId="73" fillId="0" borderId="0">
      <alignment vertical="center"/>
    </xf>
    <xf numFmtId="0" fontId="5"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3" fillId="0" borderId="0" applyFont="0" applyFill="0" applyBorder="0" applyAlignment="0" applyProtection="0"/>
    <xf numFmtId="0" fontId="3" fillId="0" borderId="0"/>
    <xf numFmtId="9" fontId="73" fillId="0" borderId="0" applyFont="0" applyFill="0" applyBorder="0" applyAlignment="0" applyProtection="0">
      <alignment vertical="center"/>
    </xf>
    <xf numFmtId="0" fontId="3" fillId="0" borderId="0"/>
    <xf numFmtId="0" fontId="73" fillId="0" borderId="0"/>
    <xf numFmtId="0" fontId="73" fillId="0" borderId="0"/>
    <xf numFmtId="41" fontId="72" fillId="0" borderId="0" applyFont="0" applyFill="0" applyBorder="0" applyAlignment="0" applyProtection="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41" fontId="72" fillId="0" borderId="0" applyFont="0" applyFill="0" applyBorder="0" applyAlignment="0" applyProtection="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0" fontId="3" fillId="0" borderId="0"/>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9" fontId="72" fillId="0" borderId="0" applyFont="0" applyFill="0" applyBorder="0" applyAlignment="0" applyProtection="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41" fontId="72" fillId="0" borderId="0" applyFont="0" applyFill="0" applyBorder="0" applyAlignment="0" applyProtection="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41" fontId="72" fillId="0" borderId="0" applyFont="0" applyFill="0" applyBorder="0" applyAlignment="0" applyProtection="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3" fillId="0" borderId="0"/>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9" fontId="73" fillId="0" borderId="0" applyFont="0" applyFill="0" applyBorder="0" applyAlignment="0" applyProtection="0">
      <alignment vertical="center"/>
    </xf>
    <xf numFmtId="0" fontId="73" fillId="0" borderId="0"/>
    <xf numFmtId="0" fontId="73" fillId="0" borderId="0"/>
    <xf numFmtId="0" fontId="73" fillId="0" borderId="0">
      <alignment vertical="center"/>
    </xf>
    <xf numFmtId="0" fontId="73" fillId="0" borderId="0">
      <alignment vertical="center"/>
    </xf>
    <xf numFmtId="0" fontId="73" fillId="0" borderId="0"/>
    <xf numFmtId="0" fontId="73" fillId="0" borderId="0"/>
    <xf numFmtId="0" fontId="73" fillId="0" borderId="0">
      <alignment vertical="center"/>
    </xf>
    <xf numFmtId="0" fontId="73" fillId="0" borderId="0">
      <alignment vertical="center"/>
    </xf>
    <xf numFmtId="9" fontId="73" fillId="0" borderId="0" applyFont="0" applyFill="0" applyBorder="0" applyAlignment="0" applyProtection="0">
      <alignment vertical="center"/>
    </xf>
    <xf numFmtId="0" fontId="73" fillId="0" borderId="0">
      <alignment vertical="center"/>
    </xf>
    <xf numFmtId="38" fontId="73" fillId="0" borderId="0" applyFont="0" applyFill="0" applyBorder="0" applyAlignment="0" applyProtection="0">
      <alignment vertical="center"/>
    </xf>
    <xf numFmtId="0" fontId="73" fillId="0" borderId="0">
      <alignment vertical="center"/>
    </xf>
    <xf numFmtId="0" fontId="73" fillId="0" borderId="0"/>
    <xf numFmtId="0" fontId="73" fillId="0" borderId="0"/>
    <xf numFmtId="0" fontId="80" fillId="0" borderId="0" applyNumberFormat="0" applyFill="0" applyBorder="0" applyAlignment="0" applyProtection="0"/>
    <xf numFmtId="0" fontId="81" fillId="0" borderId="54" applyNumberFormat="0" applyFill="0" applyAlignment="0" applyProtection="0"/>
    <xf numFmtId="0" fontId="82" fillId="0" borderId="55" applyNumberFormat="0" applyFill="0" applyAlignment="0" applyProtection="0"/>
    <xf numFmtId="0" fontId="83" fillId="0" borderId="56" applyNumberFormat="0" applyFill="0" applyAlignment="0" applyProtection="0"/>
    <xf numFmtId="0" fontId="83" fillId="0" borderId="0" applyNumberFormat="0" applyFill="0" applyBorder="0" applyAlignment="0" applyProtection="0"/>
    <xf numFmtId="0" fontId="84" fillId="45" borderId="0" applyNumberFormat="0" applyBorder="0" applyAlignment="0" applyProtection="0"/>
    <xf numFmtId="0" fontId="85" fillId="46" borderId="0" applyNumberFormat="0" applyBorder="0" applyAlignment="0" applyProtection="0"/>
    <xf numFmtId="0" fontId="86" fillId="47" borderId="0" applyNumberFormat="0" applyBorder="0" applyAlignment="0" applyProtection="0"/>
    <xf numFmtId="0" fontId="87" fillId="48" borderId="57" applyNumberFormat="0" applyAlignment="0" applyProtection="0"/>
    <xf numFmtId="0" fontId="88" fillId="49" borderId="58" applyNumberFormat="0" applyAlignment="0" applyProtection="0"/>
    <xf numFmtId="0" fontId="89" fillId="49" borderId="57" applyNumberFormat="0" applyAlignment="0" applyProtection="0"/>
    <xf numFmtId="0" fontId="90" fillId="0" borderId="59" applyNumberFormat="0" applyFill="0" applyAlignment="0" applyProtection="0"/>
    <xf numFmtId="0" fontId="91" fillId="50" borderId="60" applyNumberFormat="0" applyAlignment="0" applyProtection="0"/>
    <xf numFmtId="0" fontId="92" fillId="0" borderId="0" applyNumberFormat="0" applyFill="0" applyBorder="0" applyAlignment="0" applyProtection="0"/>
    <xf numFmtId="0" fontId="73" fillId="51" borderId="61" applyNumberFormat="0" applyFont="0" applyAlignment="0" applyProtection="0"/>
    <xf numFmtId="0" fontId="93" fillId="0" borderId="0" applyNumberFormat="0" applyFill="0" applyBorder="0" applyAlignment="0" applyProtection="0"/>
    <xf numFmtId="0" fontId="79" fillId="0" borderId="62" applyNumberFormat="0" applyFill="0" applyAlignment="0" applyProtection="0"/>
    <xf numFmtId="0" fontId="9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4"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4"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4"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4"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2"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2"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2"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2"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1" applyNumberFormat="0" applyFont="0" applyAlignment="0" applyProtection="0"/>
    <xf numFmtId="0" fontId="3" fillId="0" borderId="0"/>
    <xf numFmtId="41" fontId="72" fillId="0" borderId="0" applyFont="0" applyFill="0" applyBorder="0" applyAlignment="0" applyProtection="0"/>
    <xf numFmtId="0" fontId="3" fillId="0" borderId="0"/>
    <xf numFmtId="0" fontId="3" fillId="0" borderId="0"/>
    <xf numFmtId="41" fontId="72" fillId="0" borderId="0" applyFont="0" applyFill="0" applyBorder="0" applyAlignment="0" applyProtection="0"/>
    <xf numFmtId="0" fontId="3" fillId="0" borderId="0"/>
    <xf numFmtId="0" fontId="3" fillId="0" borderId="0"/>
    <xf numFmtId="0" fontId="72" fillId="51"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2"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2"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5" fillId="0" borderId="0"/>
    <xf numFmtId="0" fontId="39" fillId="0" borderId="0"/>
  </cellStyleXfs>
  <cellXfs count="420">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0" fillId="0" borderId="18" xfId="0"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7" fillId="41" borderId="23" xfId="0" applyFont="1" applyFill="1" applyBorder="1" applyAlignment="1">
      <alignment horizontal="center"/>
    </xf>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0" fontId="0" fillId="41" borderId="0" xfId="0" applyFill="1"/>
    <xf numFmtId="165" fontId="39" fillId="41" borderId="0" xfId="46" applyFont="1" applyFill="1" applyAlignment="1">
      <alignment vertical="center"/>
    </xf>
    <xf numFmtId="0" fontId="35" fillId="41" borderId="0" xfId="0" applyFont="1" applyFill="1" applyAlignment="1">
      <alignment horizontal="center"/>
    </xf>
    <xf numFmtId="0" fontId="38" fillId="41" borderId="0" xfId="0" applyFont="1" applyFill="1"/>
    <xf numFmtId="167" fontId="0" fillId="41" borderId="0" xfId="0" applyNumberFormat="1" applyFill="1" applyAlignment="1">
      <alignment horizontal="centerContinuous"/>
    </xf>
    <xf numFmtId="165" fontId="40" fillId="41" borderId="0" xfId="46" applyFont="1" applyFill="1"/>
    <xf numFmtId="166" fontId="40" fillId="41" borderId="0" xfId="46" applyNumberFormat="1" applyFont="1" applyFill="1"/>
    <xf numFmtId="0" fontId="61" fillId="0" borderId="24" xfId="0" applyFont="1" applyBorder="1" applyAlignment="1">
      <alignment horizontal="center"/>
    </xf>
    <xf numFmtId="172" fontId="61" fillId="0" borderId="24" xfId="46" applyNumberFormat="1" applyFont="1" applyBorder="1" applyAlignment="1">
      <alignment horizontal="center"/>
    </xf>
    <xf numFmtId="172" fontId="61" fillId="0" borderId="25" xfId="46" applyNumberFormat="1" applyFont="1" applyBorder="1" applyAlignment="1">
      <alignment horizontal="center"/>
    </xf>
    <xf numFmtId="165" fontId="40" fillId="41" borderId="24" xfId="46" applyFont="1" applyFill="1" applyBorder="1"/>
    <xf numFmtId="0" fontId="62" fillId="0" borderId="0" xfId="0" applyFont="1"/>
    <xf numFmtId="0" fontId="62" fillId="42" borderId="0" xfId="0" applyFont="1" applyFill="1"/>
    <xf numFmtId="0" fontId="0" fillId="42" borderId="0" xfId="0" applyFont="1" applyFill="1"/>
    <xf numFmtId="165" fontId="40" fillId="42" borderId="0" xfId="46" applyFont="1" applyFill="1"/>
    <xf numFmtId="165" fontId="41" fillId="41" borderId="24" xfId="46" applyFont="1" applyFill="1" applyBorder="1"/>
    <xf numFmtId="165" fontId="64"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2" fillId="30" borderId="0" xfId="0" applyFont="1" applyFill="1"/>
    <xf numFmtId="0" fontId="0" fillId="30" borderId="0" xfId="0" applyFont="1" applyFill="1"/>
    <xf numFmtId="165" fontId="40" fillId="30" borderId="0" xfId="46" applyFont="1" applyFill="1"/>
    <xf numFmtId="165" fontId="67" fillId="41" borderId="15" xfId="46" applyFont="1" applyFill="1" applyBorder="1" applyAlignment="1" applyProtection="1">
      <alignment vertical="center"/>
      <protection locked="0"/>
    </xf>
    <xf numFmtId="168" fontId="67" fillId="41" borderId="30" xfId="47" applyNumberFormat="1" applyFont="1" applyFill="1" applyBorder="1" applyAlignment="1" applyProtection="1">
      <alignment vertical="center"/>
      <protection locked="0"/>
    </xf>
    <xf numFmtId="165" fontId="67" fillId="41" borderId="30" xfId="46" applyFont="1" applyFill="1" applyBorder="1" applyAlignment="1" applyProtection="1">
      <alignment vertical="center"/>
      <protection locked="0"/>
    </xf>
    <xf numFmtId="166" fontId="67" fillId="41" borderId="35" xfId="46" applyNumberFormat="1" applyFont="1" applyFill="1" applyBorder="1" applyAlignment="1" applyProtection="1">
      <alignment vertical="center"/>
      <protection locked="0"/>
    </xf>
    <xf numFmtId="0" fontId="66" fillId="41" borderId="30" xfId="0" applyFont="1" applyFill="1" applyBorder="1" applyAlignment="1">
      <alignment horizontal="right"/>
    </xf>
    <xf numFmtId="165" fontId="66" fillId="41" borderId="30" xfId="46" applyFont="1" applyFill="1" applyBorder="1" applyAlignment="1">
      <alignment horizontal="center"/>
    </xf>
    <xf numFmtId="165" fontId="67" fillId="41" borderId="45" xfId="46" applyFont="1" applyFill="1" applyBorder="1" applyAlignment="1" applyProtection="1">
      <alignment vertical="center"/>
      <protection locked="0"/>
    </xf>
    <xf numFmtId="165" fontId="66" fillId="41" borderId="33" xfId="46" applyFont="1" applyFill="1" applyBorder="1" applyAlignment="1">
      <alignment horizontal="center"/>
    </xf>
    <xf numFmtId="0" fontId="66" fillId="41" borderId="0" xfId="0" applyFont="1" applyFill="1"/>
    <xf numFmtId="0" fontId="65" fillId="41" borderId="30" xfId="0" applyFont="1" applyFill="1" applyBorder="1" applyAlignment="1">
      <alignment horizontal="left"/>
    </xf>
    <xf numFmtId="165" fontId="66" fillId="41" borderId="32" xfId="46" applyFont="1" applyFill="1" applyBorder="1" applyAlignment="1">
      <alignment horizontal="center"/>
    </xf>
    <xf numFmtId="0" fontId="66" fillId="41" borderId="27" xfId="0" applyFont="1" applyFill="1" applyBorder="1"/>
    <xf numFmtId="0" fontId="66" fillId="41" borderId="18" xfId="0" applyFont="1" applyFill="1" applyBorder="1"/>
    <xf numFmtId="0" fontId="66" fillId="41" borderId="19" xfId="0" applyFont="1" applyFill="1" applyBorder="1"/>
    <xf numFmtId="0" fontId="66" fillId="41" borderId="25" xfId="0" applyFont="1" applyFill="1" applyBorder="1"/>
    <xf numFmtId="165" fontId="66" fillId="41" borderId="24" xfId="46" applyFont="1" applyFill="1" applyBorder="1" applyAlignment="1">
      <alignment vertical="center"/>
    </xf>
    <xf numFmtId="166" fontId="66" fillId="41" borderId="24" xfId="46" applyNumberFormat="1" applyFont="1" applyFill="1" applyBorder="1" applyAlignment="1">
      <alignment vertical="center"/>
    </xf>
    <xf numFmtId="165" fontId="67" fillId="41" borderId="35" xfId="46" applyFont="1" applyFill="1" applyBorder="1" applyAlignment="1" applyProtection="1">
      <alignment vertical="center"/>
      <protection locked="0"/>
    </xf>
    <xf numFmtId="0" fontId="66" fillId="41" borderId="27" xfId="0" applyFont="1" applyFill="1" applyBorder="1" applyAlignment="1">
      <alignment horizontal="right"/>
    </xf>
    <xf numFmtId="165" fontId="66" fillId="41" borderId="27" xfId="46" applyFont="1" applyFill="1" applyBorder="1" applyAlignment="1">
      <alignment horizontal="center"/>
    </xf>
    <xf numFmtId="169" fontId="66" fillId="41" borderId="18" xfId="46" applyNumberFormat="1" applyFont="1" applyFill="1" applyBorder="1" applyAlignment="1">
      <alignment horizontal="center"/>
    </xf>
    <xf numFmtId="165" fontId="66" fillId="41" borderId="21" xfId="46" applyFont="1" applyFill="1" applyBorder="1" applyAlignment="1">
      <alignment horizontal="center"/>
    </xf>
    <xf numFmtId="169" fontId="66" fillId="41" borderId="19" xfId="46" applyNumberFormat="1" applyFont="1" applyFill="1" applyBorder="1" applyAlignment="1">
      <alignment horizontal="center"/>
    </xf>
    <xf numFmtId="166" fontId="66" fillId="41" borderId="19" xfId="46" applyNumberFormat="1" applyFont="1" applyFill="1" applyBorder="1" applyAlignment="1">
      <alignment horizontal="center"/>
    </xf>
    <xf numFmtId="0" fontId="66" fillId="41" borderId="30" xfId="0" applyFont="1" applyFill="1" applyBorder="1" applyAlignment="1">
      <alignment horizontal="center"/>
    </xf>
    <xf numFmtId="0" fontId="65" fillId="41" borderId="30" xfId="0" applyFont="1" applyFill="1" applyBorder="1" applyAlignment="1">
      <alignment horizontal="center"/>
    </xf>
    <xf numFmtId="168" fontId="68" fillId="41" borderId="30" xfId="47" applyNumberFormat="1" applyFont="1" applyFill="1" applyBorder="1" applyAlignment="1" applyProtection="1">
      <alignment horizontal="center" vertical="center"/>
      <protection locked="0"/>
    </xf>
    <xf numFmtId="0" fontId="66" fillId="41" borderId="31" xfId="0" applyFont="1" applyFill="1" applyBorder="1"/>
    <xf numFmtId="0" fontId="66" fillId="41" borderId="27" xfId="0" applyFont="1" applyFill="1" applyBorder="1" applyAlignment="1">
      <alignment horizontal="center"/>
    </xf>
    <xf numFmtId="0" fontId="39" fillId="41" borderId="0" xfId="0" applyFont="1" applyFill="1"/>
    <xf numFmtId="0" fontId="62" fillId="43" borderId="0" xfId="61" applyFont="1" applyFill="1"/>
    <xf numFmtId="0" fontId="28" fillId="43" borderId="0" xfId="61" applyFont="1" applyFill="1"/>
    <xf numFmtId="0" fontId="67" fillId="43" borderId="30" xfId="0" applyFont="1" applyFill="1" applyBorder="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2"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34" fillId="43" borderId="15" xfId="0" applyFont="1" applyFill="1" applyBorder="1"/>
    <xf numFmtId="0" fontId="34" fillId="43" borderId="36" xfId="0" applyFont="1" applyFill="1" applyBorder="1" applyAlignment="1">
      <alignment horizontal="center"/>
    </xf>
    <xf numFmtId="2" fontId="70"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2" fillId="43" borderId="0" xfId="0" applyFont="1" applyFill="1"/>
    <xf numFmtId="0" fontId="71"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2"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8" fillId="0" borderId="0" xfId="0" applyFont="1" applyFill="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5" fontId="39" fillId="41" borderId="0" xfId="46" applyFill="1" applyAlignment="1">
      <alignment vertical="center"/>
    </xf>
    <xf numFmtId="166" fontId="39" fillId="41" borderId="0" xfId="46" applyNumberFormat="1" applyFill="1" applyAlignment="1">
      <alignment vertical="center"/>
    </xf>
    <xf numFmtId="0" fontId="0" fillId="41" borderId="0" xfId="0" applyFill="1" applyAlignment="1">
      <alignment horizontal="right"/>
    </xf>
    <xf numFmtId="165" fontId="39" fillId="41" borderId="0" xfId="46" applyFill="1" applyAlignment="1">
      <alignment horizontal="centerContinuous"/>
    </xf>
    <xf numFmtId="165" fontId="39" fillId="41" borderId="0" xfId="46" applyFill="1" applyAlignment="1">
      <alignment horizontal="right"/>
    </xf>
    <xf numFmtId="0" fontId="0" fillId="41" borderId="14" xfId="0" applyFill="1" applyBorder="1"/>
    <xf numFmtId="0" fontId="0" fillId="41" borderId="19" xfId="0" applyFill="1" applyBorder="1"/>
    <xf numFmtId="165" fontId="39" fillId="41" borderId="18" xfId="46" applyFill="1" applyBorder="1" applyAlignment="1">
      <alignment vertical="center"/>
    </xf>
    <xf numFmtId="165" fontId="39" fillId="41" borderId="19" xfId="46" applyFill="1" applyBorder="1" applyAlignment="1">
      <alignment vertical="center"/>
    </xf>
    <xf numFmtId="165" fontId="39" fillId="41" borderId="17" xfId="46" applyFill="1" applyBorder="1" applyAlignment="1">
      <alignment vertical="center"/>
    </xf>
    <xf numFmtId="0" fontId="0" fillId="41" borderId="17" xfId="0" applyFill="1" applyBorder="1"/>
    <xf numFmtId="166" fontId="39" fillId="41" borderId="14" xfId="46" applyNumberFormat="1" applyFill="1" applyBorder="1" applyAlignment="1">
      <alignment vertical="center"/>
    </xf>
    <xf numFmtId="166" fontId="39" fillId="41" borderId="19" xfId="46" applyNumberFormat="1" applyFill="1" applyBorder="1" applyAlignment="1">
      <alignment vertical="center"/>
    </xf>
    <xf numFmtId="0" fontId="0" fillId="41" borderId="19" xfId="0" applyFill="1" applyBorder="1" applyAlignment="1">
      <alignment horizontal="center"/>
    </xf>
    <xf numFmtId="0" fontId="0" fillId="41" borderId="16" xfId="0" applyFill="1"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41" borderId="22" xfId="0" applyFill="1" applyBorder="1"/>
    <xf numFmtId="165" fontId="39" fillId="41" borderId="20" xfId="46" applyFill="1" applyBorder="1" applyAlignment="1">
      <alignment vertical="center"/>
    </xf>
    <xf numFmtId="165" fontId="39" fillId="41" borderId="22" xfId="46" applyFill="1" applyBorder="1" applyAlignment="1">
      <alignment vertical="center"/>
    </xf>
    <xf numFmtId="165" fontId="39" fillId="41" borderId="21" xfId="46" applyFill="1" applyBorder="1" applyAlignment="1">
      <alignment vertical="center"/>
    </xf>
    <xf numFmtId="166" fontId="39" fillId="41" borderId="22" xfId="46" applyNumberFormat="1" applyFill="1" applyBorder="1" applyAlignment="1">
      <alignment vertical="center"/>
    </xf>
    <xf numFmtId="0" fontId="7" fillId="41" borderId="23" xfId="0" applyFont="1" applyFill="1" applyBorder="1"/>
    <xf numFmtId="0" fontId="0" fillId="41" borderId="25" xfId="0" applyFill="1" applyBorder="1"/>
    <xf numFmtId="0" fontId="33" fillId="41" borderId="18" xfId="0" applyFont="1" applyFill="1" applyBorder="1"/>
    <xf numFmtId="0" fontId="33" fillId="41" borderId="0" xfId="0" applyFont="1" applyFill="1"/>
    <xf numFmtId="0" fontId="31" fillId="41" borderId="0" xfId="0" applyFont="1" applyFill="1"/>
    <xf numFmtId="0" fontId="31" fillId="41" borderId="0" xfId="0" applyFont="1" applyFill="1" applyAlignment="1">
      <alignment horizontal="centerContinuous"/>
    </xf>
    <xf numFmtId="0" fontId="0" fillId="41" borderId="28" xfId="0" applyFill="1" applyBorder="1"/>
    <xf numFmtId="0" fontId="0" fillId="41" borderId="29" xfId="0" applyFill="1" applyBorder="1"/>
    <xf numFmtId="0" fontId="0" fillId="41" borderId="22" xfId="0" applyFill="1" applyBorder="1" applyAlignment="1">
      <alignment horizontal="center"/>
    </xf>
    <xf numFmtId="165" fontId="7" fillId="41" borderId="18" xfId="46" applyFont="1" applyFill="1" applyBorder="1"/>
    <xf numFmtId="165" fontId="39" fillId="41" borderId="0" xfId="46" applyFill="1"/>
    <xf numFmtId="0" fontId="30" fillId="0" borderId="0" xfId="0" applyFont="1" applyAlignment="1">
      <alignment horizontal="centerContinuous"/>
    </xf>
    <xf numFmtId="0" fontId="8" fillId="0" borderId="16" xfId="0" applyFont="1" applyBorder="1"/>
    <xf numFmtId="0" fontId="8" fillId="0" borderId="20" xfId="0" applyFont="1" applyBorder="1" applyAlignment="1">
      <alignment horizontal="centerContinuous"/>
    </xf>
    <xf numFmtId="0" fontId="0" fillId="0" borderId="16" xfId="0" applyBorder="1"/>
    <xf numFmtId="0" fontId="7" fillId="0" borderId="24" xfId="0" applyFont="1" applyBorder="1" applyAlignment="1">
      <alignment horizontal="center"/>
    </xf>
    <xf numFmtId="0" fontId="7" fillId="0" borderId="25" xfId="0" applyFont="1" applyBorder="1" applyAlignment="1">
      <alignment horizontal="center"/>
    </xf>
    <xf numFmtId="0" fontId="31" fillId="0" borderId="27" xfId="0" applyFont="1" applyBorder="1"/>
    <xf numFmtId="0" fontId="0" fillId="41" borderId="26" xfId="0" applyFill="1" applyBorder="1"/>
    <xf numFmtId="0" fontId="0" fillId="0" borderId="26" xfId="0" applyBorder="1"/>
    <xf numFmtId="165" fontId="39" fillId="41" borderId="23" xfId="46" applyFill="1" applyBorder="1" applyAlignment="1">
      <alignment vertical="center"/>
    </xf>
    <xf numFmtId="165" fontId="39" fillId="41" borderId="26" xfId="46" applyFill="1" applyBorder="1" applyAlignment="1">
      <alignment vertical="center"/>
    </xf>
    <xf numFmtId="0" fontId="0" fillId="0" borderId="17" xfId="0" applyBorder="1"/>
    <xf numFmtId="0" fontId="8" fillId="41" borderId="16" xfId="60" applyFont="1" applyFill="1" applyBorder="1"/>
    <xf numFmtId="0" fontId="8" fillId="41" borderId="17" xfId="60" applyFont="1" applyFill="1" applyBorder="1"/>
    <xf numFmtId="0" fontId="39" fillId="41" borderId="14" xfId="60" applyFill="1" applyBorder="1"/>
    <xf numFmtId="0" fontId="39" fillId="41" borderId="18" xfId="60" applyFill="1" applyBorder="1"/>
    <xf numFmtId="0" fontId="39" fillId="41" borderId="0" xfId="60" applyFill="1"/>
    <xf numFmtId="0" fontId="39" fillId="41" borderId="19" xfId="60" applyFill="1" applyBorder="1"/>
    <xf numFmtId="0" fontId="8" fillId="41" borderId="19" xfId="60" applyFont="1" applyFill="1" applyBorder="1" applyAlignment="1">
      <alignment horizontal="left"/>
    </xf>
    <xf numFmtId="0" fontId="65" fillId="0" borderId="31" xfId="62" applyFont="1" applyBorder="1"/>
    <xf numFmtId="0" fontId="66" fillId="0" borderId="34" xfId="0" applyFont="1" applyBorder="1"/>
    <xf numFmtId="0" fontId="66" fillId="0" borderId="31" xfId="62" applyFont="1" applyBorder="1"/>
    <xf numFmtId="168" fontId="68" fillId="41" borderId="30" xfId="47" quotePrefix="1" applyNumberFormat="1" applyFont="1" applyFill="1" applyBorder="1" applyAlignment="1" applyProtection="1">
      <alignment horizontal="center" vertical="center"/>
      <protection locked="0"/>
    </xf>
    <xf numFmtId="0" fontId="67" fillId="0" borderId="30" xfId="0" applyFont="1" applyBorder="1"/>
    <xf numFmtId="0" fontId="66" fillId="0" borderId="27" xfId="0" applyFont="1" applyBorder="1"/>
    <xf numFmtId="169" fontId="66" fillId="41" borderId="0" xfId="46" applyNumberFormat="1" applyFont="1" applyFill="1" applyAlignment="1">
      <alignment horizontal="center"/>
    </xf>
    <xf numFmtId="0" fontId="66" fillId="0" borderId="25" xfId="0" applyFont="1" applyBorder="1"/>
    <xf numFmtId="0" fontId="0" fillId="41" borderId="27" xfId="0" applyFill="1" applyBorder="1"/>
    <xf numFmtId="165" fontId="39" fillId="41" borderId="18" xfId="46" applyFill="1" applyBorder="1" applyAlignment="1">
      <alignment horizontal="centerContinuous"/>
    </xf>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168" fontId="67" fillId="43" borderId="30" xfId="47" quotePrefix="1" applyNumberFormat="1" applyFont="1" applyFill="1" applyBorder="1" applyAlignment="1" applyProtection="1">
      <alignment horizontal="center" vertical="center"/>
      <protection locked="0"/>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70" fillId="43" borderId="32" xfId="0" applyNumberFormat="1" applyFont="1" applyFill="1" applyBorder="1" applyAlignment="1">
      <alignment horizontal="center"/>
    </xf>
    <xf numFmtId="0" fontId="0" fillId="43" borderId="0" xfId="0" applyFill="1"/>
    <xf numFmtId="169" fontId="66" fillId="41" borderId="31" xfId="46" applyNumberFormat="1" applyFont="1" applyFill="1" applyBorder="1" applyAlignment="1">
      <alignment horizontal="center"/>
    </xf>
    <xf numFmtId="169" fontId="66" fillId="41" borderId="33" xfId="46" applyNumberFormat="1" applyFont="1" applyFill="1" applyBorder="1" applyAlignment="1">
      <alignment horizontal="center"/>
    </xf>
    <xf numFmtId="169" fontId="66" fillId="41" borderId="32" xfId="46" applyNumberFormat="1" applyFont="1" applyFill="1" applyBorder="1" applyAlignment="1">
      <alignment horizontal="center"/>
    </xf>
    <xf numFmtId="165" fontId="39" fillId="0" borderId="0" xfId="46" applyFont="1" applyFill="1" applyAlignment="1">
      <alignment vertical="center"/>
    </xf>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96" fillId="41" borderId="31" xfId="0" applyFont="1" applyFill="1" applyBorder="1"/>
    <xf numFmtId="0" fontId="96" fillId="0" borderId="31" xfId="62" applyFont="1" applyBorder="1"/>
    <xf numFmtId="0" fontId="0" fillId="41" borderId="18" xfId="0" applyFill="1" applyBorder="1" applyAlignment="1">
      <alignment horizontal="center"/>
    </xf>
    <xf numFmtId="0" fontId="0" fillId="41" borderId="0" xfId="0" applyFill="1" applyAlignment="1">
      <alignment horizont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0" fillId="41" borderId="18" xfId="0" applyFill="1" applyBorder="1" applyAlignment="1">
      <alignment horizontal="center"/>
    </xf>
    <xf numFmtId="0" fontId="0" fillId="41" borderId="0" xfId="0" applyFill="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18" xfId="0" applyFill="1" applyBorder="1" applyAlignment="1">
      <alignment horizontal="center"/>
    </xf>
    <xf numFmtId="0" fontId="0" fillId="41" borderId="0" xfId="0" applyFill="1" applyAlignment="1">
      <alignment horizontal="center"/>
    </xf>
    <xf numFmtId="0" fontId="28" fillId="76" borderId="15" xfId="0" applyFont="1" applyFill="1" applyBorder="1"/>
    <xf numFmtId="0" fontId="28" fillId="76" borderId="36" xfId="0" applyFont="1" applyFill="1" applyBorder="1" applyAlignment="1">
      <alignment horizontal="center"/>
    </xf>
    <xf numFmtId="171" fontId="28" fillId="76" borderId="34" xfId="0" applyNumberFormat="1" applyFont="1" applyFill="1" applyBorder="1"/>
    <xf numFmtId="170" fontId="34" fillId="76" borderId="15" xfId="0" applyNumberFormat="1" applyFont="1" applyFill="1" applyBorder="1"/>
    <xf numFmtId="0" fontId="28" fillId="76" borderId="15" xfId="0" applyFont="1" applyFill="1" applyBorder="1" applyAlignment="1">
      <alignment horizontal="center"/>
    </xf>
    <xf numFmtId="2" fontId="34" fillId="76" borderId="19" xfId="0" applyNumberFormat="1" applyFont="1" applyFill="1" applyBorder="1" applyAlignment="1">
      <alignment horizontal="center"/>
    </xf>
    <xf numFmtId="0" fontId="28" fillId="76" borderId="32" xfId="0" applyFont="1" applyFill="1" applyBorder="1" applyAlignment="1">
      <alignment horizontal="center"/>
    </xf>
    <xf numFmtId="0" fontId="28" fillId="76" borderId="0" xfId="0" applyFont="1" applyFill="1" applyAlignment="1">
      <alignment horizontal="center"/>
    </xf>
    <xf numFmtId="168" fontId="28" fillId="76" borderId="0" xfId="47" applyNumberFormat="1" applyFont="1" applyFill="1" applyBorder="1" applyAlignment="1">
      <alignment horizontal="center"/>
    </xf>
    <xf numFmtId="0" fontId="8" fillId="76" borderId="46" xfId="0" applyFont="1" applyFill="1" applyBorder="1" applyAlignment="1">
      <alignment horizontal="center"/>
    </xf>
    <xf numFmtId="0" fontId="39" fillId="76" borderId="0" xfId="0" applyFont="1" applyFill="1"/>
    <xf numFmtId="2" fontId="34" fillId="44" borderId="19" xfId="0" applyNumberFormat="1" applyFont="1" applyFill="1" applyBorder="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3" fillId="14" borderId="25" xfId="0" applyFont="1" applyFill="1" applyBorder="1" applyAlignment="1">
      <alignment horizontal="center" vertical="center"/>
    </xf>
    <xf numFmtId="0" fontId="63"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xf numFmtId="49" fontId="39" fillId="41" borderId="18" xfId="46" applyNumberFormat="1" applyFill="1" applyBorder="1" applyAlignment="1">
      <alignment horizontal="center"/>
    </xf>
    <xf numFmtId="49" fontId="39" fillId="41" borderId="19" xfId="46" applyNumberForma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6" fontId="39" fillId="41" borderId="19" xfId="46" applyNumberFormat="1" applyFill="1" applyBorder="1" applyAlignment="1">
      <alignment horizontal="center"/>
    </xf>
    <xf numFmtId="15" fontId="39" fillId="41" borderId="20" xfId="100" quotePrefix="1" applyNumberFormat="1" applyFill="1" applyBorder="1" applyAlignment="1">
      <alignment horizontal="center" vertical="center"/>
    </xf>
    <xf numFmtId="15" fontId="39" fillId="41" borderId="51" xfId="100" applyNumberFormat="1" applyFill="1" applyBorder="1" applyAlignment="1">
      <alignment horizontal="center" vertical="center"/>
    </xf>
    <xf numFmtId="0" fontId="0" fillId="41" borderId="20" xfId="0" applyFill="1" applyBorder="1" applyAlignment="1">
      <alignment horizontal="center"/>
    </xf>
    <xf numFmtId="0" fontId="0" fillId="41" borderId="21" xfId="0" applyFill="1" applyBorder="1" applyAlignment="1">
      <alignment horizontal="center"/>
    </xf>
    <xf numFmtId="166" fontId="39" fillId="41" borderId="22" xfId="46" applyNumberFormat="1" applyFill="1" applyBorder="1" applyAlignment="1">
      <alignment horizontal="center"/>
    </xf>
    <xf numFmtId="0" fontId="97" fillId="41" borderId="18" xfId="116" applyFont="1" applyFill="1" applyBorder="1" applyAlignment="1">
      <alignment horizontal="center"/>
    </xf>
    <xf numFmtId="0" fontId="97" fillId="41" borderId="19" xfId="116" applyFont="1" applyFill="1" applyBorder="1" applyAlignment="1">
      <alignment horizontal="center"/>
    </xf>
  </cellXfs>
  <cellStyles count="912">
    <cellStyle name="20% - Accent1" xfId="1" builtinId="30" customBuiltin="1"/>
    <cellStyle name="20% - Accent1 2" xfId="449" xr:uid="{00000000-0005-0000-0000-000001000000}"/>
    <cellStyle name="20% - Accent2" xfId="2" builtinId="34" customBuiltin="1"/>
    <cellStyle name="20% - Accent2 2" xfId="453" xr:uid="{00000000-0005-0000-0000-000003000000}"/>
    <cellStyle name="20% - Accent3" xfId="3" builtinId="38" customBuiltin="1"/>
    <cellStyle name="20% - Accent3 2" xfId="457" xr:uid="{00000000-0005-0000-0000-000005000000}"/>
    <cellStyle name="20% - Accent4" xfId="4" builtinId="42" customBuiltin="1"/>
    <cellStyle name="20% - Accent4 2" xfId="461" xr:uid="{00000000-0005-0000-0000-000007000000}"/>
    <cellStyle name="20% - Accent5" xfId="5" builtinId="46" customBuiltin="1"/>
    <cellStyle name="20% - Accent5 2" xfId="465" xr:uid="{00000000-0005-0000-0000-000009000000}"/>
    <cellStyle name="20% - Accent6" xfId="6" builtinId="50" customBuiltin="1"/>
    <cellStyle name="20% - Accent6 2" xfId="469"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50" xr:uid="{00000000-0005-0000-0000-000013000000}"/>
    <cellStyle name="40% - Accent2" xfId="14" builtinId="35" customBuiltin="1"/>
    <cellStyle name="40% - Accent2 2" xfId="454" xr:uid="{00000000-0005-0000-0000-000015000000}"/>
    <cellStyle name="40% - Accent3" xfId="15" builtinId="39" customBuiltin="1"/>
    <cellStyle name="40% - Accent3 2" xfId="458" xr:uid="{00000000-0005-0000-0000-000017000000}"/>
    <cellStyle name="40% - Accent4" xfId="16" builtinId="43" customBuiltin="1"/>
    <cellStyle name="40% - Accent4 2" xfId="462" xr:uid="{00000000-0005-0000-0000-000019000000}"/>
    <cellStyle name="40% - Accent5" xfId="17" builtinId="47" customBuiltin="1"/>
    <cellStyle name="40% - Accent5 2" xfId="466" xr:uid="{00000000-0005-0000-0000-00001B000000}"/>
    <cellStyle name="40% - Accent6" xfId="18" builtinId="51" customBuiltin="1"/>
    <cellStyle name="40% - Accent6 2" xfId="470"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1" xr:uid="{00000000-0005-0000-0000-000025000000}"/>
    <cellStyle name="60% - Accent2" xfId="26" builtinId="36" customBuiltin="1"/>
    <cellStyle name="60% - Accent2 2" xfId="455" xr:uid="{00000000-0005-0000-0000-000027000000}"/>
    <cellStyle name="60% - Accent3" xfId="27" builtinId="40" customBuiltin="1"/>
    <cellStyle name="60% - Accent3 2" xfId="459" xr:uid="{00000000-0005-0000-0000-000029000000}"/>
    <cellStyle name="60% - Accent4" xfId="28" builtinId="44" customBuiltin="1"/>
    <cellStyle name="60% - Accent4 2" xfId="463" xr:uid="{00000000-0005-0000-0000-00002B000000}"/>
    <cellStyle name="60% - Accent5" xfId="29" builtinId="48" customBuiltin="1"/>
    <cellStyle name="60% - Accent5 2" xfId="467" xr:uid="{00000000-0005-0000-0000-00002D000000}"/>
    <cellStyle name="60% - Accent6" xfId="30" builtinId="52" customBuiltin="1"/>
    <cellStyle name="60% - Accent6 2" xfId="471"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8" xr:uid="{00000000-0005-0000-0000-000037000000}"/>
    <cellStyle name="Accent2" xfId="38" builtinId="33" customBuiltin="1"/>
    <cellStyle name="Accent2 2" xfId="452" xr:uid="{00000000-0005-0000-0000-000039000000}"/>
    <cellStyle name="Accent3" xfId="39" builtinId="37" customBuiltin="1"/>
    <cellStyle name="Accent3 2" xfId="456" xr:uid="{00000000-0005-0000-0000-00003B000000}"/>
    <cellStyle name="Accent4" xfId="40" builtinId="41" customBuiltin="1"/>
    <cellStyle name="Accent4 2" xfId="460" xr:uid="{00000000-0005-0000-0000-00003D000000}"/>
    <cellStyle name="Accent5" xfId="41" builtinId="45" customBuiltin="1"/>
    <cellStyle name="Accent5 2" xfId="464" xr:uid="{00000000-0005-0000-0000-00003F000000}"/>
    <cellStyle name="Accent6" xfId="42" builtinId="49" customBuiltin="1"/>
    <cellStyle name="Accent6 2" xfId="468" xr:uid="{00000000-0005-0000-0000-000041000000}"/>
    <cellStyle name="Bad" xfId="43" builtinId="27" customBuiltin="1"/>
    <cellStyle name="Bad 2" xfId="437" xr:uid="{00000000-0005-0000-0000-000043000000}"/>
    <cellStyle name="Calculation" xfId="44" builtinId="22" customBuiltin="1"/>
    <cellStyle name="Calculation 2" xfId="441" xr:uid="{00000000-0005-0000-0000-000045000000}"/>
    <cellStyle name="Check Cell" xfId="45" builtinId="23" customBuiltin="1"/>
    <cellStyle name="Check Cell 2" xfId="443" xr:uid="{00000000-0005-0000-0000-000047000000}"/>
    <cellStyle name="Comma" xfId="46" builtinId="3"/>
    <cellStyle name="Comma [0]" xfId="47" builtinId="6"/>
    <cellStyle name="Comma [0] 2" xfId="96" xr:uid="{00000000-0005-0000-0000-00004A000000}"/>
    <cellStyle name="Comma [0] 2 2" xfId="153" xr:uid="{00000000-0005-0000-0000-00004B000000}"/>
    <cellStyle name="Comma [0] 2 2 2" xfId="358" xr:uid="{00000000-0005-0000-0000-00004C000000}"/>
    <cellStyle name="Comma [0] 2 2 3" xfId="691" xr:uid="{00000000-0005-0000-0000-00004D000000}"/>
    <cellStyle name="Comma [0] 2 3" xfId="213" xr:uid="{00000000-0005-0000-0000-00004E000000}"/>
    <cellStyle name="Comma [0] 2 3 2" xfId="765" xr:uid="{00000000-0005-0000-0000-00004F000000}"/>
    <cellStyle name="Comma [0] 2 4" xfId="476" xr:uid="{00000000-0005-0000-0000-000050000000}"/>
    <cellStyle name="Comma [0] 2 5" xfId="553" xr:uid="{00000000-0005-0000-0000-000051000000}"/>
    <cellStyle name="Comma [0] 2 6" xfId="839" xr:uid="{00000000-0005-0000-0000-000052000000}"/>
    <cellStyle name="Comma [0] 3" xfId="168" xr:uid="{00000000-0005-0000-0000-000053000000}"/>
    <cellStyle name="Comma [0] 3 2" xfId="321" xr:uid="{00000000-0005-0000-0000-000054000000}"/>
    <cellStyle name="Comma [0] 3 2 2" xfId="656" xr:uid="{00000000-0005-0000-0000-000055000000}"/>
    <cellStyle name="Comma [0] 3 3" xfId="169" xr:uid="{00000000-0005-0000-0000-000056000000}"/>
    <cellStyle name="Comma [0] 3 3 2" xfId="484" xr:uid="{00000000-0005-0000-0000-000057000000}"/>
    <cellStyle name="Comma [0] 3 4" xfId="483" xr:uid="{00000000-0005-0000-0000-000058000000}"/>
    <cellStyle name="Comma [0] 4" xfId="176" xr:uid="{00000000-0005-0000-0000-000059000000}"/>
    <cellStyle name="Comma [0] 4 2" xfId="518" xr:uid="{00000000-0005-0000-0000-00005A000000}"/>
    <cellStyle name="Comma [0] 5" xfId="170" xr:uid="{00000000-0005-0000-0000-00005B000000}"/>
    <cellStyle name="Comma [0] 5 2" xfId="485" xr:uid="{00000000-0005-0000-0000-00005C000000}"/>
    <cellStyle name="Comma [0] 6" xfId="474" xr:uid="{00000000-0005-0000-0000-00005D000000}"/>
    <cellStyle name="Comma [0] 7" xfId="762" xr:uid="{00000000-0005-0000-0000-00005E000000}"/>
    <cellStyle name="Comma [0] 8" xfId="804" xr:uid="{00000000-0005-0000-0000-00005F000000}"/>
    <cellStyle name="Comma 10" xfId="162" xr:uid="{00000000-0005-0000-0000-000060000000}"/>
    <cellStyle name="Comma 11" xfId="165" xr:uid="{00000000-0005-0000-0000-000061000000}"/>
    <cellStyle name="Comma 12" xfId="161" xr:uid="{00000000-0005-0000-0000-000062000000}"/>
    <cellStyle name="Comma 13" xfId="149" xr:uid="{00000000-0005-0000-0000-000063000000}"/>
    <cellStyle name="Comma 14" xfId="160" xr:uid="{00000000-0005-0000-0000-000064000000}"/>
    <cellStyle name="Comma 15" xfId="150" xr:uid="{00000000-0005-0000-0000-000065000000}"/>
    <cellStyle name="Comma 16" xfId="159" xr:uid="{00000000-0005-0000-0000-000066000000}"/>
    <cellStyle name="Comma 17" xfId="151" xr:uid="{00000000-0005-0000-0000-000067000000}"/>
    <cellStyle name="Comma 18" xfId="158" xr:uid="{00000000-0005-0000-0000-000068000000}"/>
    <cellStyle name="Comma 19" xfId="152" xr:uid="{00000000-0005-0000-0000-000069000000}"/>
    <cellStyle name="Comma 2" xfId="48" xr:uid="{00000000-0005-0000-0000-00006A000000}"/>
    <cellStyle name="Comma 2 2" xfId="472" xr:uid="{00000000-0005-0000-0000-00006B000000}"/>
    <cellStyle name="Comma 2 3" xfId="475" xr:uid="{00000000-0005-0000-0000-00006C000000}"/>
    <cellStyle name="Comma 3" xfId="95" xr:uid="{00000000-0005-0000-0000-00006D000000}"/>
    <cellStyle name="Comma 3 2" xfId="154" xr:uid="{00000000-0005-0000-0000-00006E000000}"/>
    <cellStyle name="Comma 4" xfId="97" xr:uid="{00000000-0005-0000-0000-00006F000000}"/>
    <cellStyle name="Comma 4 2" xfId="155" xr:uid="{00000000-0005-0000-0000-000070000000}"/>
    <cellStyle name="Comma 5" xfId="148" xr:uid="{00000000-0005-0000-0000-000071000000}"/>
    <cellStyle name="Comma 6" xfId="164" xr:uid="{00000000-0005-0000-0000-000072000000}"/>
    <cellStyle name="Comma 7" xfId="167" xr:uid="{00000000-0005-0000-0000-000073000000}"/>
    <cellStyle name="Comma 8" xfId="163" xr:uid="{00000000-0005-0000-0000-000074000000}"/>
    <cellStyle name="Comma 9" xfId="166" xr:uid="{00000000-0005-0000-0000-000075000000}"/>
    <cellStyle name="Comma[0]_5" xfId="49" xr:uid="{00000000-0005-0000-0000-000076000000}"/>
    <cellStyle name="Explanatory Text" xfId="50" builtinId="53" customBuiltin="1"/>
    <cellStyle name="Explanatory Text 2" xfId="446" xr:uid="{00000000-0005-0000-0000-000078000000}"/>
    <cellStyle name="Good" xfId="51" builtinId="26" customBuiltin="1"/>
    <cellStyle name="Good 2" xfId="436" xr:uid="{00000000-0005-0000-0000-00007A000000}"/>
    <cellStyle name="Heading 1" xfId="52" builtinId="16" customBuiltin="1"/>
    <cellStyle name="Heading 1 2" xfId="432" xr:uid="{00000000-0005-0000-0000-00007C000000}"/>
    <cellStyle name="Heading 2" xfId="53" builtinId="17" customBuiltin="1"/>
    <cellStyle name="Heading 2 2" xfId="433" xr:uid="{00000000-0005-0000-0000-00007E000000}"/>
    <cellStyle name="Heading 3" xfId="54" builtinId="18" customBuiltin="1"/>
    <cellStyle name="Heading 3 2" xfId="434" xr:uid="{00000000-0005-0000-0000-000080000000}"/>
    <cellStyle name="Heading 4" xfId="55" builtinId="19" customBuiltin="1"/>
    <cellStyle name="Heading 4 2" xfId="435" xr:uid="{00000000-0005-0000-0000-000082000000}"/>
    <cellStyle name="Input" xfId="56" builtinId="20" customBuiltin="1"/>
    <cellStyle name="Input 2" xfId="439" xr:uid="{00000000-0005-0000-0000-000084000000}"/>
    <cellStyle name="Linked Cell" xfId="57" builtinId="24" customBuiltin="1"/>
    <cellStyle name="Linked Cell 2" xfId="442" xr:uid="{00000000-0005-0000-0000-000086000000}"/>
    <cellStyle name="Neutral" xfId="58" builtinId="28" customBuiltin="1"/>
    <cellStyle name="Neutral 2" xfId="438" xr:uid="{00000000-0005-0000-0000-000088000000}"/>
    <cellStyle name="Normal" xfId="0" builtinId="0"/>
    <cellStyle name="Normal 2" xfId="59" xr:uid="{00000000-0005-0000-0000-00008A000000}"/>
    <cellStyle name="Normal 2 2" xfId="106" xr:uid="{00000000-0005-0000-0000-00008B000000}"/>
    <cellStyle name="Normal 2 2 2" xfId="111" xr:uid="{00000000-0005-0000-0000-00008C000000}"/>
    <cellStyle name="Normal 2 2 2 2" xfId="141" xr:uid="{00000000-0005-0000-0000-00008D000000}"/>
    <cellStyle name="Normal 2 2 2 2 2" xfId="275" xr:uid="{00000000-0005-0000-0000-00008E000000}"/>
    <cellStyle name="Normal 2 2 2 2 2 2" xfId="422" xr:uid="{00000000-0005-0000-0000-00008F000000}"/>
    <cellStyle name="Normal 2 2 2 2 2 2 2" xfId="751" xr:uid="{00000000-0005-0000-0000-000090000000}"/>
    <cellStyle name="Normal 2 2 2 2 2 3" xfId="613" xr:uid="{00000000-0005-0000-0000-000091000000}"/>
    <cellStyle name="Normal 2 2 2 2 2 4" xfId="899" xr:uid="{00000000-0005-0000-0000-000092000000}"/>
    <cellStyle name="Normal 2 2 2 2 3" xfId="241" xr:uid="{00000000-0005-0000-0000-000093000000}"/>
    <cellStyle name="Normal 2 2 2 2 3 2" xfId="386" xr:uid="{00000000-0005-0000-0000-000094000000}"/>
    <cellStyle name="Normal 2 2 2 2 3 2 2" xfId="717" xr:uid="{00000000-0005-0000-0000-000095000000}"/>
    <cellStyle name="Normal 2 2 2 2 3 3" xfId="579" xr:uid="{00000000-0005-0000-0000-000096000000}"/>
    <cellStyle name="Normal 2 2 2 2 3 4" xfId="865" xr:uid="{00000000-0005-0000-0000-000097000000}"/>
    <cellStyle name="Normal 2 2 2 2 4" xfId="204" xr:uid="{00000000-0005-0000-0000-000098000000}"/>
    <cellStyle name="Normal 2 2 2 2 4 2" xfId="349" xr:uid="{00000000-0005-0000-0000-000099000000}"/>
    <cellStyle name="Normal 2 2 2 2 4 2 2" xfId="682" xr:uid="{00000000-0005-0000-0000-00009A000000}"/>
    <cellStyle name="Normal 2 2 2 2 4 3" xfId="544" xr:uid="{00000000-0005-0000-0000-00009B000000}"/>
    <cellStyle name="Normal 2 2 2 2 4 4" xfId="830" xr:uid="{00000000-0005-0000-0000-00009C000000}"/>
    <cellStyle name="Normal 2 2 2 2 5" xfId="312" xr:uid="{00000000-0005-0000-0000-00009D000000}"/>
    <cellStyle name="Normal 2 2 2 2 5 2" xfId="647" xr:uid="{00000000-0005-0000-0000-00009E000000}"/>
    <cellStyle name="Normal 2 2 2 2 6" xfId="509" xr:uid="{00000000-0005-0000-0000-00009F000000}"/>
    <cellStyle name="Normal 2 2 2 2 7" xfId="795" xr:uid="{00000000-0005-0000-0000-0000A0000000}"/>
    <cellStyle name="Normal 2 2 2 3" xfId="259" xr:uid="{00000000-0005-0000-0000-0000A1000000}"/>
    <cellStyle name="Normal 2 2 2 3 2" xfId="405" xr:uid="{00000000-0005-0000-0000-0000A2000000}"/>
    <cellStyle name="Normal 2 2 2 3 2 2" xfId="735" xr:uid="{00000000-0005-0000-0000-0000A3000000}"/>
    <cellStyle name="Normal 2 2 2 3 3" xfId="597" xr:uid="{00000000-0005-0000-0000-0000A4000000}"/>
    <cellStyle name="Normal 2 2 2 3 4" xfId="883" xr:uid="{00000000-0005-0000-0000-0000A5000000}"/>
    <cellStyle name="Normal 2 2 2 4" xfId="224" xr:uid="{00000000-0005-0000-0000-0000A6000000}"/>
    <cellStyle name="Normal 2 2 2 4 2" xfId="369" xr:uid="{00000000-0005-0000-0000-0000A7000000}"/>
    <cellStyle name="Normal 2 2 2 4 2 2" xfId="701" xr:uid="{00000000-0005-0000-0000-0000A8000000}"/>
    <cellStyle name="Normal 2 2 2 4 3" xfId="563" xr:uid="{00000000-0005-0000-0000-0000A9000000}"/>
    <cellStyle name="Normal 2 2 2 4 4" xfId="849" xr:uid="{00000000-0005-0000-0000-0000AA000000}"/>
    <cellStyle name="Normal 2 2 2 5" xfId="187" xr:uid="{00000000-0005-0000-0000-0000AB000000}"/>
    <cellStyle name="Normal 2 2 2 5 2" xfId="332" xr:uid="{00000000-0005-0000-0000-0000AC000000}"/>
    <cellStyle name="Normal 2 2 2 5 2 2" xfId="666" xr:uid="{00000000-0005-0000-0000-0000AD000000}"/>
    <cellStyle name="Normal 2 2 2 5 3" xfId="528" xr:uid="{00000000-0005-0000-0000-0000AE000000}"/>
    <cellStyle name="Normal 2 2 2 5 4" xfId="814" xr:uid="{00000000-0005-0000-0000-0000AF000000}"/>
    <cellStyle name="Normal 2 2 2 6" xfId="295" xr:uid="{00000000-0005-0000-0000-0000B0000000}"/>
    <cellStyle name="Normal 2 2 2 6 2" xfId="631" xr:uid="{00000000-0005-0000-0000-0000B1000000}"/>
    <cellStyle name="Normal 2 2 2 7" xfId="493" xr:uid="{00000000-0005-0000-0000-0000B2000000}"/>
    <cellStyle name="Normal 2 2 2 8" xfId="779" xr:uid="{00000000-0005-0000-0000-0000B3000000}"/>
    <cellStyle name="Normal 2 2 3" xfId="137" xr:uid="{00000000-0005-0000-0000-0000B4000000}"/>
    <cellStyle name="Normal 2 2 3 2" xfId="271" xr:uid="{00000000-0005-0000-0000-0000B5000000}"/>
    <cellStyle name="Normal 2 2 3 2 2" xfId="418" xr:uid="{00000000-0005-0000-0000-0000B6000000}"/>
    <cellStyle name="Normal 2 2 3 2 2 2" xfId="747" xr:uid="{00000000-0005-0000-0000-0000B7000000}"/>
    <cellStyle name="Normal 2 2 3 2 3" xfId="609" xr:uid="{00000000-0005-0000-0000-0000B8000000}"/>
    <cellStyle name="Normal 2 2 3 2 4" xfId="895" xr:uid="{00000000-0005-0000-0000-0000B9000000}"/>
    <cellStyle name="Normal 2 2 3 3" xfId="237" xr:uid="{00000000-0005-0000-0000-0000BA000000}"/>
    <cellStyle name="Normal 2 2 3 3 2" xfId="382" xr:uid="{00000000-0005-0000-0000-0000BB000000}"/>
    <cellStyle name="Normal 2 2 3 3 2 2" xfId="713" xr:uid="{00000000-0005-0000-0000-0000BC000000}"/>
    <cellStyle name="Normal 2 2 3 3 3" xfId="575" xr:uid="{00000000-0005-0000-0000-0000BD000000}"/>
    <cellStyle name="Normal 2 2 3 3 4" xfId="861" xr:uid="{00000000-0005-0000-0000-0000BE000000}"/>
    <cellStyle name="Normal 2 2 3 4" xfId="200" xr:uid="{00000000-0005-0000-0000-0000BF000000}"/>
    <cellStyle name="Normal 2 2 3 4 2" xfId="345" xr:uid="{00000000-0005-0000-0000-0000C0000000}"/>
    <cellStyle name="Normal 2 2 3 4 2 2" xfId="678" xr:uid="{00000000-0005-0000-0000-0000C1000000}"/>
    <cellStyle name="Normal 2 2 3 4 3" xfId="540" xr:uid="{00000000-0005-0000-0000-0000C2000000}"/>
    <cellStyle name="Normal 2 2 3 4 4" xfId="826" xr:uid="{00000000-0005-0000-0000-0000C3000000}"/>
    <cellStyle name="Normal 2 2 3 5" xfId="308" xr:uid="{00000000-0005-0000-0000-0000C4000000}"/>
    <cellStyle name="Normal 2 2 3 5 2" xfId="643" xr:uid="{00000000-0005-0000-0000-0000C5000000}"/>
    <cellStyle name="Normal 2 2 3 6" xfId="505" xr:uid="{00000000-0005-0000-0000-0000C6000000}"/>
    <cellStyle name="Normal 2 2 3 7" xfId="791" xr:uid="{00000000-0005-0000-0000-0000C7000000}"/>
    <cellStyle name="Normal 2 2 4" xfId="255" xr:uid="{00000000-0005-0000-0000-0000C8000000}"/>
    <cellStyle name="Normal 2 2 4 2" xfId="401" xr:uid="{00000000-0005-0000-0000-0000C9000000}"/>
    <cellStyle name="Normal 2 2 4 2 2" xfId="731" xr:uid="{00000000-0005-0000-0000-0000CA000000}"/>
    <cellStyle name="Normal 2 2 4 3" xfId="593" xr:uid="{00000000-0005-0000-0000-0000CB000000}"/>
    <cellStyle name="Normal 2 2 4 4" xfId="879" xr:uid="{00000000-0005-0000-0000-0000CC000000}"/>
    <cellStyle name="Normal 2 2 5" xfId="220" xr:uid="{00000000-0005-0000-0000-0000CD000000}"/>
    <cellStyle name="Normal 2 2 5 2" xfId="365" xr:uid="{00000000-0005-0000-0000-0000CE000000}"/>
    <cellStyle name="Normal 2 2 5 2 2" xfId="697" xr:uid="{00000000-0005-0000-0000-0000CF000000}"/>
    <cellStyle name="Normal 2 2 5 3" xfId="559" xr:uid="{00000000-0005-0000-0000-0000D0000000}"/>
    <cellStyle name="Normal 2 2 5 4" xfId="845" xr:uid="{00000000-0005-0000-0000-0000D1000000}"/>
    <cellStyle name="Normal 2 2 6" xfId="183" xr:uid="{00000000-0005-0000-0000-0000D2000000}"/>
    <cellStyle name="Normal 2 2 6 2" xfId="328" xr:uid="{00000000-0005-0000-0000-0000D3000000}"/>
    <cellStyle name="Normal 2 2 6 2 2" xfId="662" xr:uid="{00000000-0005-0000-0000-0000D4000000}"/>
    <cellStyle name="Normal 2 2 6 3" xfId="524" xr:uid="{00000000-0005-0000-0000-0000D5000000}"/>
    <cellStyle name="Normal 2 2 6 4" xfId="810" xr:uid="{00000000-0005-0000-0000-0000D6000000}"/>
    <cellStyle name="Normal 2 2 7" xfId="291" xr:uid="{00000000-0005-0000-0000-0000D7000000}"/>
    <cellStyle name="Normal 2 2 7 2" xfId="627" xr:uid="{00000000-0005-0000-0000-0000D8000000}"/>
    <cellStyle name="Normal 2 2 8" xfId="489" xr:uid="{00000000-0005-0000-0000-0000D9000000}"/>
    <cellStyle name="Normal 2 2 9" xfId="775" xr:uid="{00000000-0005-0000-0000-0000DA000000}"/>
    <cellStyle name="Normal 2 3" xfId="100" xr:uid="{00000000-0005-0000-0000-0000DB000000}"/>
    <cellStyle name="Normal 2 4" xfId="482" xr:uid="{00000000-0005-0000-0000-0000DC000000}"/>
    <cellStyle name="Normal 3" xfId="60" xr:uid="{00000000-0005-0000-0000-0000DD000000}"/>
    <cellStyle name="Normal 3 10" xfId="770" xr:uid="{00000000-0005-0000-0000-0000DE000000}"/>
    <cellStyle name="Normal 3 2" xfId="109" xr:uid="{00000000-0005-0000-0000-0000DF000000}"/>
    <cellStyle name="Normal 3 2 2" xfId="139" xr:uid="{00000000-0005-0000-0000-0000E0000000}"/>
    <cellStyle name="Normal 3 2 2 2" xfId="273" xr:uid="{00000000-0005-0000-0000-0000E1000000}"/>
    <cellStyle name="Normal 3 2 2 2 2" xfId="420" xr:uid="{00000000-0005-0000-0000-0000E2000000}"/>
    <cellStyle name="Normal 3 2 2 2 2 2" xfId="749" xr:uid="{00000000-0005-0000-0000-0000E3000000}"/>
    <cellStyle name="Normal 3 2 2 2 3" xfId="611" xr:uid="{00000000-0005-0000-0000-0000E4000000}"/>
    <cellStyle name="Normal 3 2 2 2 4" xfId="897" xr:uid="{00000000-0005-0000-0000-0000E5000000}"/>
    <cellStyle name="Normal 3 2 2 3" xfId="239" xr:uid="{00000000-0005-0000-0000-0000E6000000}"/>
    <cellStyle name="Normal 3 2 2 3 2" xfId="384" xr:uid="{00000000-0005-0000-0000-0000E7000000}"/>
    <cellStyle name="Normal 3 2 2 3 2 2" xfId="715" xr:uid="{00000000-0005-0000-0000-0000E8000000}"/>
    <cellStyle name="Normal 3 2 2 3 3" xfId="577" xr:uid="{00000000-0005-0000-0000-0000E9000000}"/>
    <cellStyle name="Normal 3 2 2 3 4" xfId="863" xr:uid="{00000000-0005-0000-0000-0000EA000000}"/>
    <cellStyle name="Normal 3 2 2 4" xfId="202" xr:uid="{00000000-0005-0000-0000-0000EB000000}"/>
    <cellStyle name="Normal 3 2 2 4 2" xfId="347" xr:uid="{00000000-0005-0000-0000-0000EC000000}"/>
    <cellStyle name="Normal 3 2 2 4 2 2" xfId="680" xr:uid="{00000000-0005-0000-0000-0000ED000000}"/>
    <cellStyle name="Normal 3 2 2 4 3" xfId="542" xr:uid="{00000000-0005-0000-0000-0000EE000000}"/>
    <cellStyle name="Normal 3 2 2 4 4" xfId="828" xr:uid="{00000000-0005-0000-0000-0000EF000000}"/>
    <cellStyle name="Normal 3 2 2 5" xfId="310" xr:uid="{00000000-0005-0000-0000-0000F0000000}"/>
    <cellStyle name="Normal 3 2 2 5 2" xfId="645" xr:uid="{00000000-0005-0000-0000-0000F1000000}"/>
    <cellStyle name="Normal 3 2 2 6" xfId="507" xr:uid="{00000000-0005-0000-0000-0000F2000000}"/>
    <cellStyle name="Normal 3 2 2 7" xfId="793" xr:uid="{00000000-0005-0000-0000-0000F3000000}"/>
    <cellStyle name="Normal 3 2 3" xfId="257" xr:uid="{00000000-0005-0000-0000-0000F4000000}"/>
    <cellStyle name="Normal 3 2 3 2" xfId="403" xr:uid="{00000000-0005-0000-0000-0000F5000000}"/>
    <cellStyle name="Normal 3 2 3 2 2" xfId="733" xr:uid="{00000000-0005-0000-0000-0000F6000000}"/>
    <cellStyle name="Normal 3 2 3 3" xfId="595" xr:uid="{00000000-0005-0000-0000-0000F7000000}"/>
    <cellStyle name="Normal 3 2 3 4" xfId="881" xr:uid="{00000000-0005-0000-0000-0000F8000000}"/>
    <cellStyle name="Normal 3 2 4" xfId="222" xr:uid="{00000000-0005-0000-0000-0000F9000000}"/>
    <cellStyle name="Normal 3 2 4 2" xfId="367" xr:uid="{00000000-0005-0000-0000-0000FA000000}"/>
    <cellStyle name="Normal 3 2 4 2 2" xfId="699" xr:uid="{00000000-0005-0000-0000-0000FB000000}"/>
    <cellStyle name="Normal 3 2 4 3" xfId="561" xr:uid="{00000000-0005-0000-0000-0000FC000000}"/>
    <cellStyle name="Normal 3 2 4 4" xfId="847" xr:uid="{00000000-0005-0000-0000-0000FD000000}"/>
    <cellStyle name="Normal 3 2 5" xfId="185" xr:uid="{00000000-0005-0000-0000-0000FE000000}"/>
    <cellStyle name="Normal 3 2 5 2" xfId="330" xr:uid="{00000000-0005-0000-0000-0000FF000000}"/>
    <cellStyle name="Normal 3 2 5 2 2" xfId="664" xr:uid="{00000000-0005-0000-0000-000000010000}"/>
    <cellStyle name="Normal 3 2 5 3" xfId="526" xr:uid="{00000000-0005-0000-0000-000001010000}"/>
    <cellStyle name="Normal 3 2 5 4" xfId="812" xr:uid="{00000000-0005-0000-0000-000002010000}"/>
    <cellStyle name="Normal 3 2 6" xfId="293" xr:uid="{00000000-0005-0000-0000-000003010000}"/>
    <cellStyle name="Normal 3 2 6 2" xfId="629" xr:uid="{00000000-0005-0000-0000-000004010000}"/>
    <cellStyle name="Normal 3 2 7" xfId="491" xr:uid="{00000000-0005-0000-0000-000005010000}"/>
    <cellStyle name="Normal 3 2 8" xfId="777" xr:uid="{00000000-0005-0000-0000-000006010000}"/>
    <cellStyle name="Normal 3 3" xfId="113" xr:uid="{00000000-0005-0000-0000-000007010000}"/>
    <cellStyle name="Normal 3 3 2" xfId="143" xr:uid="{00000000-0005-0000-0000-000008010000}"/>
    <cellStyle name="Normal 3 3 2 2" xfId="277" xr:uid="{00000000-0005-0000-0000-000009010000}"/>
    <cellStyle name="Normal 3 3 2 2 2" xfId="424" xr:uid="{00000000-0005-0000-0000-00000A010000}"/>
    <cellStyle name="Normal 3 3 2 2 2 2" xfId="753" xr:uid="{00000000-0005-0000-0000-00000B010000}"/>
    <cellStyle name="Normal 3 3 2 2 3" xfId="615" xr:uid="{00000000-0005-0000-0000-00000C010000}"/>
    <cellStyle name="Normal 3 3 2 2 4" xfId="901" xr:uid="{00000000-0005-0000-0000-00000D010000}"/>
    <cellStyle name="Normal 3 3 2 3" xfId="243" xr:uid="{00000000-0005-0000-0000-00000E010000}"/>
    <cellStyle name="Normal 3 3 2 3 2" xfId="388" xr:uid="{00000000-0005-0000-0000-00000F010000}"/>
    <cellStyle name="Normal 3 3 2 3 2 2" xfId="719" xr:uid="{00000000-0005-0000-0000-000010010000}"/>
    <cellStyle name="Normal 3 3 2 3 3" xfId="581" xr:uid="{00000000-0005-0000-0000-000011010000}"/>
    <cellStyle name="Normal 3 3 2 3 4" xfId="867" xr:uid="{00000000-0005-0000-0000-000012010000}"/>
    <cellStyle name="Normal 3 3 2 4" xfId="206" xr:uid="{00000000-0005-0000-0000-000013010000}"/>
    <cellStyle name="Normal 3 3 2 4 2" xfId="351" xr:uid="{00000000-0005-0000-0000-000014010000}"/>
    <cellStyle name="Normal 3 3 2 4 2 2" xfId="684" xr:uid="{00000000-0005-0000-0000-000015010000}"/>
    <cellStyle name="Normal 3 3 2 4 3" xfId="546" xr:uid="{00000000-0005-0000-0000-000016010000}"/>
    <cellStyle name="Normal 3 3 2 4 4" xfId="832" xr:uid="{00000000-0005-0000-0000-000017010000}"/>
    <cellStyle name="Normal 3 3 2 5" xfId="314" xr:uid="{00000000-0005-0000-0000-000018010000}"/>
    <cellStyle name="Normal 3 3 2 5 2" xfId="649" xr:uid="{00000000-0005-0000-0000-000019010000}"/>
    <cellStyle name="Normal 3 3 2 6" xfId="511" xr:uid="{00000000-0005-0000-0000-00001A010000}"/>
    <cellStyle name="Normal 3 3 2 7" xfId="797" xr:uid="{00000000-0005-0000-0000-00001B010000}"/>
    <cellStyle name="Normal 3 3 3" xfId="260" xr:uid="{00000000-0005-0000-0000-00001C010000}"/>
    <cellStyle name="Normal 3 3 3 2" xfId="407" xr:uid="{00000000-0005-0000-0000-00001D010000}"/>
    <cellStyle name="Normal 3 3 3 2 2" xfId="737" xr:uid="{00000000-0005-0000-0000-00001E010000}"/>
    <cellStyle name="Normal 3 3 3 3" xfId="599" xr:uid="{00000000-0005-0000-0000-00001F010000}"/>
    <cellStyle name="Normal 3 3 3 4" xfId="885" xr:uid="{00000000-0005-0000-0000-000020010000}"/>
    <cellStyle name="Normal 3 3 4" xfId="226" xr:uid="{00000000-0005-0000-0000-000021010000}"/>
    <cellStyle name="Normal 3 3 4 2" xfId="371" xr:uid="{00000000-0005-0000-0000-000022010000}"/>
    <cellStyle name="Normal 3 3 4 2 2" xfId="703" xr:uid="{00000000-0005-0000-0000-000023010000}"/>
    <cellStyle name="Normal 3 3 4 3" xfId="565" xr:uid="{00000000-0005-0000-0000-000024010000}"/>
    <cellStyle name="Normal 3 3 4 4" xfId="851" xr:uid="{00000000-0005-0000-0000-000025010000}"/>
    <cellStyle name="Normal 3 3 5" xfId="189" xr:uid="{00000000-0005-0000-0000-000026010000}"/>
    <cellStyle name="Normal 3 3 5 2" xfId="334" xr:uid="{00000000-0005-0000-0000-000027010000}"/>
    <cellStyle name="Normal 3 3 5 2 2" xfId="668" xr:uid="{00000000-0005-0000-0000-000028010000}"/>
    <cellStyle name="Normal 3 3 5 3" xfId="530" xr:uid="{00000000-0005-0000-0000-000029010000}"/>
    <cellStyle name="Normal 3 3 5 4" xfId="816" xr:uid="{00000000-0005-0000-0000-00002A010000}"/>
    <cellStyle name="Normal 3 3 6" xfId="297" xr:uid="{00000000-0005-0000-0000-00002B010000}"/>
    <cellStyle name="Normal 3 3 6 2" xfId="633" xr:uid="{00000000-0005-0000-0000-00002C010000}"/>
    <cellStyle name="Normal 3 3 7" xfId="495" xr:uid="{00000000-0005-0000-0000-00002D010000}"/>
    <cellStyle name="Normal 3 3 8" xfId="781" xr:uid="{00000000-0005-0000-0000-00002E010000}"/>
    <cellStyle name="Normal 3 4" xfId="132" xr:uid="{00000000-0005-0000-0000-00002F010000}"/>
    <cellStyle name="Normal 3 4 2" xfId="266" xr:uid="{00000000-0005-0000-0000-000030010000}"/>
    <cellStyle name="Normal 3 4 2 2" xfId="413" xr:uid="{00000000-0005-0000-0000-000031010000}"/>
    <cellStyle name="Normal 3 4 2 2 2" xfId="742" xr:uid="{00000000-0005-0000-0000-000032010000}"/>
    <cellStyle name="Normal 3 4 2 3" xfId="604" xr:uid="{00000000-0005-0000-0000-000033010000}"/>
    <cellStyle name="Normal 3 4 2 4" xfId="890" xr:uid="{00000000-0005-0000-0000-000034010000}"/>
    <cellStyle name="Normal 3 4 3" xfId="232" xr:uid="{00000000-0005-0000-0000-000035010000}"/>
    <cellStyle name="Normal 3 4 3 2" xfId="377" xr:uid="{00000000-0005-0000-0000-000036010000}"/>
    <cellStyle name="Normal 3 4 3 2 2" xfId="708" xr:uid="{00000000-0005-0000-0000-000037010000}"/>
    <cellStyle name="Normal 3 4 3 3" xfId="570" xr:uid="{00000000-0005-0000-0000-000038010000}"/>
    <cellStyle name="Normal 3 4 3 4" xfId="856" xr:uid="{00000000-0005-0000-0000-000039010000}"/>
    <cellStyle name="Normal 3 4 4" xfId="195" xr:uid="{00000000-0005-0000-0000-00003A010000}"/>
    <cellStyle name="Normal 3 4 4 2" xfId="340" xr:uid="{00000000-0005-0000-0000-00003B010000}"/>
    <cellStyle name="Normal 3 4 4 2 2" xfId="673" xr:uid="{00000000-0005-0000-0000-00003C010000}"/>
    <cellStyle name="Normal 3 4 4 3" xfId="535" xr:uid="{00000000-0005-0000-0000-00003D010000}"/>
    <cellStyle name="Normal 3 4 4 4" xfId="821" xr:uid="{00000000-0005-0000-0000-00003E010000}"/>
    <cellStyle name="Normal 3 4 5" xfId="303" xr:uid="{00000000-0005-0000-0000-00003F010000}"/>
    <cellStyle name="Normal 3 4 5 2" xfId="638" xr:uid="{00000000-0005-0000-0000-000040010000}"/>
    <cellStyle name="Normal 3 4 6" xfId="500" xr:uid="{00000000-0005-0000-0000-000041010000}"/>
    <cellStyle name="Normal 3 4 7" xfId="786" xr:uid="{00000000-0005-0000-0000-000042010000}"/>
    <cellStyle name="Normal 3 5" xfId="101" xr:uid="{00000000-0005-0000-0000-000043010000}"/>
    <cellStyle name="Normal 3 5 2" xfId="396" xr:uid="{00000000-0005-0000-0000-000044010000}"/>
    <cellStyle name="Normal 3 5 2 2" xfId="726" xr:uid="{00000000-0005-0000-0000-000045010000}"/>
    <cellStyle name="Normal 3 5 3" xfId="588" xr:uid="{00000000-0005-0000-0000-000046010000}"/>
    <cellStyle name="Normal 3 5 4" xfId="874" xr:uid="{00000000-0005-0000-0000-000047010000}"/>
    <cellStyle name="Normal 3 6" xfId="215" xr:uid="{00000000-0005-0000-0000-000048010000}"/>
    <cellStyle name="Normal 3 6 2" xfId="360" xr:uid="{00000000-0005-0000-0000-000049010000}"/>
    <cellStyle name="Normal 3 6 2 2" xfId="692" xr:uid="{00000000-0005-0000-0000-00004A010000}"/>
    <cellStyle name="Normal 3 6 3" xfId="554" xr:uid="{00000000-0005-0000-0000-00004B010000}"/>
    <cellStyle name="Normal 3 6 4" xfId="840" xr:uid="{00000000-0005-0000-0000-00004C010000}"/>
    <cellStyle name="Normal 3 7" xfId="178" xr:uid="{00000000-0005-0000-0000-00004D010000}"/>
    <cellStyle name="Normal 3 7 2" xfId="323" xr:uid="{00000000-0005-0000-0000-00004E010000}"/>
    <cellStyle name="Normal 3 7 2 2" xfId="657" xr:uid="{00000000-0005-0000-0000-00004F010000}"/>
    <cellStyle name="Normal 3 7 3" xfId="519" xr:uid="{00000000-0005-0000-0000-000050010000}"/>
    <cellStyle name="Normal 3 7 4" xfId="805" xr:uid="{00000000-0005-0000-0000-000051010000}"/>
    <cellStyle name="Normal 3 8" xfId="286" xr:uid="{00000000-0005-0000-0000-000052010000}"/>
    <cellStyle name="Normal 3 8 2" xfId="622" xr:uid="{00000000-0005-0000-0000-000053010000}"/>
    <cellStyle name="Normal 3 9" xfId="479" xr:uid="{00000000-0005-0000-0000-000054010000}"/>
    <cellStyle name="Normal 4" xfId="94" xr:uid="{00000000-0005-0000-0000-000055010000}"/>
    <cellStyle name="Normal 4 2" xfId="142" xr:uid="{00000000-0005-0000-0000-000056010000}"/>
    <cellStyle name="Normal 4 2 2" xfId="276" xr:uid="{00000000-0005-0000-0000-000057010000}"/>
    <cellStyle name="Normal 4 2 2 2" xfId="423" xr:uid="{00000000-0005-0000-0000-000058010000}"/>
    <cellStyle name="Normal 4 2 2 2 2" xfId="752" xr:uid="{00000000-0005-0000-0000-000059010000}"/>
    <cellStyle name="Normal 4 2 2 3" xfId="614" xr:uid="{00000000-0005-0000-0000-00005A010000}"/>
    <cellStyle name="Normal 4 2 2 4" xfId="900" xr:uid="{00000000-0005-0000-0000-00005B010000}"/>
    <cellStyle name="Normal 4 2 3" xfId="242" xr:uid="{00000000-0005-0000-0000-00005C010000}"/>
    <cellStyle name="Normal 4 2 3 2" xfId="387" xr:uid="{00000000-0005-0000-0000-00005D010000}"/>
    <cellStyle name="Normal 4 2 3 2 2" xfId="718" xr:uid="{00000000-0005-0000-0000-00005E010000}"/>
    <cellStyle name="Normal 4 2 3 3" xfId="580" xr:uid="{00000000-0005-0000-0000-00005F010000}"/>
    <cellStyle name="Normal 4 2 3 4" xfId="866" xr:uid="{00000000-0005-0000-0000-000060010000}"/>
    <cellStyle name="Normal 4 2 4" xfId="205" xr:uid="{00000000-0005-0000-0000-000061010000}"/>
    <cellStyle name="Normal 4 2 4 2" xfId="350" xr:uid="{00000000-0005-0000-0000-000062010000}"/>
    <cellStyle name="Normal 4 2 4 2 2" xfId="683" xr:uid="{00000000-0005-0000-0000-000063010000}"/>
    <cellStyle name="Normal 4 2 4 3" xfId="545" xr:uid="{00000000-0005-0000-0000-000064010000}"/>
    <cellStyle name="Normal 4 2 4 4" xfId="831" xr:uid="{00000000-0005-0000-0000-000065010000}"/>
    <cellStyle name="Normal 4 2 5" xfId="313" xr:uid="{00000000-0005-0000-0000-000066010000}"/>
    <cellStyle name="Normal 4 2 5 2" xfId="648" xr:uid="{00000000-0005-0000-0000-000067010000}"/>
    <cellStyle name="Normal 4 2 6" xfId="510" xr:uid="{00000000-0005-0000-0000-000068010000}"/>
    <cellStyle name="Normal 4 2 7" xfId="796" xr:uid="{00000000-0005-0000-0000-000069010000}"/>
    <cellStyle name="Normal 4 2 8" xfId="911" xr:uid="{00000000-0005-0000-0000-00006A010000}"/>
    <cellStyle name="Normal 4 3" xfId="112" xr:uid="{00000000-0005-0000-0000-00006B010000}"/>
    <cellStyle name="Normal 4 3 2" xfId="406" xr:uid="{00000000-0005-0000-0000-00006C010000}"/>
    <cellStyle name="Normal 4 3 2 2" xfId="736" xr:uid="{00000000-0005-0000-0000-00006D010000}"/>
    <cellStyle name="Normal 4 3 3" xfId="598" xr:uid="{00000000-0005-0000-0000-00006E010000}"/>
    <cellStyle name="Normal 4 3 4" xfId="884" xr:uid="{00000000-0005-0000-0000-00006F010000}"/>
    <cellStyle name="Normal 4 4" xfId="225" xr:uid="{00000000-0005-0000-0000-000070010000}"/>
    <cellStyle name="Normal 4 4 2" xfId="370" xr:uid="{00000000-0005-0000-0000-000071010000}"/>
    <cellStyle name="Normal 4 4 2 2" xfId="702" xr:uid="{00000000-0005-0000-0000-000072010000}"/>
    <cellStyle name="Normal 4 4 3" xfId="564" xr:uid="{00000000-0005-0000-0000-000073010000}"/>
    <cellStyle name="Normal 4 4 4" xfId="850" xr:uid="{00000000-0005-0000-0000-000074010000}"/>
    <cellStyle name="Normal 4 5" xfId="188" xr:uid="{00000000-0005-0000-0000-000075010000}"/>
    <cellStyle name="Normal 4 5 2" xfId="333" xr:uid="{00000000-0005-0000-0000-000076010000}"/>
    <cellStyle name="Normal 4 5 2 2" xfId="667" xr:uid="{00000000-0005-0000-0000-000077010000}"/>
    <cellStyle name="Normal 4 5 3" xfId="529" xr:uid="{00000000-0005-0000-0000-000078010000}"/>
    <cellStyle name="Normal 4 5 4" xfId="815" xr:uid="{00000000-0005-0000-0000-000079010000}"/>
    <cellStyle name="Normal 4 6" xfId="296" xr:uid="{00000000-0005-0000-0000-00007A010000}"/>
    <cellStyle name="Normal 4 6 2" xfId="632" xr:uid="{00000000-0005-0000-0000-00007B010000}"/>
    <cellStyle name="Normal 4 7" xfId="473" xr:uid="{00000000-0005-0000-0000-00007C010000}"/>
    <cellStyle name="Normal 4 8" xfId="494" xr:uid="{00000000-0005-0000-0000-00007D010000}"/>
    <cellStyle name="Normal 4 9" xfId="780" xr:uid="{00000000-0005-0000-0000-00007E010000}"/>
    <cellStyle name="Normal 5" xfId="116" xr:uid="{00000000-0005-0000-0000-00007F010000}"/>
    <cellStyle name="Normal 6" xfId="98" xr:uid="{00000000-0005-0000-0000-000080010000}"/>
    <cellStyle name="Normal 7" xfId="477" xr:uid="{00000000-0005-0000-0000-000081010000}"/>
    <cellStyle name="Normal 8" xfId="769" xr:uid="{00000000-0005-0000-0000-000082010000}"/>
    <cellStyle name="Normal 9" xfId="910" xr:uid="{00000000-0005-0000-0000-000083010000}"/>
    <cellStyle name="Normal_Data" xfId="61" xr:uid="{00000000-0005-0000-0000-000084010000}"/>
    <cellStyle name="Normal_SALE PLAN &amp; STUFFING RECORD 2008" xfId="62" xr:uid="{00000000-0005-0000-0000-000085010000}"/>
    <cellStyle name="Note" xfId="63" builtinId="10" customBuiltin="1"/>
    <cellStyle name="Note 2" xfId="445" xr:uid="{00000000-0005-0000-0000-000087010000}"/>
    <cellStyle name="Note 2 2" xfId="768" xr:uid="{00000000-0005-0000-0000-000088010000}"/>
    <cellStyle name="Note 3" xfId="760" xr:uid="{00000000-0005-0000-0000-000089010000}"/>
    <cellStyle name="Output" xfId="64" builtinId="21" customBuiltin="1"/>
    <cellStyle name="Output 2" xfId="440" xr:uid="{00000000-0005-0000-0000-00008B010000}"/>
    <cellStyle name="Percent 2" xfId="102" xr:uid="{00000000-0005-0000-0000-00008C010000}"/>
    <cellStyle name="Percent 2 2" xfId="107" xr:uid="{00000000-0005-0000-0000-00008D010000}"/>
    <cellStyle name="Percent 2 3" xfId="133" xr:uid="{00000000-0005-0000-0000-00008E010000}"/>
    <cellStyle name="Percent 2 3 2" xfId="267" xr:uid="{00000000-0005-0000-0000-00008F010000}"/>
    <cellStyle name="Percent 2 3 2 2" xfId="414" xr:uid="{00000000-0005-0000-0000-000090010000}"/>
    <cellStyle name="Percent 2 3 2 2 2" xfId="743" xr:uid="{00000000-0005-0000-0000-000091010000}"/>
    <cellStyle name="Percent 2 3 2 3" xfId="605" xr:uid="{00000000-0005-0000-0000-000092010000}"/>
    <cellStyle name="Percent 2 3 2 4" xfId="891" xr:uid="{00000000-0005-0000-0000-000093010000}"/>
    <cellStyle name="Percent 2 3 3" xfId="233" xr:uid="{00000000-0005-0000-0000-000094010000}"/>
    <cellStyle name="Percent 2 3 3 2" xfId="378" xr:uid="{00000000-0005-0000-0000-000095010000}"/>
    <cellStyle name="Percent 2 3 3 2 2" xfId="709" xr:uid="{00000000-0005-0000-0000-000096010000}"/>
    <cellStyle name="Percent 2 3 3 3" xfId="571" xr:uid="{00000000-0005-0000-0000-000097010000}"/>
    <cellStyle name="Percent 2 3 3 4" xfId="857" xr:uid="{00000000-0005-0000-0000-000098010000}"/>
    <cellStyle name="Percent 2 3 4" xfId="196" xr:uid="{00000000-0005-0000-0000-000099010000}"/>
    <cellStyle name="Percent 2 3 4 2" xfId="341" xr:uid="{00000000-0005-0000-0000-00009A010000}"/>
    <cellStyle name="Percent 2 3 4 2 2" xfId="674" xr:uid="{00000000-0005-0000-0000-00009B010000}"/>
    <cellStyle name="Percent 2 3 4 3" xfId="536" xr:uid="{00000000-0005-0000-0000-00009C010000}"/>
    <cellStyle name="Percent 2 3 4 4" xfId="822" xr:uid="{00000000-0005-0000-0000-00009D010000}"/>
    <cellStyle name="Percent 2 3 5" xfId="304" xr:uid="{00000000-0005-0000-0000-00009E010000}"/>
    <cellStyle name="Percent 2 3 5 2" xfId="639" xr:uid="{00000000-0005-0000-0000-00009F010000}"/>
    <cellStyle name="Percent 2 3 6" xfId="501" xr:uid="{00000000-0005-0000-0000-0000A0010000}"/>
    <cellStyle name="Percent 2 3 7" xfId="787" xr:uid="{00000000-0005-0000-0000-0000A1010000}"/>
    <cellStyle name="Percent 2 4" xfId="251" xr:uid="{00000000-0005-0000-0000-0000A2010000}"/>
    <cellStyle name="Percent 2 4 2" xfId="397" xr:uid="{00000000-0005-0000-0000-0000A3010000}"/>
    <cellStyle name="Percent 2 4 2 2" xfId="727" xr:uid="{00000000-0005-0000-0000-0000A4010000}"/>
    <cellStyle name="Percent 2 4 3" xfId="589" xr:uid="{00000000-0005-0000-0000-0000A5010000}"/>
    <cellStyle name="Percent 2 4 4" xfId="875" xr:uid="{00000000-0005-0000-0000-0000A6010000}"/>
    <cellStyle name="Percent 2 5" xfId="216" xr:uid="{00000000-0005-0000-0000-0000A7010000}"/>
    <cellStyle name="Percent 2 5 2" xfId="361" xr:uid="{00000000-0005-0000-0000-0000A8010000}"/>
    <cellStyle name="Percent 2 5 2 2" xfId="693" xr:uid="{00000000-0005-0000-0000-0000A9010000}"/>
    <cellStyle name="Percent 2 5 3" xfId="555" xr:uid="{00000000-0005-0000-0000-0000AA010000}"/>
    <cellStyle name="Percent 2 5 4" xfId="841" xr:uid="{00000000-0005-0000-0000-0000AB010000}"/>
    <cellStyle name="Percent 2 6" xfId="179" xr:uid="{00000000-0005-0000-0000-0000AC010000}"/>
    <cellStyle name="Percent 2 6 2" xfId="324" xr:uid="{00000000-0005-0000-0000-0000AD010000}"/>
    <cellStyle name="Percent 2 6 2 2" xfId="658" xr:uid="{00000000-0005-0000-0000-0000AE010000}"/>
    <cellStyle name="Percent 2 6 3" xfId="520" xr:uid="{00000000-0005-0000-0000-0000AF010000}"/>
    <cellStyle name="Percent 2 6 4" xfId="806" xr:uid="{00000000-0005-0000-0000-0000B0010000}"/>
    <cellStyle name="Percent 2 7" xfId="287" xr:uid="{00000000-0005-0000-0000-0000B1010000}"/>
    <cellStyle name="Percent 2 7 2" xfId="623" xr:uid="{00000000-0005-0000-0000-0000B2010000}"/>
    <cellStyle name="Percent 2 8" xfId="172" xr:uid="{00000000-0005-0000-0000-0000B3010000}"/>
    <cellStyle name="Percent 2 8 2" xfId="486" xr:uid="{00000000-0005-0000-0000-0000B4010000}"/>
    <cellStyle name="Percent 2 9" xfId="771" xr:uid="{00000000-0005-0000-0000-0000B5010000}"/>
    <cellStyle name="Percent 3" xfId="114" xr:uid="{00000000-0005-0000-0000-0000B6010000}"/>
    <cellStyle name="Percent 3 2" xfId="144" xr:uid="{00000000-0005-0000-0000-0000B7010000}"/>
    <cellStyle name="Percent 3 2 2" xfId="278" xr:uid="{00000000-0005-0000-0000-0000B8010000}"/>
    <cellStyle name="Percent 3 2 2 2" xfId="425" xr:uid="{00000000-0005-0000-0000-0000B9010000}"/>
    <cellStyle name="Percent 3 2 2 2 2" xfId="754" xr:uid="{00000000-0005-0000-0000-0000BA010000}"/>
    <cellStyle name="Percent 3 2 2 3" xfId="616" xr:uid="{00000000-0005-0000-0000-0000BB010000}"/>
    <cellStyle name="Percent 3 2 2 4" xfId="902" xr:uid="{00000000-0005-0000-0000-0000BC010000}"/>
    <cellStyle name="Percent 3 2 3" xfId="244" xr:uid="{00000000-0005-0000-0000-0000BD010000}"/>
    <cellStyle name="Percent 3 2 3 2" xfId="389" xr:uid="{00000000-0005-0000-0000-0000BE010000}"/>
    <cellStyle name="Percent 3 2 3 2 2" xfId="720" xr:uid="{00000000-0005-0000-0000-0000BF010000}"/>
    <cellStyle name="Percent 3 2 3 3" xfId="582" xr:uid="{00000000-0005-0000-0000-0000C0010000}"/>
    <cellStyle name="Percent 3 2 3 4" xfId="868" xr:uid="{00000000-0005-0000-0000-0000C1010000}"/>
    <cellStyle name="Percent 3 2 4" xfId="207" xr:uid="{00000000-0005-0000-0000-0000C2010000}"/>
    <cellStyle name="Percent 3 2 4 2" xfId="352" xr:uid="{00000000-0005-0000-0000-0000C3010000}"/>
    <cellStyle name="Percent 3 2 4 2 2" xfId="685" xr:uid="{00000000-0005-0000-0000-0000C4010000}"/>
    <cellStyle name="Percent 3 2 4 3" xfId="547" xr:uid="{00000000-0005-0000-0000-0000C5010000}"/>
    <cellStyle name="Percent 3 2 4 4" xfId="833" xr:uid="{00000000-0005-0000-0000-0000C6010000}"/>
    <cellStyle name="Percent 3 2 5" xfId="315" xr:uid="{00000000-0005-0000-0000-0000C7010000}"/>
    <cellStyle name="Percent 3 2 5 2" xfId="650" xr:uid="{00000000-0005-0000-0000-0000C8010000}"/>
    <cellStyle name="Percent 3 2 6" xfId="512" xr:uid="{00000000-0005-0000-0000-0000C9010000}"/>
    <cellStyle name="Percent 3 2 7" xfId="798" xr:uid="{00000000-0005-0000-0000-0000CA010000}"/>
    <cellStyle name="Percent 3 3" xfId="261" xr:uid="{00000000-0005-0000-0000-0000CB010000}"/>
    <cellStyle name="Percent 3 3 2" xfId="408" xr:uid="{00000000-0005-0000-0000-0000CC010000}"/>
    <cellStyle name="Percent 3 3 2 2" xfId="738" xr:uid="{00000000-0005-0000-0000-0000CD010000}"/>
    <cellStyle name="Percent 3 3 3" xfId="600" xr:uid="{00000000-0005-0000-0000-0000CE010000}"/>
    <cellStyle name="Percent 3 3 4" xfId="886" xr:uid="{00000000-0005-0000-0000-0000CF010000}"/>
    <cellStyle name="Percent 3 4" xfId="227" xr:uid="{00000000-0005-0000-0000-0000D0010000}"/>
    <cellStyle name="Percent 3 4 2" xfId="372" xr:uid="{00000000-0005-0000-0000-0000D1010000}"/>
    <cellStyle name="Percent 3 4 2 2" xfId="704" xr:uid="{00000000-0005-0000-0000-0000D2010000}"/>
    <cellStyle name="Percent 3 4 3" xfId="566" xr:uid="{00000000-0005-0000-0000-0000D3010000}"/>
    <cellStyle name="Percent 3 4 4" xfId="852" xr:uid="{00000000-0005-0000-0000-0000D4010000}"/>
    <cellStyle name="Percent 3 5" xfId="190" xr:uid="{00000000-0005-0000-0000-0000D5010000}"/>
    <cellStyle name="Percent 3 5 2" xfId="335" xr:uid="{00000000-0005-0000-0000-0000D6010000}"/>
    <cellStyle name="Percent 3 5 2 2" xfId="669" xr:uid="{00000000-0005-0000-0000-0000D7010000}"/>
    <cellStyle name="Percent 3 5 3" xfId="531" xr:uid="{00000000-0005-0000-0000-0000D8010000}"/>
    <cellStyle name="Percent 3 5 4" xfId="817" xr:uid="{00000000-0005-0000-0000-0000D9010000}"/>
    <cellStyle name="Percent 3 6" xfId="298" xr:uid="{00000000-0005-0000-0000-0000DA010000}"/>
    <cellStyle name="Percent 3 6 2" xfId="634" xr:uid="{00000000-0005-0000-0000-0000DB010000}"/>
    <cellStyle name="Percent 3 7" xfId="496" xr:uid="{00000000-0005-0000-0000-0000DC010000}"/>
    <cellStyle name="Percent 3 8" xfId="782" xr:uid="{00000000-0005-0000-0000-0000DD010000}"/>
    <cellStyle name="Percent 4" xfId="284" xr:uid="{00000000-0005-0000-0000-0000DE010000}"/>
    <cellStyle name="Percent 5" xfId="478" xr:uid="{00000000-0005-0000-0000-0000DF010000}"/>
    <cellStyle name="SAPBEXexcGood3" xfId="65" xr:uid="{00000000-0005-0000-0000-0000E0010000}"/>
    <cellStyle name="SAPBEXstdItem" xfId="66" xr:uid="{00000000-0005-0000-0000-0000E1010000}"/>
    <cellStyle name="Style 1" xfId="122" xr:uid="{00000000-0005-0000-0000-0000E2010000}"/>
    <cellStyle name="Title" xfId="67" builtinId="15" customBuiltin="1"/>
    <cellStyle name="Title 2" xfId="431" xr:uid="{00000000-0005-0000-0000-0000E4010000}"/>
    <cellStyle name="Total" xfId="68" builtinId="25" customBuiltin="1"/>
    <cellStyle name="Total 2" xfId="447" xr:uid="{00000000-0005-0000-0000-0000E6010000}"/>
    <cellStyle name="Warning Text" xfId="69" builtinId="11" customBuiltin="1"/>
    <cellStyle name="Warning Text 2" xfId="444" xr:uid="{00000000-0005-0000-0000-0000E8010000}"/>
    <cellStyle name="アクセント 1" xfId="70" xr:uid="{00000000-0005-0000-0000-0000E9010000}"/>
    <cellStyle name="アクセント 2" xfId="71" xr:uid="{00000000-0005-0000-0000-0000EA010000}"/>
    <cellStyle name="アクセント 3" xfId="72" xr:uid="{00000000-0005-0000-0000-0000EB010000}"/>
    <cellStyle name="アクセント 4" xfId="73" xr:uid="{00000000-0005-0000-0000-0000EC010000}"/>
    <cellStyle name="アクセント 5" xfId="74" xr:uid="{00000000-0005-0000-0000-0000ED010000}"/>
    <cellStyle name="アクセント 6" xfId="75" xr:uid="{00000000-0005-0000-0000-0000EE010000}"/>
    <cellStyle name="スタイル 1" xfId="119" xr:uid="{00000000-0005-0000-0000-0000EF010000}"/>
    <cellStyle name="タイトル" xfId="76" xr:uid="{00000000-0005-0000-0000-0000F0010000}"/>
    <cellStyle name="チェック セル" xfId="77" xr:uid="{00000000-0005-0000-0000-0000F1010000}"/>
    <cellStyle name="どちらでもない" xfId="78" xr:uid="{00000000-0005-0000-0000-0000F2010000}"/>
    <cellStyle name="パーセント 2" xfId="104" xr:uid="{00000000-0005-0000-0000-0000F3010000}"/>
    <cellStyle name="パーセント 2 2" xfId="135" xr:uid="{00000000-0005-0000-0000-0000F4010000}"/>
    <cellStyle name="パーセント 2 2 2" xfId="269" xr:uid="{00000000-0005-0000-0000-0000F5010000}"/>
    <cellStyle name="パーセント 2 2 2 2" xfId="416" xr:uid="{00000000-0005-0000-0000-0000F6010000}"/>
    <cellStyle name="パーセント 2 2 2 2 2" xfId="745" xr:uid="{00000000-0005-0000-0000-0000F7010000}"/>
    <cellStyle name="パーセント 2 2 2 3" xfId="607" xr:uid="{00000000-0005-0000-0000-0000F8010000}"/>
    <cellStyle name="パーセント 2 2 2 4" xfId="893" xr:uid="{00000000-0005-0000-0000-0000F9010000}"/>
    <cellStyle name="パーセント 2 2 3" xfId="235" xr:uid="{00000000-0005-0000-0000-0000FA010000}"/>
    <cellStyle name="パーセント 2 2 3 2" xfId="380" xr:uid="{00000000-0005-0000-0000-0000FB010000}"/>
    <cellStyle name="パーセント 2 2 3 2 2" xfId="711" xr:uid="{00000000-0005-0000-0000-0000FC010000}"/>
    <cellStyle name="パーセント 2 2 3 3" xfId="573" xr:uid="{00000000-0005-0000-0000-0000FD010000}"/>
    <cellStyle name="パーセント 2 2 3 4" xfId="859" xr:uid="{00000000-0005-0000-0000-0000FE010000}"/>
    <cellStyle name="パーセント 2 2 4" xfId="198" xr:uid="{00000000-0005-0000-0000-0000FF010000}"/>
    <cellStyle name="パーセント 2 2 4 2" xfId="343" xr:uid="{00000000-0005-0000-0000-000000020000}"/>
    <cellStyle name="パーセント 2 2 4 2 2" xfId="676" xr:uid="{00000000-0005-0000-0000-000001020000}"/>
    <cellStyle name="パーセント 2 2 4 3" xfId="538" xr:uid="{00000000-0005-0000-0000-000002020000}"/>
    <cellStyle name="パーセント 2 2 4 4" xfId="824" xr:uid="{00000000-0005-0000-0000-000003020000}"/>
    <cellStyle name="パーセント 2 2 5" xfId="306" xr:uid="{00000000-0005-0000-0000-000004020000}"/>
    <cellStyle name="パーセント 2 2 5 2" xfId="641" xr:uid="{00000000-0005-0000-0000-000005020000}"/>
    <cellStyle name="パーセント 2 2 6" xfId="503" xr:uid="{00000000-0005-0000-0000-000006020000}"/>
    <cellStyle name="パーセント 2 2 7" xfId="789" xr:uid="{00000000-0005-0000-0000-000007020000}"/>
    <cellStyle name="パーセント 2 3" xfId="253" xr:uid="{00000000-0005-0000-0000-000008020000}"/>
    <cellStyle name="パーセント 2 3 2" xfId="399" xr:uid="{00000000-0005-0000-0000-000009020000}"/>
    <cellStyle name="パーセント 2 3 2 2" xfId="729" xr:uid="{00000000-0005-0000-0000-00000A020000}"/>
    <cellStyle name="パーセント 2 3 3" xfId="591" xr:uid="{00000000-0005-0000-0000-00000B020000}"/>
    <cellStyle name="パーセント 2 3 4" xfId="877" xr:uid="{00000000-0005-0000-0000-00000C020000}"/>
    <cellStyle name="パーセント 2 4" xfId="218" xr:uid="{00000000-0005-0000-0000-00000D020000}"/>
    <cellStyle name="パーセント 2 4 2" xfId="363" xr:uid="{00000000-0005-0000-0000-00000E020000}"/>
    <cellStyle name="パーセント 2 4 2 2" xfId="695" xr:uid="{00000000-0005-0000-0000-00000F020000}"/>
    <cellStyle name="パーセント 2 4 3" xfId="557" xr:uid="{00000000-0005-0000-0000-000010020000}"/>
    <cellStyle name="パーセント 2 4 4" xfId="843" xr:uid="{00000000-0005-0000-0000-000011020000}"/>
    <cellStyle name="パーセント 2 5" xfId="181" xr:uid="{00000000-0005-0000-0000-000012020000}"/>
    <cellStyle name="パーセント 2 5 2" xfId="326" xr:uid="{00000000-0005-0000-0000-000013020000}"/>
    <cellStyle name="パーセント 2 5 2 2" xfId="660" xr:uid="{00000000-0005-0000-0000-000014020000}"/>
    <cellStyle name="パーセント 2 5 3" xfId="522" xr:uid="{00000000-0005-0000-0000-000015020000}"/>
    <cellStyle name="パーセント 2 5 4" xfId="808" xr:uid="{00000000-0005-0000-0000-000016020000}"/>
    <cellStyle name="パーセント 2 6" xfId="289" xr:uid="{00000000-0005-0000-0000-000017020000}"/>
    <cellStyle name="パーセント 2 6 2" xfId="625" xr:uid="{00000000-0005-0000-0000-000018020000}"/>
    <cellStyle name="パーセント 2 7" xfId="487" xr:uid="{00000000-0005-0000-0000-000019020000}"/>
    <cellStyle name="パーセント 2 8" xfId="773" xr:uid="{00000000-0005-0000-0000-00001A020000}"/>
    <cellStyle name="メモ" xfId="79" xr:uid="{00000000-0005-0000-0000-00001B020000}"/>
    <cellStyle name="リンク セル" xfId="80" xr:uid="{00000000-0005-0000-0000-00001C020000}"/>
    <cellStyle name="悪い" xfId="83" xr:uid="{00000000-0005-0000-0000-00001F020000}"/>
    <cellStyle name="計算" xfId="90" xr:uid="{00000000-0005-0000-0000-00008C030000}"/>
    <cellStyle name="警告文" xfId="92" xr:uid="{00000000-0005-0000-0000-00008E030000}"/>
    <cellStyle name="桁区切り 2" xfId="118" xr:uid="{00000000-0005-0000-0000-000020020000}"/>
    <cellStyle name="桁区切り 2 3" xfId="126" xr:uid="{00000000-0005-0000-0000-000021020000}"/>
    <cellStyle name="桁区切り 2 3 2" xfId="121" xr:uid="{00000000-0005-0000-0000-000022020000}"/>
    <cellStyle name="桁区切り 2 3 2 2" xfId="127" xr:uid="{00000000-0005-0000-0000-000023020000}"/>
    <cellStyle name="桁区切り 3 2" xfId="120" xr:uid="{00000000-0005-0000-0000-000024020000}"/>
    <cellStyle name="桁区切り 5" xfId="129" xr:uid="{00000000-0005-0000-0000-000025020000}"/>
    <cellStyle name="桁区切り 5 2" xfId="146" xr:uid="{00000000-0005-0000-0000-000026020000}"/>
    <cellStyle name="桁区切り 5 2 2" xfId="280" xr:uid="{00000000-0005-0000-0000-000027020000}"/>
    <cellStyle name="桁区切り 5 2 2 2" xfId="427" xr:uid="{00000000-0005-0000-0000-000028020000}"/>
    <cellStyle name="桁区切り 5 2 2 2 2" xfId="756" xr:uid="{00000000-0005-0000-0000-000029020000}"/>
    <cellStyle name="桁区切り 5 2 2 3" xfId="618" xr:uid="{00000000-0005-0000-0000-00002A020000}"/>
    <cellStyle name="桁区切り 5 2 2 4" xfId="904" xr:uid="{00000000-0005-0000-0000-00002B020000}"/>
    <cellStyle name="桁区切り 5 2 3" xfId="246" xr:uid="{00000000-0005-0000-0000-00002C020000}"/>
    <cellStyle name="桁区切り 5 2 3 2" xfId="391" xr:uid="{00000000-0005-0000-0000-00002D020000}"/>
    <cellStyle name="桁区切り 5 2 3 2 2" xfId="722" xr:uid="{00000000-0005-0000-0000-00002E020000}"/>
    <cellStyle name="桁区切り 5 2 3 3" xfId="584" xr:uid="{00000000-0005-0000-0000-00002F020000}"/>
    <cellStyle name="桁区切り 5 2 3 4" xfId="870" xr:uid="{00000000-0005-0000-0000-000030020000}"/>
    <cellStyle name="桁区切り 5 2 4" xfId="209" xr:uid="{00000000-0005-0000-0000-000031020000}"/>
    <cellStyle name="桁区切り 5 2 4 2" xfId="354" xr:uid="{00000000-0005-0000-0000-000032020000}"/>
    <cellStyle name="桁区切り 5 2 4 2 2" xfId="687" xr:uid="{00000000-0005-0000-0000-000033020000}"/>
    <cellStyle name="桁区切り 5 2 4 3" xfId="549" xr:uid="{00000000-0005-0000-0000-000034020000}"/>
    <cellStyle name="桁区切り 5 2 4 4" xfId="835" xr:uid="{00000000-0005-0000-0000-000035020000}"/>
    <cellStyle name="桁区切り 5 2 5" xfId="317" xr:uid="{00000000-0005-0000-0000-000036020000}"/>
    <cellStyle name="桁区切り 5 2 5 2" xfId="652" xr:uid="{00000000-0005-0000-0000-000037020000}"/>
    <cellStyle name="桁区切り 5 2 6" xfId="514" xr:uid="{00000000-0005-0000-0000-000038020000}"/>
    <cellStyle name="桁区切り 5 2 7" xfId="800" xr:uid="{00000000-0005-0000-0000-000039020000}"/>
    <cellStyle name="桁区切り 5 3" xfId="263" xr:uid="{00000000-0005-0000-0000-00003A020000}"/>
    <cellStyle name="桁区切り 5 3 2" xfId="410" xr:uid="{00000000-0005-0000-0000-00003B020000}"/>
    <cellStyle name="桁区切り 5 3 2 2" xfId="740" xr:uid="{00000000-0005-0000-0000-00003C020000}"/>
    <cellStyle name="桁区切り 5 3 3" xfId="602" xr:uid="{00000000-0005-0000-0000-00003D020000}"/>
    <cellStyle name="桁区切り 5 3 4" xfId="888" xr:uid="{00000000-0005-0000-0000-00003E020000}"/>
    <cellStyle name="桁区切り 5 4" xfId="229" xr:uid="{00000000-0005-0000-0000-00003F020000}"/>
    <cellStyle name="桁区切り 5 4 2" xfId="374" xr:uid="{00000000-0005-0000-0000-000040020000}"/>
    <cellStyle name="桁区切り 5 4 2 2" xfId="706" xr:uid="{00000000-0005-0000-0000-000041020000}"/>
    <cellStyle name="桁区切り 5 4 3" xfId="568" xr:uid="{00000000-0005-0000-0000-000042020000}"/>
    <cellStyle name="桁区切り 5 4 4" xfId="854" xr:uid="{00000000-0005-0000-0000-000043020000}"/>
    <cellStyle name="桁区切り 5 5" xfId="192" xr:uid="{00000000-0005-0000-0000-000044020000}"/>
    <cellStyle name="桁区切り 5 5 2" xfId="337" xr:uid="{00000000-0005-0000-0000-000045020000}"/>
    <cellStyle name="桁区切り 5 5 2 2" xfId="671" xr:uid="{00000000-0005-0000-0000-000046020000}"/>
    <cellStyle name="桁区切り 5 5 3" xfId="533" xr:uid="{00000000-0005-0000-0000-000047020000}"/>
    <cellStyle name="桁区切り 5 5 4" xfId="819" xr:uid="{00000000-0005-0000-0000-000048020000}"/>
    <cellStyle name="桁区切り 5 6" xfId="300" xr:uid="{00000000-0005-0000-0000-000049020000}"/>
    <cellStyle name="桁区切り 5 6 2" xfId="636" xr:uid="{00000000-0005-0000-0000-00004A020000}"/>
    <cellStyle name="桁区切り 5 7" xfId="498" xr:uid="{00000000-0005-0000-0000-00004B020000}"/>
    <cellStyle name="桁区切り 5 8" xfId="784" xr:uid="{00000000-0005-0000-0000-00004C020000}"/>
    <cellStyle name="見出し 1" xfId="86" xr:uid="{00000000-0005-0000-0000-000088030000}"/>
    <cellStyle name="見出し 2" xfId="87" xr:uid="{00000000-0005-0000-0000-000089030000}"/>
    <cellStyle name="見出し 3" xfId="88" xr:uid="{00000000-0005-0000-0000-00008A030000}"/>
    <cellStyle name="見出し 4" xfId="89" xr:uid="{00000000-0005-0000-0000-00008B030000}"/>
    <cellStyle name="集計" xfId="93" xr:uid="{00000000-0005-0000-0000-00008F030000}"/>
    <cellStyle name="出力" xfId="82" xr:uid="{00000000-0005-0000-0000-00001E020000}"/>
    <cellStyle name="説明文" xfId="91" xr:uid="{00000000-0005-0000-0000-00008D030000}"/>
    <cellStyle name="入力" xfId="81" xr:uid="{00000000-0005-0000-0000-00001D020000}"/>
    <cellStyle name="標準 10 3" xfId="128" xr:uid="{00000000-0005-0000-0000-00004D020000}"/>
    <cellStyle name="標準 2" xfId="99" xr:uid="{00000000-0005-0000-0000-00004E020000}"/>
    <cellStyle name="標準 2 10" xfId="761" xr:uid="{00000000-0005-0000-0000-00004F020000}"/>
    <cellStyle name="標準 2 11" xfId="481" xr:uid="{00000000-0005-0000-0000-000050020000}"/>
    <cellStyle name="標準 2 2" xfId="105" xr:uid="{00000000-0005-0000-0000-000051020000}"/>
    <cellStyle name="標準 2 2 2" xfId="110" xr:uid="{00000000-0005-0000-0000-000052020000}"/>
    <cellStyle name="標準 2 2 2 2" xfId="140" xr:uid="{00000000-0005-0000-0000-000053020000}"/>
    <cellStyle name="標準 2 2 2 2 2" xfId="175" xr:uid="{00000000-0005-0000-0000-000054020000}"/>
    <cellStyle name="標準 2 2 2 2 2 2" xfId="283" xr:uid="{00000000-0005-0000-0000-000055020000}"/>
    <cellStyle name="標準 2 2 2 2 2 2 2" xfId="430" xr:uid="{00000000-0005-0000-0000-000056020000}"/>
    <cellStyle name="標準 2 2 2 2 2 2 2 2" xfId="759" xr:uid="{00000000-0005-0000-0000-000057020000}"/>
    <cellStyle name="標準 2 2 2 2 2 2 3" xfId="621" xr:uid="{00000000-0005-0000-0000-000058020000}"/>
    <cellStyle name="標準 2 2 2 2 2 2 4" xfId="907" xr:uid="{00000000-0005-0000-0000-000059020000}"/>
    <cellStyle name="標準 2 2 2 2 2 3" xfId="249" xr:uid="{00000000-0005-0000-0000-00005A020000}"/>
    <cellStyle name="標準 2 2 2 2 2 3 2" xfId="394" xr:uid="{00000000-0005-0000-0000-00005B020000}"/>
    <cellStyle name="標準 2 2 2 2 2 3 2 2" xfId="725" xr:uid="{00000000-0005-0000-0000-00005C020000}"/>
    <cellStyle name="標準 2 2 2 2 2 3 3" xfId="587" xr:uid="{00000000-0005-0000-0000-00005D020000}"/>
    <cellStyle name="標準 2 2 2 2 2 3 4" xfId="873" xr:uid="{00000000-0005-0000-0000-00005E020000}"/>
    <cellStyle name="標準 2 2 2 2 2 4" xfId="212" xr:uid="{00000000-0005-0000-0000-00005F020000}"/>
    <cellStyle name="標準 2 2 2 2 2 4 2" xfId="357" xr:uid="{00000000-0005-0000-0000-000060020000}"/>
    <cellStyle name="標準 2 2 2 2 2 4 2 2" xfId="690" xr:uid="{00000000-0005-0000-0000-000061020000}"/>
    <cellStyle name="標準 2 2 2 2 2 4 3" xfId="552" xr:uid="{00000000-0005-0000-0000-000062020000}"/>
    <cellStyle name="標準 2 2 2 2 2 4 4" xfId="838" xr:uid="{00000000-0005-0000-0000-000063020000}"/>
    <cellStyle name="標準 2 2 2 2 2 5" xfId="320" xr:uid="{00000000-0005-0000-0000-000064020000}"/>
    <cellStyle name="標準 2 2 2 2 2 5 2" xfId="655" xr:uid="{00000000-0005-0000-0000-000065020000}"/>
    <cellStyle name="標準 2 2 2 2 2 6" xfId="517" xr:uid="{00000000-0005-0000-0000-000066020000}"/>
    <cellStyle name="標準 2 2 2 2 2 7" xfId="803" xr:uid="{00000000-0005-0000-0000-000067020000}"/>
    <cellStyle name="標準 2 2 2 2 3" xfId="274" xr:uid="{00000000-0005-0000-0000-000068020000}"/>
    <cellStyle name="標準 2 2 2 2 3 2" xfId="421" xr:uid="{00000000-0005-0000-0000-000069020000}"/>
    <cellStyle name="標準 2 2 2 2 3 2 2" xfId="750" xr:uid="{00000000-0005-0000-0000-00006A020000}"/>
    <cellStyle name="標準 2 2 2 2 3 3" xfId="612" xr:uid="{00000000-0005-0000-0000-00006B020000}"/>
    <cellStyle name="標準 2 2 2 2 3 4" xfId="898" xr:uid="{00000000-0005-0000-0000-00006C020000}"/>
    <cellStyle name="標準 2 2 2 2 4" xfId="240" xr:uid="{00000000-0005-0000-0000-00006D020000}"/>
    <cellStyle name="標準 2 2 2 2 4 2" xfId="385" xr:uid="{00000000-0005-0000-0000-00006E020000}"/>
    <cellStyle name="標準 2 2 2 2 4 2 2" xfId="716" xr:uid="{00000000-0005-0000-0000-00006F020000}"/>
    <cellStyle name="標準 2 2 2 2 4 3" xfId="578" xr:uid="{00000000-0005-0000-0000-000070020000}"/>
    <cellStyle name="標準 2 2 2 2 4 4" xfId="864" xr:uid="{00000000-0005-0000-0000-000071020000}"/>
    <cellStyle name="標準 2 2 2 2 5" xfId="203" xr:uid="{00000000-0005-0000-0000-000072020000}"/>
    <cellStyle name="標準 2 2 2 2 5 2" xfId="348" xr:uid="{00000000-0005-0000-0000-000073020000}"/>
    <cellStyle name="標準 2 2 2 2 5 2 2" xfId="681" xr:uid="{00000000-0005-0000-0000-000074020000}"/>
    <cellStyle name="標準 2 2 2 2 5 3" xfId="543" xr:uid="{00000000-0005-0000-0000-000075020000}"/>
    <cellStyle name="標準 2 2 2 2 5 4" xfId="829" xr:uid="{00000000-0005-0000-0000-000076020000}"/>
    <cellStyle name="標準 2 2 2 2 6" xfId="311" xr:uid="{00000000-0005-0000-0000-000077020000}"/>
    <cellStyle name="標準 2 2 2 2 6 2" xfId="646" xr:uid="{00000000-0005-0000-0000-000078020000}"/>
    <cellStyle name="標準 2 2 2 2 7" xfId="508" xr:uid="{00000000-0005-0000-0000-000079020000}"/>
    <cellStyle name="標準 2 2 2 2 8" xfId="794" xr:uid="{00000000-0005-0000-0000-00007A020000}"/>
    <cellStyle name="標準 2 2 2 3" xfId="174" xr:uid="{00000000-0005-0000-0000-00007B020000}"/>
    <cellStyle name="標準 2 2 2 3 2" xfId="282" xr:uid="{00000000-0005-0000-0000-00007C020000}"/>
    <cellStyle name="標準 2 2 2 3 2 2" xfId="429" xr:uid="{00000000-0005-0000-0000-00007D020000}"/>
    <cellStyle name="標準 2 2 2 3 2 2 2" xfId="758" xr:uid="{00000000-0005-0000-0000-00007E020000}"/>
    <cellStyle name="標準 2 2 2 3 2 3" xfId="620" xr:uid="{00000000-0005-0000-0000-00007F020000}"/>
    <cellStyle name="標準 2 2 2 3 2 4" xfId="906" xr:uid="{00000000-0005-0000-0000-000080020000}"/>
    <cellStyle name="標準 2 2 2 3 3" xfId="248" xr:uid="{00000000-0005-0000-0000-000081020000}"/>
    <cellStyle name="標準 2 2 2 3 3 2" xfId="393" xr:uid="{00000000-0005-0000-0000-000082020000}"/>
    <cellStyle name="標準 2 2 2 3 3 2 2" xfId="724" xr:uid="{00000000-0005-0000-0000-000083020000}"/>
    <cellStyle name="標準 2 2 2 3 3 3" xfId="586" xr:uid="{00000000-0005-0000-0000-000084020000}"/>
    <cellStyle name="標準 2 2 2 3 3 4" xfId="872" xr:uid="{00000000-0005-0000-0000-000085020000}"/>
    <cellStyle name="標準 2 2 2 3 4" xfId="211" xr:uid="{00000000-0005-0000-0000-000086020000}"/>
    <cellStyle name="標準 2 2 2 3 4 2" xfId="356" xr:uid="{00000000-0005-0000-0000-000087020000}"/>
    <cellStyle name="標準 2 2 2 3 4 2 2" xfId="689" xr:uid="{00000000-0005-0000-0000-000088020000}"/>
    <cellStyle name="標準 2 2 2 3 4 3" xfId="551" xr:uid="{00000000-0005-0000-0000-000089020000}"/>
    <cellStyle name="標準 2 2 2 3 4 4" xfId="837" xr:uid="{00000000-0005-0000-0000-00008A020000}"/>
    <cellStyle name="標準 2 2 2 3 5" xfId="319" xr:uid="{00000000-0005-0000-0000-00008B020000}"/>
    <cellStyle name="標準 2 2 2 3 5 2" xfId="654" xr:uid="{00000000-0005-0000-0000-00008C020000}"/>
    <cellStyle name="標準 2 2 2 3 6" xfId="516" xr:uid="{00000000-0005-0000-0000-00008D020000}"/>
    <cellStyle name="標準 2 2 2 3 7" xfId="802" xr:uid="{00000000-0005-0000-0000-00008E020000}"/>
    <cellStyle name="標準 2 2 2 4" xfId="258" xr:uid="{00000000-0005-0000-0000-00008F020000}"/>
    <cellStyle name="標準 2 2 2 4 2" xfId="404" xr:uid="{00000000-0005-0000-0000-000090020000}"/>
    <cellStyle name="標準 2 2 2 4 2 2" xfId="734" xr:uid="{00000000-0005-0000-0000-000091020000}"/>
    <cellStyle name="標準 2 2 2 4 3" xfId="596" xr:uid="{00000000-0005-0000-0000-000092020000}"/>
    <cellStyle name="標準 2 2 2 4 4" xfId="882" xr:uid="{00000000-0005-0000-0000-000093020000}"/>
    <cellStyle name="標準 2 2 2 5" xfId="223" xr:uid="{00000000-0005-0000-0000-000094020000}"/>
    <cellStyle name="標準 2 2 2 5 2" xfId="368" xr:uid="{00000000-0005-0000-0000-000095020000}"/>
    <cellStyle name="標準 2 2 2 5 2 2" xfId="700" xr:uid="{00000000-0005-0000-0000-000096020000}"/>
    <cellStyle name="標準 2 2 2 5 3" xfId="562" xr:uid="{00000000-0005-0000-0000-000097020000}"/>
    <cellStyle name="標準 2 2 2 5 4" xfId="848" xr:uid="{00000000-0005-0000-0000-000098020000}"/>
    <cellStyle name="標準 2 2 2 6" xfId="186" xr:uid="{00000000-0005-0000-0000-000099020000}"/>
    <cellStyle name="標準 2 2 2 6 2" xfId="331" xr:uid="{00000000-0005-0000-0000-00009A020000}"/>
    <cellStyle name="標準 2 2 2 6 2 2" xfId="665" xr:uid="{00000000-0005-0000-0000-00009B020000}"/>
    <cellStyle name="標準 2 2 2 6 3" xfId="527" xr:uid="{00000000-0005-0000-0000-00009C020000}"/>
    <cellStyle name="標準 2 2 2 6 4" xfId="813" xr:uid="{00000000-0005-0000-0000-00009D020000}"/>
    <cellStyle name="標準 2 2 2 7" xfId="294" xr:uid="{00000000-0005-0000-0000-00009E020000}"/>
    <cellStyle name="標準 2 2 2 7 2" xfId="630" xr:uid="{00000000-0005-0000-0000-00009F020000}"/>
    <cellStyle name="標準 2 2 2 7 3" xfId="909" xr:uid="{00000000-0005-0000-0000-0000A0020000}"/>
    <cellStyle name="標準 2 2 2 8" xfId="492" xr:uid="{00000000-0005-0000-0000-0000A1020000}"/>
    <cellStyle name="標準 2 2 2 8 2" xfId="908" xr:uid="{00000000-0005-0000-0000-0000A2020000}"/>
    <cellStyle name="標準 2 2 2 9" xfId="778" xr:uid="{00000000-0005-0000-0000-0000A3020000}"/>
    <cellStyle name="標準 2 2 3" xfId="136" xr:uid="{00000000-0005-0000-0000-0000A4020000}"/>
    <cellStyle name="標準 2 2 3 2" xfId="270" xr:uid="{00000000-0005-0000-0000-0000A5020000}"/>
    <cellStyle name="標準 2 2 3 2 2" xfId="417" xr:uid="{00000000-0005-0000-0000-0000A6020000}"/>
    <cellStyle name="標準 2 2 3 2 2 2" xfId="746" xr:uid="{00000000-0005-0000-0000-0000A7020000}"/>
    <cellStyle name="標準 2 2 3 2 3" xfId="608" xr:uid="{00000000-0005-0000-0000-0000A8020000}"/>
    <cellStyle name="標準 2 2 3 2 4" xfId="894" xr:uid="{00000000-0005-0000-0000-0000A9020000}"/>
    <cellStyle name="標準 2 2 3 3" xfId="236" xr:uid="{00000000-0005-0000-0000-0000AA020000}"/>
    <cellStyle name="標準 2 2 3 3 2" xfId="381" xr:uid="{00000000-0005-0000-0000-0000AB020000}"/>
    <cellStyle name="標準 2 2 3 3 2 2" xfId="712" xr:uid="{00000000-0005-0000-0000-0000AC020000}"/>
    <cellStyle name="標準 2 2 3 3 3" xfId="574" xr:uid="{00000000-0005-0000-0000-0000AD020000}"/>
    <cellStyle name="標準 2 2 3 3 4" xfId="860" xr:uid="{00000000-0005-0000-0000-0000AE020000}"/>
    <cellStyle name="標準 2 2 3 4" xfId="199" xr:uid="{00000000-0005-0000-0000-0000AF020000}"/>
    <cellStyle name="標準 2 2 3 4 2" xfId="344" xr:uid="{00000000-0005-0000-0000-0000B0020000}"/>
    <cellStyle name="標準 2 2 3 4 2 2" xfId="677" xr:uid="{00000000-0005-0000-0000-0000B1020000}"/>
    <cellStyle name="標準 2 2 3 4 3" xfId="539" xr:uid="{00000000-0005-0000-0000-0000B2020000}"/>
    <cellStyle name="標準 2 2 3 4 4" xfId="825" xr:uid="{00000000-0005-0000-0000-0000B3020000}"/>
    <cellStyle name="標準 2 2 3 5" xfId="307" xr:uid="{00000000-0005-0000-0000-0000B4020000}"/>
    <cellStyle name="標準 2 2 3 5 2" xfId="642" xr:uid="{00000000-0005-0000-0000-0000B5020000}"/>
    <cellStyle name="標準 2 2 3 6" xfId="504" xr:uid="{00000000-0005-0000-0000-0000B6020000}"/>
    <cellStyle name="標準 2 2 3 7" xfId="790" xr:uid="{00000000-0005-0000-0000-0000B7020000}"/>
    <cellStyle name="標準 2 2 4" xfId="254" xr:uid="{00000000-0005-0000-0000-0000B8020000}"/>
    <cellStyle name="標準 2 2 4 2" xfId="400" xr:uid="{00000000-0005-0000-0000-0000B9020000}"/>
    <cellStyle name="標準 2 2 4 2 2" xfId="730" xr:uid="{00000000-0005-0000-0000-0000BA020000}"/>
    <cellStyle name="標準 2 2 4 3" xfId="592" xr:uid="{00000000-0005-0000-0000-0000BB020000}"/>
    <cellStyle name="標準 2 2 4 4" xfId="878" xr:uid="{00000000-0005-0000-0000-0000BC020000}"/>
    <cellStyle name="標準 2 2 5" xfId="219" xr:uid="{00000000-0005-0000-0000-0000BD020000}"/>
    <cellStyle name="標準 2 2 5 2" xfId="364" xr:uid="{00000000-0005-0000-0000-0000BE020000}"/>
    <cellStyle name="標準 2 2 5 2 2" xfId="696" xr:uid="{00000000-0005-0000-0000-0000BF020000}"/>
    <cellStyle name="標準 2 2 5 3" xfId="558" xr:uid="{00000000-0005-0000-0000-0000C0020000}"/>
    <cellStyle name="標準 2 2 5 4" xfId="844" xr:uid="{00000000-0005-0000-0000-0000C1020000}"/>
    <cellStyle name="標準 2 2 6" xfId="182" xr:uid="{00000000-0005-0000-0000-0000C2020000}"/>
    <cellStyle name="標準 2 2 6 2" xfId="327" xr:uid="{00000000-0005-0000-0000-0000C3020000}"/>
    <cellStyle name="標準 2 2 6 2 2" xfId="661" xr:uid="{00000000-0005-0000-0000-0000C4020000}"/>
    <cellStyle name="標準 2 2 6 3" xfId="523" xr:uid="{00000000-0005-0000-0000-0000C5020000}"/>
    <cellStyle name="標準 2 2 6 4" xfId="809" xr:uid="{00000000-0005-0000-0000-0000C6020000}"/>
    <cellStyle name="標準 2 2 7" xfId="290" xr:uid="{00000000-0005-0000-0000-0000C7020000}"/>
    <cellStyle name="標準 2 2 7 2" xfId="626" xr:uid="{00000000-0005-0000-0000-0000C8020000}"/>
    <cellStyle name="標準 2 2 8" xfId="488" xr:uid="{00000000-0005-0000-0000-0000C9020000}"/>
    <cellStyle name="標準 2 2 9" xfId="774" xr:uid="{00000000-0005-0000-0000-0000CA020000}"/>
    <cellStyle name="標準 2 3" xfId="117" xr:uid="{00000000-0005-0000-0000-0000CB020000}"/>
    <cellStyle name="標準 2 4" xfId="131" xr:uid="{00000000-0005-0000-0000-0000CC020000}"/>
    <cellStyle name="標準 2 4 2" xfId="157" xr:uid="{00000000-0005-0000-0000-0000CD020000}"/>
    <cellStyle name="標準 2 4 2 2" xfId="412" xr:uid="{00000000-0005-0000-0000-0000CE020000}"/>
    <cellStyle name="標準 2 4 2 3" xfId="265" xr:uid="{00000000-0005-0000-0000-0000CF020000}"/>
    <cellStyle name="標準 2 4 3" xfId="231" xr:uid="{00000000-0005-0000-0000-0000D0020000}"/>
    <cellStyle name="標準 2 4 3 2" xfId="376" xr:uid="{00000000-0005-0000-0000-0000D1020000}"/>
    <cellStyle name="標準 2 4 3 3" xfId="767" xr:uid="{00000000-0005-0000-0000-0000D2020000}"/>
    <cellStyle name="標準 2 4 4" xfId="194" xr:uid="{00000000-0005-0000-0000-0000D3020000}"/>
    <cellStyle name="標準 2 4 4 2" xfId="339" xr:uid="{00000000-0005-0000-0000-0000D4020000}"/>
    <cellStyle name="標準 2 4 4 3" xfId="764" xr:uid="{00000000-0005-0000-0000-0000D5020000}"/>
    <cellStyle name="標準 2 4 5" xfId="302" xr:uid="{00000000-0005-0000-0000-0000D6020000}"/>
    <cellStyle name="標準 2 4 6" xfId="173" xr:uid="{00000000-0005-0000-0000-0000D7020000}"/>
    <cellStyle name="標準 2 5" xfId="156" xr:uid="{00000000-0005-0000-0000-0000D8020000}"/>
    <cellStyle name="標準 2 5 2" xfId="395" xr:uid="{00000000-0005-0000-0000-0000D9020000}"/>
    <cellStyle name="標準 2 5 3" xfId="250" xr:uid="{00000000-0005-0000-0000-0000DA020000}"/>
    <cellStyle name="標準 2 6" xfId="214" xr:uid="{00000000-0005-0000-0000-0000DB020000}"/>
    <cellStyle name="標準 2 6 2" xfId="359" xr:uid="{00000000-0005-0000-0000-0000DC020000}"/>
    <cellStyle name="標準 2 6 3" xfId="766" xr:uid="{00000000-0005-0000-0000-0000DD020000}"/>
    <cellStyle name="標準 2 7" xfId="177" xr:uid="{00000000-0005-0000-0000-0000DE020000}"/>
    <cellStyle name="標準 2 7 2" xfId="322" xr:uid="{00000000-0005-0000-0000-0000DF020000}"/>
    <cellStyle name="標準 2 7 3" xfId="763" xr:uid="{00000000-0005-0000-0000-0000E0020000}"/>
    <cellStyle name="標準 2 8" xfId="285" xr:uid="{00000000-0005-0000-0000-0000E1020000}"/>
    <cellStyle name="標準 2 9" xfId="171" xr:uid="{00000000-0005-0000-0000-0000E2020000}"/>
    <cellStyle name="標準 3" xfId="103" xr:uid="{00000000-0005-0000-0000-0000E3020000}"/>
    <cellStyle name="標準 3 10" xfId="772" xr:uid="{00000000-0005-0000-0000-0000E4020000}"/>
    <cellStyle name="標準 3 2" xfId="108" xr:uid="{00000000-0005-0000-0000-0000E5020000}"/>
    <cellStyle name="標準 3 2 10" xfId="776" xr:uid="{00000000-0005-0000-0000-0000E6020000}"/>
    <cellStyle name="標準 3 2 2" xfId="115" xr:uid="{00000000-0005-0000-0000-0000E7020000}"/>
    <cellStyle name="標準 3 2 2 2" xfId="145" xr:uid="{00000000-0005-0000-0000-0000E8020000}"/>
    <cellStyle name="標準 3 2 2 2 2" xfId="279" xr:uid="{00000000-0005-0000-0000-0000E9020000}"/>
    <cellStyle name="標準 3 2 2 2 2 2" xfId="426" xr:uid="{00000000-0005-0000-0000-0000EA020000}"/>
    <cellStyle name="標準 3 2 2 2 2 2 2" xfId="755" xr:uid="{00000000-0005-0000-0000-0000EB020000}"/>
    <cellStyle name="標準 3 2 2 2 2 3" xfId="617" xr:uid="{00000000-0005-0000-0000-0000EC020000}"/>
    <cellStyle name="標準 3 2 2 2 2 4" xfId="903" xr:uid="{00000000-0005-0000-0000-0000ED020000}"/>
    <cellStyle name="標準 3 2 2 2 3" xfId="245" xr:uid="{00000000-0005-0000-0000-0000EE020000}"/>
    <cellStyle name="標準 3 2 2 2 3 2" xfId="390" xr:uid="{00000000-0005-0000-0000-0000EF020000}"/>
    <cellStyle name="標準 3 2 2 2 3 2 2" xfId="721" xr:uid="{00000000-0005-0000-0000-0000F0020000}"/>
    <cellStyle name="標準 3 2 2 2 3 3" xfId="583" xr:uid="{00000000-0005-0000-0000-0000F1020000}"/>
    <cellStyle name="標準 3 2 2 2 3 4" xfId="869" xr:uid="{00000000-0005-0000-0000-0000F2020000}"/>
    <cellStyle name="標準 3 2 2 2 4" xfId="208" xr:uid="{00000000-0005-0000-0000-0000F3020000}"/>
    <cellStyle name="標準 3 2 2 2 4 2" xfId="353" xr:uid="{00000000-0005-0000-0000-0000F4020000}"/>
    <cellStyle name="標準 3 2 2 2 4 2 2" xfId="686" xr:uid="{00000000-0005-0000-0000-0000F5020000}"/>
    <cellStyle name="標準 3 2 2 2 4 3" xfId="548" xr:uid="{00000000-0005-0000-0000-0000F6020000}"/>
    <cellStyle name="標準 3 2 2 2 4 4" xfId="834" xr:uid="{00000000-0005-0000-0000-0000F7020000}"/>
    <cellStyle name="標準 3 2 2 2 5" xfId="316" xr:uid="{00000000-0005-0000-0000-0000F8020000}"/>
    <cellStyle name="標準 3 2 2 2 5 2" xfId="651" xr:uid="{00000000-0005-0000-0000-0000F9020000}"/>
    <cellStyle name="標準 3 2 2 2 6" xfId="513" xr:uid="{00000000-0005-0000-0000-0000FA020000}"/>
    <cellStyle name="標準 3 2 2 2 7" xfId="799" xr:uid="{00000000-0005-0000-0000-0000FB020000}"/>
    <cellStyle name="標準 3 2 2 3" xfId="262" xr:uid="{00000000-0005-0000-0000-0000FC020000}"/>
    <cellStyle name="標準 3 2 2 3 2" xfId="409" xr:uid="{00000000-0005-0000-0000-0000FD020000}"/>
    <cellStyle name="標準 3 2 2 3 2 2" xfId="739" xr:uid="{00000000-0005-0000-0000-0000FE020000}"/>
    <cellStyle name="標準 3 2 2 3 3" xfId="601" xr:uid="{00000000-0005-0000-0000-0000FF020000}"/>
    <cellStyle name="標準 3 2 2 3 4" xfId="887" xr:uid="{00000000-0005-0000-0000-000000030000}"/>
    <cellStyle name="標準 3 2 2 4" xfId="228" xr:uid="{00000000-0005-0000-0000-000001030000}"/>
    <cellStyle name="標準 3 2 2 4 2" xfId="373" xr:uid="{00000000-0005-0000-0000-000002030000}"/>
    <cellStyle name="標準 3 2 2 4 2 2" xfId="705" xr:uid="{00000000-0005-0000-0000-000003030000}"/>
    <cellStyle name="標準 3 2 2 4 3" xfId="567" xr:uid="{00000000-0005-0000-0000-000004030000}"/>
    <cellStyle name="標準 3 2 2 4 4" xfId="853" xr:uid="{00000000-0005-0000-0000-000005030000}"/>
    <cellStyle name="標準 3 2 2 5" xfId="191" xr:uid="{00000000-0005-0000-0000-000006030000}"/>
    <cellStyle name="標準 3 2 2 5 2" xfId="336" xr:uid="{00000000-0005-0000-0000-000007030000}"/>
    <cellStyle name="標準 3 2 2 5 2 2" xfId="670" xr:uid="{00000000-0005-0000-0000-000008030000}"/>
    <cellStyle name="標準 3 2 2 5 3" xfId="532" xr:uid="{00000000-0005-0000-0000-000009030000}"/>
    <cellStyle name="標準 3 2 2 5 4" xfId="818" xr:uid="{00000000-0005-0000-0000-00000A030000}"/>
    <cellStyle name="標準 3 2 2 6" xfId="299" xr:uid="{00000000-0005-0000-0000-00000B030000}"/>
    <cellStyle name="標準 3 2 2 6 2" xfId="635" xr:uid="{00000000-0005-0000-0000-00000C030000}"/>
    <cellStyle name="標準 3 2 2 7" xfId="497" xr:uid="{00000000-0005-0000-0000-00000D030000}"/>
    <cellStyle name="標準 3 2 2 8" xfId="783" xr:uid="{00000000-0005-0000-0000-00000E030000}"/>
    <cellStyle name="標準 3 2 3" xfId="123" xr:uid="{00000000-0005-0000-0000-00000F030000}"/>
    <cellStyle name="標準 3 2 4" xfId="138" xr:uid="{00000000-0005-0000-0000-000010030000}"/>
    <cellStyle name="標準 3 2 4 2" xfId="272" xr:uid="{00000000-0005-0000-0000-000011030000}"/>
    <cellStyle name="標準 3 2 4 2 2" xfId="419" xr:uid="{00000000-0005-0000-0000-000012030000}"/>
    <cellStyle name="標準 3 2 4 2 2 2" xfId="748" xr:uid="{00000000-0005-0000-0000-000013030000}"/>
    <cellStyle name="標準 3 2 4 2 3" xfId="610" xr:uid="{00000000-0005-0000-0000-000014030000}"/>
    <cellStyle name="標準 3 2 4 2 4" xfId="896" xr:uid="{00000000-0005-0000-0000-000015030000}"/>
    <cellStyle name="標準 3 2 4 3" xfId="238" xr:uid="{00000000-0005-0000-0000-000016030000}"/>
    <cellStyle name="標準 3 2 4 3 2" xfId="383" xr:uid="{00000000-0005-0000-0000-000017030000}"/>
    <cellStyle name="標準 3 2 4 3 2 2" xfId="714" xr:uid="{00000000-0005-0000-0000-000018030000}"/>
    <cellStyle name="標準 3 2 4 3 3" xfId="576" xr:uid="{00000000-0005-0000-0000-000019030000}"/>
    <cellStyle name="標準 3 2 4 3 4" xfId="862" xr:uid="{00000000-0005-0000-0000-00001A030000}"/>
    <cellStyle name="標準 3 2 4 4" xfId="201" xr:uid="{00000000-0005-0000-0000-00001B030000}"/>
    <cellStyle name="標準 3 2 4 4 2" xfId="346" xr:uid="{00000000-0005-0000-0000-00001C030000}"/>
    <cellStyle name="標準 3 2 4 4 2 2" xfId="679" xr:uid="{00000000-0005-0000-0000-00001D030000}"/>
    <cellStyle name="標準 3 2 4 4 3" xfId="541" xr:uid="{00000000-0005-0000-0000-00001E030000}"/>
    <cellStyle name="標準 3 2 4 4 4" xfId="827" xr:uid="{00000000-0005-0000-0000-00001F030000}"/>
    <cellStyle name="標準 3 2 4 5" xfId="309" xr:uid="{00000000-0005-0000-0000-000020030000}"/>
    <cellStyle name="標準 3 2 4 5 2" xfId="644" xr:uid="{00000000-0005-0000-0000-000021030000}"/>
    <cellStyle name="標準 3 2 4 6" xfId="506" xr:uid="{00000000-0005-0000-0000-000022030000}"/>
    <cellStyle name="標準 3 2 4 7" xfId="792" xr:uid="{00000000-0005-0000-0000-000023030000}"/>
    <cellStyle name="標準 3 2 5" xfId="256" xr:uid="{00000000-0005-0000-0000-000024030000}"/>
    <cellStyle name="標準 3 2 5 2" xfId="402" xr:uid="{00000000-0005-0000-0000-000025030000}"/>
    <cellStyle name="標準 3 2 5 2 2" xfId="732" xr:uid="{00000000-0005-0000-0000-000026030000}"/>
    <cellStyle name="標準 3 2 5 3" xfId="594" xr:uid="{00000000-0005-0000-0000-000027030000}"/>
    <cellStyle name="標準 3 2 5 4" xfId="880" xr:uid="{00000000-0005-0000-0000-000028030000}"/>
    <cellStyle name="標準 3 2 6" xfId="221" xr:uid="{00000000-0005-0000-0000-000029030000}"/>
    <cellStyle name="標準 3 2 6 2" xfId="366" xr:uid="{00000000-0005-0000-0000-00002A030000}"/>
    <cellStyle name="標準 3 2 6 2 2" xfId="698" xr:uid="{00000000-0005-0000-0000-00002B030000}"/>
    <cellStyle name="標準 3 2 6 3" xfId="560" xr:uid="{00000000-0005-0000-0000-00002C030000}"/>
    <cellStyle name="標準 3 2 6 4" xfId="846" xr:uid="{00000000-0005-0000-0000-00002D030000}"/>
    <cellStyle name="標準 3 2 7" xfId="184" xr:uid="{00000000-0005-0000-0000-00002E030000}"/>
    <cellStyle name="標準 3 2 7 2" xfId="329" xr:uid="{00000000-0005-0000-0000-00002F030000}"/>
    <cellStyle name="標準 3 2 7 2 2" xfId="663" xr:uid="{00000000-0005-0000-0000-000030030000}"/>
    <cellStyle name="標準 3 2 7 3" xfId="525" xr:uid="{00000000-0005-0000-0000-000031030000}"/>
    <cellStyle name="標準 3 2 7 4" xfId="811" xr:uid="{00000000-0005-0000-0000-000032030000}"/>
    <cellStyle name="標準 3 2 8" xfId="292" xr:uid="{00000000-0005-0000-0000-000033030000}"/>
    <cellStyle name="標準 3 2 8 2" xfId="628" xr:uid="{00000000-0005-0000-0000-000034030000}"/>
    <cellStyle name="標準 3 2 9" xfId="490" xr:uid="{00000000-0005-0000-0000-000035030000}"/>
    <cellStyle name="標準 3 3" xfId="125" xr:uid="{00000000-0005-0000-0000-000036030000}"/>
    <cellStyle name="標準 3 4" xfId="134" xr:uid="{00000000-0005-0000-0000-000037030000}"/>
    <cellStyle name="標準 3 4 2" xfId="268" xr:uid="{00000000-0005-0000-0000-000038030000}"/>
    <cellStyle name="標準 3 4 2 2" xfId="415" xr:uid="{00000000-0005-0000-0000-000039030000}"/>
    <cellStyle name="標準 3 4 2 2 2" xfId="744" xr:uid="{00000000-0005-0000-0000-00003A030000}"/>
    <cellStyle name="標準 3 4 2 3" xfId="606" xr:uid="{00000000-0005-0000-0000-00003B030000}"/>
    <cellStyle name="標準 3 4 2 4" xfId="892" xr:uid="{00000000-0005-0000-0000-00003C030000}"/>
    <cellStyle name="標準 3 4 3" xfId="234" xr:uid="{00000000-0005-0000-0000-00003D030000}"/>
    <cellStyle name="標準 3 4 3 2" xfId="379" xr:uid="{00000000-0005-0000-0000-00003E030000}"/>
    <cellStyle name="標準 3 4 3 2 2" xfId="710" xr:uid="{00000000-0005-0000-0000-00003F030000}"/>
    <cellStyle name="標準 3 4 3 3" xfId="572" xr:uid="{00000000-0005-0000-0000-000040030000}"/>
    <cellStyle name="標準 3 4 3 4" xfId="858" xr:uid="{00000000-0005-0000-0000-000041030000}"/>
    <cellStyle name="標準 3 4 4" xfId="197" xr:uid="{00000000-0005-0000-0000-000042030000}"/>
    <cellStyle name="標準 3 4 4 2" xfId="342" xr:uid="{00000000-0005-0000-0000-000043030000}"/>
    <cellStyle name="標準 3 4 4 2 2" xfId="675" xr:uid="{00000000-0005-0000-0000-000044030000}"/>
    <cellStyle name="標準 3 4 4 3" xfId="537" xr:uid="{00000000-0005-0000-0000-000045030000}"/>
    <cellStyle name="標準 3 4 4 4" xfId="823" xr:uid="{00000000-0005-0000-0000-000046030000}"/>
    <cellStyle name="標準 3 4 5" xfId="305" xr:uid="{00000000-0005-0000-0000-000047030000}"/>
    <cellStyle name="標準 3 4 5 2" xfId="640" xr:uid="{00000000-0005-0000-0000-000048030000}"/>
    <cellStyle name="標準 3 4 6" xfId="502" xr:uid="{00000000-0005-0000-0000-000049030000}"/>
    <cellStyle name="標準 3 4 7" xfId="788" xr:uid="{00000000-0005-0000-0000-00004A030000}"/>
    <cellStyle name="標準 3 5" xfId="252" xr:uid="{00000000-0005-0000-0000-00004B030000}"/>
    <cellStyle name="標準 3 5 2" xfId="398" xr:uid="{00000000-0005-0000-0000-00004C030000}"/>
    <cellStyle name="標準 3 5 2 2" xfId="728" xr:uid="{00000000-0005-0000-0000-00004D030000}"/>
    <cellStyle name="標準 3 5 3" xfId="590" xr:uid="{00000000-0005-0000-0000-00004E030000}"/>
    <cellStyle name="標準 3 5 4" xfId="876" xr:uid="{00000000-0005-0000-0000-00004F030000}"/>
    <cellStyle name="標準 3 6" xfId="217" xr:uid="{00000000-0005-0000-0000-000050030000}"/>
    <cellStyle name="標準 3 6 2" xfId="362" xr:uid="{00000000-0005-0000-0000-000051030000}"/>
    <cellStyle name="標準 3 6 2 2" xfId="694" xr:uid="{00000000-0005-0000-0000-000052030000}"/>
    <cellStyle name="標準 3 6 3" xfId="556" xr:uid="{00000000-0005-0000-0000-000053030000}"/>
    <cellStyle name="標準 3 6 4" xfId="842" xr:uid="{00000000-0005-0000-0000-000054030000}"/>
    <cellStyle name="標準 3 7" xfId="180" xr:uid="{00000000-0005-0000-0000-000055030000}"/>
    <cellStyle name="標準 3 7 2" xfId="325" xr:uid="{00000000-0005-0000-0000-000056030000}"/>
    <cellStyle name="標準 3 7 2 2" xfId="659" xr:uid="{00000000-0005-0000-0000-000057030000}"/>
    <cellStyle name="標準 3 7 3" xfId="521" xr:uid="{00000000-0005-0000-0000-000058030000}"/>
    <cellStyle name="標準 3 7 4" xfId="807" xr:uid="{00000000-0005-0000-0000-000059030000}"/>
    <cellStyle name="標準 3 8" xfId="288" xr:uid="{00000000-0005-0000-0000-00005A030000}"/>
    <cellStyle name="標準 3 8 2" xfId="624" xr:uid="{00000000-0005-0000-0000-00005B030000}"/>
    <cellStyle name="標準 3 9" xfId="480" xr:uid="{00000000-0005-0000-0000-00005C030000}"/>
    <cellStyle name="標準 7" xfId="130" xr:uid="{00000000-0005-0000-0000-00005D030000}"/>
    <cellStyle name="標準 7 2" xfId="147" xr:uid="{00000000-0005-0000-0000-00005E030000}"/>
    <cellStyle name="標準 7 2 2" xfId="281" xr:uid="{00000000-0005-0000-0000-00005F030000}"/>
    <cellStyle name="標準 7 2 2 2" xfId="428" xr:uid="{00000000-0005-0000-0000-000060030000}"/>
    <cellStyle name="標準 7 2 2 2 2" xfId="757" xr:uid="{00000000-0005-0000-0000-000061030000}"/>
    <cellStyle name="標準 7 2 2 3" xfId="619" xr:uid="{00000000-0005-0000-0000-000062030000}"/>
    <cellStyle name="標準 7 2 2 4" xfId="905" xr:uid="{00000000-0005-0000-0000-000063030000}"/>
    <cellStyle name="標準 7 2 3" xfId="247" xr:uid="{00000000-0005-0000-0000-000064030000}"/>
    <cellStyle name="標準 7 2 3 2" xfId="392" xr:uid="{00000000-0005-0000-0000-000065030000}"/>
    <cellStyle name="標準 7 2 3 2 2" xfId="723" xr:uid="{00000000-0005-0000-0000-000066030000}"/>
    <cellStyle name="標準 7 2 3 3" xfId="585" xr:uid="{00000000-0005-0000-0000-000067030000}"/>
    <cellStyle name="標準 7 2 3 4" xfId="871" xr:uid="{00000000-0005-0000-0000-000068030000}"/>
    <cellStyle name="標準 7 2 4" xfId="210" xr:uid="{00000000-0005-0000-0000-000069030000}"/>
    <cellStyle name="標準 7 2 4 2" xfId="355" xr:uid="{00000000-0005-0000-0000-00006A030000}"/>
    <cellStyle name="標準 7 2 4 2 2" xfId="688" xr:uid="{00000000-0005-0000-0000-00006B030000}"/>
    <cellStyle name="標準 7 2 4 3" xfId="550" xr:uid="{00000000-0005-0000-0000-00006C030000}"/>
    <cellStyle name="標準 7 2 4 4" xfId="836" xr:uid="{00000000-0005-0000-0000-00006D030000}"/>
    <cellStyle name="標準 7 2 5" xfId="318" xr:uid="{00000000-0005-0000-0000-00006E030000}"/>
    <cellStyle name="標準 7 2 5 2" xfId="653" xr:uid="{00000000-0005-0000-0000-00006F030000}"/>
    <cellStyle name="標準 7 2 6" xfId="515" xr:uid="{00000000-0005-0000-0000-000070030000}"/>
    <cellStyle name="標準 7 2 7" xfId="801" xr:uid="{00000000-0005-0000-0000-000071030000}"/>
    <cellStyle name="標準 7 3" xfId="264" xr:uid="{00000000-0005-0000-0000-000072030000}"/>
    <cellStyle name="標準 7 3 2" xfId="411" xr:uid="{00000000-0005-0000-0000-000073030000}"/>
    <cellStyle name="標準 7 3 2 2" xfId="741" xr:uid="{00000000-0005-0000-0000-000074030000}"/>
    <cellStyle name="標準 7 3 3" xfId="603" xr:uid="{00000000-0005-0000-0000-000075030000}"/>
    <cellStyle name="標準 7 3 4" xfId="889" xr:uid="{00000000-0005-0000-0000-000076030000}"/>
    <cellStyle name="標準 7 4" xfId="230" xr:uid="{00000000-0005-0000-0000-000077030000}"/>
    <cellStyle name="標準 7 4 2" xfId="375" xr:uid="{00000000-0005-0000-0000-000078030000}"/>
    <cellStyle name="標準 7 4 2 2" xfId="707" xr:uid="{00000000-0005-0000-0000-000079030000}"/>
    <cellStyle name="標準 7 4 3" xfId="569" xr:uid="{00000000-0005-0000-0000-00007A030000}"/>
    <cellStyle name="標準 7 4 4" xfId="855" xr:uid="{00000000-0005-0000-0000-00007B030000}"/>
    <cellStyle name="標準 7 5" xfId="193" xr:uid="{00000000-0005-0000-0000-00007C030000}"/>
    <cellStyle name="標準 7 5 2" xfId="338" xr:uid="{00000000-0005-0000-0000-00007D030000}"/>
    <cellStyle name="標準 7 5 2 2" xfId="672" xr:uid="{00000000-0005-0000-0000-00007E030000}"/>
    <cellStyle name="標準 7 5 3" xfId="534" xr:uid="{00000000-0005-0000-0000-00007F030000}"/>
    <cellStyle name="標準 7 5 4" xfId="820" xr:uid="{00000000-0005-0000-0000-000080030000}"/>
    <cellStyle name="標準 7 6" xfId="301" xr:uid="{00000000-0005-0000-0000-000081030000}"/>
    <cellStyle name="標準 7 6 2" xfId="637" xr:uid="{00000000-0005-0000-0000-000082030000}"/>
    <cellStyle name="標準 7 7" xfId="499" xr:uid="{00000000-0005-0000-0000-000083030000}"/>
    <cellStyle name="標準 7 8" xfId="785" xr:uid="{00000000-0005-0000-0000-000084030000}"/>
    <cellStyle name="標準 8" xfId="124" xr:uid="{00000000-0005-0000-0000-000085030000}"/>
    <cellStyle name="標準_Sheet1" xfId="84" xr:uid="{00000000-0005-0000-0000-000086030000}"/>
    <cellStyle name="良い" xfId="85" xr:uid="{00000000-0005-0000-0000-000087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0000000-0008-0000-AC01-000002000000}"/>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0000000-0008-0000-AC01-000003000000}"/>
            </a:ext>
          </a:extLst>
        </xdr:cNvPr>
        <xdr:cNvSpPr>
          <a:spLocks noChangeShapeType="1"/>
        </xdr:cNvSpPr>
      </xdr:nvSpPr>
      <xdr:spPr bwMode="auto">
        <a:xfrm flipV="1">
          <a:off x="40449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0000000-0008-0000-AC01-000004000000}"/>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0000000-0008-0000-AC01-000005000000}"/>
            </a:ext>
          </a:extLst>
        </xdr:cNvPr>
        <xdr:cNvSpPr>
          <a:spLocks noChangeShapeType="1"/>
        </xdr:cNvSpPr>
      </xdr:nvSpPr>
      <xdr:spPr bwMode="auto">
        <a:xfrm flipV="1">
          <a:off x="6200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00000000-0008-0000-AC01-000006000000}"/>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0000000-0008-0000-AC01-000007000000}"/>
            </a:ext>
          </a:extLst>
        </xdr:cNvPr>
        <xdr:cNvSpPr txBox="1">
          <a:spLocks noChangeArrowheads="1"/>
        </xdr:cNvSpPr>
      </xdr:nvSpPr>
      <xdr:spPr bwMode="auto">
        <a:xfrm>
          <a:off x="0" y="411629"/>
          <a:ext cx="28606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0000000-0008-0000-AC01-000008000000}"/>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00000000-0008-0000-AC01-000009000000}"/>
            </a:ext>
          </a:extLst>
        </xdr:cNvPr>
        <xdr:cNvSpPr>
          <a:spLocks noChangeShapeType="1"/>
        </xdr:cNvSpPr>
      </xdr:nvSpPr>
      <xdr:spPr bwMode="auto">
        <a:xfrm flipV="1">
          <a:off x="37592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00000000-0008-0000-AC01-00000A000000}"/>
            </a:ext>
          </a:extLst>
        </xdr:cNvPr>
        <xdr:cNvSpPr txBox="1">
          <a:spLocks noChangeArrowheads="1"/>
        </xdr:cNvSpPr>
      </xdr:nvSpPr>
      <xdr:spPr bwMode="auto">
        <a:xfrm>
          <a:off x="10880725" y="441325"/>
          <a:ext cx="209867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a:t>
          </a:r>
          <a:r>
            <a:rPr lang="en-US" sz="1000" b="1" i="0" baseline="0">
              <a:effectLst/>
              <a:latin typeface="+mn-lt"/>
              <a:ea typeface="+mn-ea"/>
              <a:cs typeface="+mn-cs"/>
            </a:rPr>
            <a:t>2021 OCTOBER</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0000000-0008-0000-AC01-00000B000000}"/>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0000000-0008-0000-AC01-00000C000000}"/>
            </a:ext>
          </a:extLst>
        </xdr:cNvPr>
        <xdr:cNvSpPr>
          <a:spLocks noChangeShapeType="1"/>
        </xdr:cNvSpPr>
      </xdr:nvSpPr>
      <xdr:spPr bwMode="auto">
        <a:xfrm flipV="1">
          <a:off x="62484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0000000-0008-0000-AC01-00000D000000}"/>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00000000-0008-0000-AC01-00000E000000}"/>
            </a:ext>
          </a:extLst>
        </xdr:cNvPr>
        <xdr:cNvSpPr txBox="1">
          <a:spLocks noChangeArrowheads="1"/>
        </xdr:cNvSpPr>
      </xdr:nvSpPr>
      <xdr:spPr bwMode="auto">
        <a:xfrm>
          <a:off x="38100" y="6737350"/>
          <a:ext cx="13084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612256--&gt; ORDER SEPTEMBER'21</a:t>
          </a:r>
          <a:endParaRPr lang="en-ID" sz="1400">
            <a:effectLst/>
          </a:endParaRPr>
        </a:p>
        <a:p>
          <a:pPr rtl="0"/>
          <a:r>
            <a:rPr lang="en-US" sz="1400" b="1" i="0" baseline="0">
              <a:effectLst/>
              <a:latin typeface="+mn-lt"/>
              <a:ea typeface="+mn-ea"/>
              <a:cs typeface="+mn-cs"/>
            </a:rPr>
            <a:t>        </a:t>
          </a:r>
          <a:endParaRPr lang="en-ID" sz="1400">
            <a:effectLst/>
          </a:endParaRPr>
        </a:p>
      </xdr:txBody>
    </xdr:sp>
    <xdr:clientData/>
  </xdr:twoCellAnchor>
  <xdr:twoCellAnchor>
    <xdr:from>
      <xdr:col>4</xdr:col>
      <xdr:colOff>34365</xdr:colOff>
      <xdr:row>22</xdr:row>
      <xdr:rowOff>126999</xdr:rowOff>
    </xdr:from>
    <xdr:to>
      <xdr:col>4</xdr:col>
      <xdr:colOff>762000</xdr:colOff>
      <xdr:row>22</xdr:row>
      <xdr:rowOff>140820</xdr:rowOff>
    </xdr:to>
    <xdr:sp macro="" textlink="">
      <xdr:nvSpPr>
        <xdr:cNvPr id="15" name="Line 17">
          <a:extLst>
            <a:ext uri="{FF2B5EF4-FFF2-40B4-BE49-F238E27FC236}">
              <a16:creationId xmlns:a16="http://schemas.microsoft.com/office/drawing/2014/main" id="{00000000-0008-0000-AC01-00000F000000}"/>
            </a:ext>
          </a:extLst>
        </xdr:cNvPr>
        <xdr:cNvSpPr>
          <a:spLocks noChangeShapeType="1"/>
        </xdr:cNvSpPr>
      </xdr:nvSpPr>
      <xdr:spPr bwMode="auto">
        <a:xfrm flipV="1">
          <a:off x="4188012" y="4146175"/>
          <a:ext cx="727635" cy="138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968509</xdr:colOff>
      <xdr:row>2</xdr:row>
      <xdr:rowOff>33811</xdr:rowOff>
    </xdr:to>
    <xdr:pic>
      <xdr:nvPicPr>
        <xdr:cNvPr id="16" name="Picture 15">
          <a:extLst>
            <a:ext uri="{FF2B5EF4-FFF2-40B4-BE49-F238E27FC236}">
              <a16:creationId xmlns:a16="http://schemas.microsoft.com/office/drawing/2014/main" id="{00000000-0008-0000-AC01-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136790</xdr:colOff>
      <xdr:row>20</xdr:row>
      <xdr:rowOff>185338</xdr:rowOff>
    </xdr:from>
    <xdr:to>
      <xdr:col>4</xdr:col>
      <xdr:colOff>776942</xdr:colOff>
      <xdr:row>20</xdr:row>
      <xdr:rowOff>186764</xdr:rowOff>
    </xdr:to>
    <xdr:sp macro="" textlink="">
      <xdr:nvSpPr>
        <xdr:cNvPr id="17" name="Line 17">
          <a:extLst>
            <a:ext uri="{FF2B5EF4-FFF2-40B4-BE49-F238E27FC236}">
              <a16:creationId xmlns:a16="http://schemas.microsoft.com/office/drawing/2014/main" id="{00000000-0008-0000-AC01-000011000000}"/>
            </a:ext>
          </a:extLst>
        </xdr:cNvPr>
        <xdr:cNvSpPr>
          <a:spLocks noChangeShapeType="1"/>
        </xdr:cNvSpPr>
      </xdr:nvSpPr>
      <xdr:spPr bwMode="auto">
        <a:xfrm>
          <a:off x="4290437" y="3711456"/>
          <a:ext cx="640152" cy="14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FD083683-4FF6-4DE9-9BBC-16C5D8E58E30}"/>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6CE71DE8-CC30-4342-90F7-84352D9458F8}"/>
            </a:ext>
          </a:extLst>
        </xdr:cNvPr>
        <xdr:cNvSpPr>
          <a:spLocks noChangeShapeType="1"/>
        </xdr:cNvSpPr>
      </xdr:nvSpPr>
      <xdr:spPr bwMode="auto">
        <a:xfrm flipV="1">
          <a:off x="40449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A7B16B61-B65A-43C2-A1E3-CEC57DDC540D}"/>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F2F1BCBA-0076-4D38-A324-25F2FF7E8A3C}"/>
            </a:ext>
          </a:extLst>
        </xdr:cNvPr>
        <xdr:cNvSpPr>
          <a:spLocks noChangeShapeType="1"/>
        </xdr:cNvSpPr>
      </xdr:nvSpPr>
      <xdr:spPr bwMode="auto">
        <a:xfrm flipV="1">
          <a:off x="6200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7C351234-E07B-47FE-A3F4-FC69C3151C2C}"/>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4436AEB0-4203-40E1-86C4-687AF33C139C}"/>
            </a:ext>
          </a:extLst>
        </xdr:cNvPr>
        <xdr:cNvSpPr txBox="1">
          <a:spLocks noChangeArrowheads="1"/>
        </xdr:cNvSpPr>
      </xdr:nvSpPr>
      <xdr:spPr bwMode="auto">
        <a:xfrm>
          <a:off x="0" y="411629"/>
          <a:ext cx="28606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B6633403-A326-4448-AFDF-E54A92118586}"/>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3469E9AD-A947-49D2-9E13-977AF39F9398}"/>
            </a:ext>
          </a:extLst>
        </xdr:cNvPr>
        <xdr:cNvSpPr>
          <a:spLocks noChangeShapeType="1"/>
        </xdr:cNvSpPr>
      </xdr:nvSpPr>
      <xdr:spPr bwMode="auto">
        <a:xfrm flipV="1">
          <a:off x="37592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EF5D4B80-3B70-4CB6-BDF4-62B35C4AC1E3}"/>
            </a:ext>
          </a:extLst>
        </xdr:cNvPr>
        <xdr:cNvSpPr txBox="1">
          <a:spLocks noChangeArrowheads="1"/>
        </xdr:cNvSpPr>
      </xdr:nvSpPr>
      <xdr:spPr bwMode="auto">
        <a:xfrm>
          <a:off x="10880725" y="441325"/>
          <a:ext cx="209867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a:t>
          </a:r>
          <a:r>
            <a:rPr lang="en-US" sz="1000" b="1" i="0" baseline="0">
              <a:effectLst/>
              <a:latin typeface="+mn-lt"/>
              <a:ea typeface="+mn-ea"/>
              <a:cs typeface="+mn-cs"/>
            </a:rPr>
            <a:t>2021 DESEMBER 001</a:t>
          </a:r>
          <a:endParaRPr lang="en-US" sz="1000" b="1" i="0" u="none" strike="noStrike" baseline="0">
            <a:solidFill>
              <a:srgbClr val="000000"/>
            </a:solidFill>
            <a:latin typeface="Arial"/>
            <a:cs typeface="Arial"/>
          </a:endParaRP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36DFC37-8877-4D7A-98A8-76811708B000}"/>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C8D3B5E8-2EFF-4CB1-BBF2-A5622475F6ED}"/>
            </a:ext>
          </a:extLst>
        </xdr:cNvPr>
        <xdr:cNvSpPr>
          <a:spLocks noChangeShapeType="1"/>
        </xdr:cNvSpPr>
      </xdr:nvSpPr>
      <xdr:spPr bwMode="auto">
        <a:xfrm flipV="1">
          <a:off x="62484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89F816FA-0750-44BB-9DE6-545709581740}"/>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4D725367-BFD2-4B38-B4B7-163D3E0C8864}"/>
            </a:ext>
          </a:extLst>
        </xdr:cNvPr>
        <xdr:cNvSpPr txBox="1">
          <a:spLocks noChangeArrowheads="1"/>
        </xdr:cNvSpPr>
      </xdr:nvSpPr>
      <xdr:spPr bwMode="auto">
        <a:xfrm>
          <a:off x="38100" y="6737350"/>
          <a:ext cx="13084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614021--&gt; ORDER OKTOBER'21</a:t>
          </a:r>
          <a:endParaRPr lang="en-ID" sz="1400">
            <a:effectLst/>
          </a:endParaRPr>
        </a:p>
        <a:p>
          <a:pPr rtl="0"/>
          <a:r>
            <a:rPr lang="en-US" sz="1400" b="1" i="0" baseline="0">
              <a:effectLst/>
              <a:latin typeface="+mn-lt"/>
              <a:ea typeface="+mn-ea"/>
              <a:cs typeface="+mn-cs"/>
            </a:rPr>
            <a:t>        </a:t>
          </a:r>
          <a:endParaRPr lang="en-ID" sz="1400">
            <a:effectLst/>
          </a:endParaRPr>
        </a:p>
      </xdr:txBody>
    </xdr:sp>
    <xdr:clientData/>
  </xdr:twoCellAnchor>
  <xdr:twoCellAnchor>
    <xdr:from>
      <xdr:col>4</xdr:col>
      <xdr:colOff>34365</xdr:colOff>
      <xdr:row>22</xdr:row>
      <xdr:rowOff>126999</xdr:rowOff>
    </xdr:from>
    <xdr:to>
      <xdr:col>4</xdr:col>
      <xdr:colOff>762000</xdr:colOff>
      <xdr:row>22</xdr:row>
      <xdr:rowOff>140820</xdr:rowOff>
    </xdr:to>
    <xdr:sp macro="" textlink="">
      <xdr:nvSpPr>
        <xdr:cNvPr id="15" name="Line 17">
          <a:extLst>
            <a:ext uri="{FF2B5EF4-FFF2-40B4-BE49-F238E27FC236}">
              <a16:creationId xmlns:a16="http://schemas.microsoft.com/office/drawing/2014/main" id="{51D26CDC-783B-46EF-90DA-B5E34F230F6A}"/>
            </a:ext>
          </a:extLst>
        </xdr:cNvPr>
        <xdr:cNvSpPr>
          <a:spLocks noChangeShapeType="1"/>
        </xdr:cNvSpPr>
      </xdr:nvSpPr>
      <xdr:spPr bwMode="auto">
        <a:xfrm flipV="1">
          <a:off x="4187265" y="4165599"/>
          <a:ext cx="727635" cy="1382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968509</xdr:colOff>
      <xdr:row>2</xdr:row>
      <xdr:rowOff>33811</xdr:rowOff>
    </xdr:to>
    <xdr:pic>
      <xdr:nvPicPr>
        <xdr:cNvPr id="16" name="Picture 15">
          <a:extLst>
            <a:ext uri="{FF2B5EF4-FFF2-40B4-BE49-F238E27FC236}">
              <a16:creationId xmlns:a16="http://schemas.microsoft.com/office/drawing/2014/main" id="{3103492B-1E99-466F-A423-30A5583569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136790</xdr:colOff>
      <xdr:row>20</xdr:row>
      <xdr:rowOff>185338</xdr:rowOff>
    </xdr:from>
    <xdr:to>
      <xdr:col>4</xdr:col>
      <xdr:colOff>776942</xdr:colOff>
      <xdr:row>20</xdr:row>
      <xdr:rowOff>186764</xdr:rowOff>
    </xdr:to>
    <xdr:sp macro="" textlink="">
      <xdr:nvSpPr>
        <xdr:cNvPr id="17" name="Line 17">
          <a:extLst>
            <a:ext uri="{FF2B5EF4-FFF2-40B4-BE49-F238E27FC236}">
              <a16:creationId xmlns:a16="http://schemas.microsoft.com/office/drawing/2014/main" id="{B68DBED6-B65F-4036-8103-DCCA66E4A91F}"/>
            </a:ext>
          </a:extLst>
        </xdr:cNvPr>
        <xdr:cNvSpPr>
          <a:spLocks noChangeShapeType="1"/>
        </xdr:cNvSpPr>
      </xdr:nvSpPr>
      <xdr:spPr bwMode="auto">
        <a:xfrm>
          <a:off x="4289690" y="3728638"/>
          <a:ext cx="640152" cy="14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971DCC34-4066-431D-97BA-2FA5DF37A54F}"/>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EC644A8E-A732-463E-897C-22E1C33CEA8B}"/>
            </a:ext>
          </a:extLst>
        </xdr:cNvPr>
        <xdr:cNvSpPr>
          <a:spLocks noChangeShapeType="1"/>
        </xdr:cNvSpPr>
      </xdr:nvSpPr>
      <xdr:spPr bwMode="auto">
        <a:xfrm flipV="1">
          <a:off x="40449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EEF8051-9905-415C-8E89-0EDF012AEB6F}"/>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9D11619-D63A-4DEF-A8E4-25524C8B78B7}"/>
            </a:ext>
          </a:extLst>
        </xdr:cNvPr>
        <xdr:cNvSpPr>
          <a:spLocks noChangeShapeType="1"/>
        </xdr:cNvSpPr>
      </xdr:nvSpPr>
      <xdr:spPr bwMode="auto">
        <a:xfrm flipV="1">
          <a:off x="62007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96F6E666-8E62-4121-A56F-7D8768583D7A}"/>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40689FFE-2BC3-45B8-97EE-A5C042175BFB}"/>
            </a:ext>
          </a:extLst>
        </xdr:cNvPr>
        <xdr:cNvSpPr txBox="1">
          <a:spLocks noChangeArrowheads="1"/>
        </xdr:cNvSpPr>
      </xdr:nvSpPr>
      <xdr:spPr bwMode="auto">
        <a:xfrm>
          <a:off x="0" y="411629"/>
          <a:ext cx="28606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728F6203-6167-4853-AD0B-35CFF7B40FA5}"/>
            </a:ext>
          </a:extLst>
        </xdr:cNvPr>
        <xdr:cNvSpPr>
          <a:spLocks noChangeShapeType="1"/>
        </xdr:cNvSpPr>
      </xdr:nvSpPr>
      <xdr:spPr bwMode="auto">
        <a:xfrm flipV="1">
          <a:off x="53498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2F404C52-7D2B-4E89-ABD2-879514BF6733}"/>
            </a:ext>
          </a:extLst>
        </xdr:cNvPr>
        <xdr:cNvSpPr>
          <a:spLocks noChangeShapeType="1"/>
        </xdr:cNvSpPr>
      </xdr:nvSpPr>
      <xdr:spPr bwMode="auto">
        <a:xfrm flipV="1">
          <a:off x="37592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7F2C9DBB-35A7-4558-8DB9-599A9AB2F389}"/>
            </a:ext>
          </a:extLst>
        </xdr:cNvPr>
        <xdr:cNvSpPr txBox="1">
          <a:spLocks noChangeArrowheads="1"/>
        </xdr:cNvSpPr>
      </xdr:nvSpPr>
      <xdr:spPr bwMode="auto">
        <a:xfrm>
          <a:off x="10880725" y="441325"/>
          <a:ext cx="209867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2021 DESEMBER 002</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FC88259D-1457-4B7A-80EA-E5C8D935F44F}"/>
            </a:ext>
          </a:extLst>
        </xdr:cNvPr>
        <xdr:cNvSpPr>
          <a:spLocks noChangeShapeType="1"/>
        </xdr:cNvSpPr>
      </xdr:nvSpPr>
      <xdr:spPr bwMode="auto">
        <a:xfrm flipV="1">
          <a:off x="554990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1B1EF5F9-43D3-4875-ACD1-CEB36F650296}"/>
            </a:ext>
          </a:extLst>
        </xdr:cNvPr>
        <xdr:cNvSpPr>
          <a:spLocks noChangeShapeType="1"/>
        </xdr:cNvSpPr>
      </xdr:nvSpPr>
      <xdr:spPr bwMode="auto">
        <a:xfrm flipV="1">
          <a:off x="624840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242A5101-71D8-48DA-8247-5AA5D2B35240}"/>
            </a:ext>
          </a:extLst>
        </xdr:cNvPr>
        <xdr:cNvSpPr>
          <a:spLocks noChangeShapeType="1"/>
        </xdr:cNvSpPr>
      </xdr:nvSpPr>
      <xdr:spPr bwMode="auto">
        <a:xfrm flipV="1">
          <a:off x="642937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37</xdr:row>
      <xdr:rowOff>6350</xdr:rowOff>
    </xdr:from>
    <xdr:to>
      <xdr:col>21</xdr:col>
      <xdr:colOff>714375</xdr:colOff>
      <xdr:row>41</xdr:row>
      <xdr:rowOff>120690</xdr:rowOff>
    </xdr:to>
    <xdr:sp macro="" textlink="">
      <xdr:nvSpPr>
        <xdr:cNvPr id="14" name="Text Box 14">
          <a:extLst>
            <a:ext uri="{FF2B5EF4-FFF2-40B4-BE49-F238E27FC236}">
              <a16:creationId xmlns:a16="http://schemas.microsoft.com/office/drawing/2014/main" id="{06D0A3F2-F6B9-4FFC-B7FD-EBD5B72A1B96}"/>
            </a:ext>
          </a:extLst>
        </xdr:cNvPr>
        <xdr:cNvSpPr txBox="1">
          <a:spLocks noChangeArrowheads="1"/>
        </xdr:cNvSpPr>
      </xdr:nvSpPr>
      <xdr:spPr bwMode="auto">
        <a:xfrm>
          <a:off x="38100" y="6737350"/>
          <a:ext cx="130841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615487--&gt; ORDER NOVEMBER'21</a:t>
          </a:r>
          <a:endParaRPr lang="en-ID" sz="1400">
            <a:effectLst/>
          </a:endParaRPr>
        </a:p>
        <a:p>
          <a:pPr rtl="0"/>
          <a:r>
            <a:rPr lang="en-US" sz="1400" b="1" i="0" baseline="0">
              <a:effectLst/>
              <a:latin typeface="+mn-lt"/>
              <a:ea typeface="+mn-ea"/>
              <a:cs typeface="+mn-cs"/>
            </a:rPr>
            <a:t> PO : 617363--&gt; ORDER DESEMBER'21</a:t>
          </a:r>
        </a:p>
        <a:p>
          <a:pPr rtl="0"/>
          <a:endParaRPr lang="en-ID" sz="1400">
            <a:effectLst/>
          </a:endParaRPr>
        </a:p>
      </xdr:txBody>
    </xdr:sp>
    <xdr:clientData/>
  </xdr:twoCellAnchor>
  <xdr:twoCellAnchor editAs="oneCell">
    <xdr:from>
      <xdr:col>0</xdr:col>
      <xdr:colOff>0</xdr:colOff>
      <xdr:row>0</xdr:row>
      <xdr:rowOff>0</xdr:rowOff>
    </xdr:from>
    <xdr:to>
      <xdr:col>1</xdr:col>
      <xdr:colOff>968509</xdr:colOff>
      <xdr:row>2</xdr:row>
      <xdr:rowOff>33811</xdr:rowOff>
    </xdr:to>
    <xdr:pic>
      <xdr:nvPicPr>
        <xdr:cNvPr id="16" name="Picture 15">
          <a:extLst>
            <a:ext uri="{FF2B5EF4-FFF2-40B4-BE49-F238E27FC236}">
              <a16:creationId xmlns:a16="http://schemas.microsoft.com/office/drawing/2014/main" id="{51B79E3E-6083-4539-83CD-D2561FFBB2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F8E56A88-B1D1-4F25-AD91-65F19E95557B}"/>
            </a:ext>
          </a:extLst>
        </xdr:cNvPr>
        <xdr:cNvSpPr>
          <a:spLocks noChangeShapeType="1"/>
        </xdr:cNvSpPr>
      </xdr:nvSpPr>
      <xdr:spPr bwMode="auto">
        <a:xfrm flipV="1">
          <a:off x="60166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45CAF0B1-D833-45FA-B367-ED417A759321}"/>
            </a:ext>
          </a:extLst>
        </xdr:cNvPr>
        <xdr:cNvSpPr>
          <a:spLocks noChangeShapeType="1"/>
        </xdr:cNvSpPr>
      </xdr:nvSpPr>
      <xdr:spPr bwMode="auto">
        <a:xfrm flipV="1">
          <a:off x="47117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48B08FFB-743F-4E72-BF16-93714A37ABB3}"/>
            </a:ext>
          </a:extLst>
        </xdr:cNvPr>
        <xdr:cNvSpPr>
          <a:spLocks noChangeShapeType="1"/>
        </xdr:cNvSpPr>
      </xdr:nvSpPr>
      <xdr:spPr bwMode="auto">
        <a:xfrm flipV="1">
          <a:off x="62166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C13495ED-8E50-465B-A8B5-B61E5D431E96}"/>
            </a:ext>
          </a:extLst>
        </xdr:cNvPr>
        <xdr:cNvSpPr>
          <a:spLocks noChangeShapeType="1"/>
        </xdr:cNvSpPr>
      </xdr:nvSpPr>
      <xdr:spPr bwMode="auto">
        <a:xfrm flipV="1">
          <a:off x="6867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A4485C27-9B28-4D05-A7ED-F4E81CF1A689}"/>
            </a:ext>
          </a:extLst>
        </xdr:cNvPr>
        <xdr:cNvSpPr>
          <a:spLocks noChangeShapeType="1"/>
        </xdr:cNvSpPr>
      </xdr:nvSpPr>
      <xdr:spPr bwMode="auto">
        <a:xfrm flipV="1">
          <a:off x="70961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27FF8C70-D7E4-4A32-A147-8A39401AFB3D}"/>
            </a:ext>
          </a:extLst>
        </xdr:cNvPr>
        <xdr:cNvSpPr txBox="1">
          <a:spLocks noChangeArrowheads="1"/>
        </xdr:cNvSpPr>
      </xdr:nvSpPr>
      <xdr:spPr bwMode="auto">
        <a:xfrm>
          <a:off x="0" y="411629"/>
          <a:ext cx="35274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DA4599F9-3A55-4D0F-8530-3E579B9FEC99}"/>
            </a:ext>
          </a:extLst>
        </xdr:cNvPr>
        <xdr:cNvSpPr>
          <a:spLocks noChangeShapeType="1"/>
        </xdr:cNvSpPr>
      </xdr:nvSpPr>
      <xdr:spPr bwMode="auto">
        <a:xfrm flipV="1">
          <a:off x="60166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2FAB03DB-9EBB-48F9-93E6-885B2023F245}"/>
            </a:ext>
          </a:extLst>
        </xdr:cNvPr>
        <xdr:cNvSpPr>
          <a:spLocks noChangeShapeType="1"/>
        </xdr:cNvSpPr>
      </xdr:nvSpPr>
      <xdr:spPr bwMode="auto">
        <a:xfrm flipV="1">
          <a:off x="44259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DB2E69BE-DFB0-41CC-80D1-0AA31C616EBE}"/>
            </a:ext>
          </a:extLst>
        </xdr:cNvPr>
        <xdr:cNvSpPr txBox="1">
          <a:spLocks noChangeArrowheads="1"/>
        </xdr:cNvSpPr>
      </xdr:nvSpPr>
      <xdr:spPr bwMode="auto">
        <a:xfrm>
          <a:off x="11547475" y="441325"/>
          <a:ext cx="19526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2022 JANUARI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2348FEF5-103F-4ACE-B07E-F0DB79C1254C}"/>
            </a:ext>
          </a:extLst>
        </xdr:cNvPr>
        <xdr:cNvSpPr>
          <a:spLocks noChangeShapeType="1"/>
        </xdr:cNvSpPr>
      </xdr:nvSpPr>
      <xdr:spPr bwMode="auto">
        <a:xfrm flipV="1">
          <a:off x="62166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1CE9AD16-3B16-43A3-96AF-1E0D3CE427D5}"/>
            </a:ext>
          </a:extLst>
        </xdr:cNvPr>
        <xdr:cNvSpPr>
          <a:spLocks noChangeShapeType="1"/>
        </xdr:cNvSpPr>
      </xdr:nvSpPr>
      <xdr:spPr bwMode="auto">
        <a:xfrm flipV="1">
          <a:off x="69151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97675F81-403B-416E-B4EA-7BB3A90C63B6}"/>
            </a:ext>
          </a:extLst>
        </xdr:cNvPr>
        <xdr:cNvSpPr>
          <a:spLocks noChangeShapeType="1"/>
        </xdr:cNvSpPr>
      </xdr:nvSpPr>
      <xdr:spPr bwMode="auto">
        <a:xfrm flipV="1">
          <a:off x="70961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8351C2D4-AF06-44A0-94AD-32471087BF08}"/>
            </a:ext>
          </a:extLst>
        </xdr:cNvPr>
        <xdr:cNvSpPr txBox="1">
          <a:spLocks noChangeArrowheads="1"/>
        </xdr:cNvSpPr>
      </xdr:nvSpPr>
      <xdr:spPr bwMode="auto">
        <a:xfrm>
          <a:off x="38100" y="7131050"/>
          <a:ext cx="136048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619019--&gt; ORDER JANUARI'22</a:t>
          </a:r>
          <a:endParaRPr lang="en-ID" sz="1400">
            <a:effectLst/>
          </a:endParaRPr>
        </a:p>
        <a:p>
          <a:pPr rtl="0"/>
          <a:endParaRPr lang="en-ID" sz="1400">
            <a:effectLst/>
          </a:endParaRPr>
        </a:p>
      </xdr:txBody>
    </xdr:sp>
    <xdr:clientData/>
  </xdr:twoCellAnchor>
  <xdr:twoCellAnchor editAs="oneCell">
    <xdr:from>
      <xdr:col>0</xdr:col>
      <xdr:colOff>0</xdr:colOff>
      <xdr:row>0</xdr:row>
      <xdr:rowOff>0</xdr:rowOff>
    </xdr:from>
    <xdr:to>
      <xdr:col>1</xdr:col>
      <xdr:colOff>968509</xdr:colOff>
      <xdr:row>2</xdr:row>
      <xdr:rowOff>33811</xdr:rowOff>
    </xdr:to>
    <xdr:pic>
      <xdr:nvPicPr>
        <xdr:cNvPr id="15" name="Picture 14">
          <a:extLst>
            <a:ext uri="{FF2B5EF4-FFF2-40B4-BE49-F238E27FC236}">
              <a16:creationId xmlns:a16="http://schemas.microsoft.com/office/drawing/2014/main" id="{627B8518-FC86-40C8-A851-CC3080363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146423</xdr:colOff>
      <xdr:row>18</xdr:row>
      <xdr:rowOff>164353</xdr:rowOff>
    </xdr:from>
    <xdr:to>
      <xdr:col>4</xdr:col>
      <xdr:colOff>709706</xdr:colOff>
      <xdr:row>18</xdr:row>
      <xdr:rowOff>185643</xdr:rowOff>
    </xdr:to>
    <xdr:sp macro="" textlink="">
      <xdr:nvSpPr>
        <xdr:cNvPr id="16" name="Line 17">
          <a:extLst>
            <a:ext uri="{FF2B5EF4-FFF2-40B4-BE49-F238E27FC236}">
              <a16:creationId xmlns:a16="http://schemas.microsoft.com/office/drawing/2014/main" id="{4149DCBE-B767-4F3D-AB2A-108D9866A18C}"/>
            </a:ext>
          </a:extLst>
        </xdr:cNvPr>
        <xdr:cNvSpPr>
          <a:spLocks noChangeShapeType="1"/>
        </xdr:cNvSpPr>
      </xdr:nvSpPr>
      <xdr:spPr bwMode="auto">
        <a:xfrm flipV="1">
          <a:off x="4964952" y="3167529"/>
          <a:ext cx="563283" cy="212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136790</xdr:colOff>
      <xdr:row>20</xdr:row>
      <xdr:rowOff>133043</xdr:rowOff>
    </xdr:from>
    <xdr:to>
      <xdr:col>4</xdr:col>
      <xdr:colOff>702236</xdr:colOff>
      <xdr:row>20</xdr:row>
      <xdr:rowOff>141940</xdr:rowOff>
    </xdr:to>
    <xdr:sp macro="" textlink="">
      <xdr:nvSpPr>
        <xdr:cNvPr id="18" name="Line 17">
          <a:extLst>
            <a:ext uri="{FF2B5EF4-FFF2-40B4-BE49-F238E27FC236}">
              <a16:creationId xmlns:a16="http://schemas.microsoft.com/office/drawing/2014/main" id="{C70CA22F-1DF2-4C3A-8CC1-5EC492C3806A}"/>
            </a:ext>
          </a:extLst>
        </xdr:cNvPr>
        <xdr:cNvSpPr>
          <a:spLocks noChangeShapeType="1"/>
        </xdr:cNvSpPr>
      </xdr:nvSpPr>
      <xdr:spPr bwMode="auto">
        <a:xfrm>
          <a:off x="4955319" y="3659161"/>
          <a:ext cx="565446" cy="88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250A3949-36B8-4EA1-B3C6-26889DF27D01}"/>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134137A2-1558-4A5A-914D-5E184F4A2C9B}"/>
            </a:ext>
          </a:extLst>
        </xdr:cNvPr>
        <xdr:cNvSpPr>
          <a:spLocks noChangeShapeType="1"/>
        </xdr:cNvSpPr>
      </xdr:nvSpPr>
      <xdr:spPr bwMode="auto">
        <a:xfrm flipV="1">
          <a:off x="42291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9FD5E8E7-8A6C-412F-A066-C6920A4BE50B}"/>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9B511FE5-29B6-41BD-B87A-7EEF3D993538}"/>
            </a:ext>
          </a:extLst>
        </xdr:cNvPr>
        <xdr:cNvSpPr>
          <a:spLocks noChangeShapeType="1"/>
        </xdr:cNvSpPr>
      </xdr:nvSpPr>
      <xdr:spPr bwMode="auto">
        <a:xfrm flipV="1">
          <a:off x="63849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37391BB0-1D19-407B-97A8-9CFD8ACCCB43}"/>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AD19FD71-0B14-4980-998D-58DAD8B317D5}"/>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0322455-D1DA-4AF1-8BA6-C4ED5C9FCF0F}"/>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DFF52261-8083-4E18-913A-1BD505EF19D5}"/>
            </a:ext>
          </a:extLst>
        </xdr:cNvPr>
        <xdr:cNvSpPr>
          <a:spLocks noChangeShapeType="1"/>
        </xdr:cNvSpPr>
      </xdr:nvSpPr>
      <xdr:spPr bwMode="auto">
        <a:xfrm flipV="1">
          <a:off x="39433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F347B5D2-0799-433A-8846-C42F27626735}"/>
            </a:ext>
          </a:extLst>
        </xdr:cNvPr>
        <xdr:cNvSpPr txBox="1">
          <a:spLocks noChangeArrowheads="1"/>
        </xdr:cNvSpPr>
      </xdr:nvSpPr>
      <xdr:spPr bwMode="auto">
        <a:xfrm>
          <a:off x="11064875" y="441325"/>
          <a:ext cx="19526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2022 FEBRUARI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196DB389-7A8C-461B-805D-2776BC342652}"/>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6C19135F-184B-400E-8E77-A6078F3C06CD}"/>
            </a:ext>
          </a:extLst>
        </xdr:cNvPr>
        <xdr:cNvSpPr>
          <a:spLocks noChangeShapeType="1"/>
        </xdr:cNvSpPr>
      </xdr:nvSpPr>
      <xdr:spPr bwMode="auto">
        <a:xfrm flipV="1">
          <a:off x="64325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3CA209F7-36F8-421A-B7A1-8BB435B30B5B}"/>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26C1F50C-3D6E-4E18-8036-AD37876D6177}"/>
            </a:ext>
          </a:extLst>
        </xdr:cNvPr>
        <xdr:cNvSpPr txBox="1">
          <a:spLocks noChangeArrowheads="1"/>
        </xdr:cNvSpPr>
      </xdr:nvSpPr>
      <xdr:spPr bwMode="auto">
        <a:xfrm>
          <a:off x="38100" y="6661150"/>
          <a:ext cx="131222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620806--&gt; ORDER FEBRUARI'22</a:t>
          </a:r>
          <a:endParaRPr lang="en-ID" sz="1400">
            <a:effectLst/>
          </a:endParaRPr>
        </a:p>
        <a:p>
          <a:pPr rtl="0"/>
          <a:endParaRPr lang="en-ID" sz="1400">
            <a:effectLst/>
          </a:endParaRPr>
        </a:p>
      </xdr:txBody>
    </xdr:sp>
    <xdr:clientData/>
  </xdr:twoCellAnchor>
  <xdr:twoCellAnchor editAs="oneCell">
    <xdr:from>
      <xdr:col>0</xdr:col>
      <xdr:colOff>0</xdr:colOff>
      <xdr:row>0</xdr:row>
      <xdr:rowOff>0</xdr:rowOff>
    </xdr:from>
    <xdr:to>
      <xdr:col>1</xdr:col>
      <xdr:colOff>968509</xdr:colOff>
      <xdr:row>2</xdr:row>
      <xdr:rowOff>33811</xdr:rowOff>
    </xdr:to>
    <xdr:pic>
      <xdr:nvPicPr>
        <xdr:cNvPr id="15" name="Picture 14">
          <a:extLst>
            <a:ext uri="{FF2B5EF4-FFF2-40B4-BE49-F238E27FC236}">
              <a16:creationId xmlns:a16="http://schemas.microsoft.com/office/drawing/2014/main" id="{323A26A3-F1BC-401D-85F2-9FE8688970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146423</xdr:colOff>
      <xdr:row>18</xdr:row>
      <xdr:rowOff>164353</xdr:rowOff>
    </xdr:from>
    <xdr:to>
      <xdr:col>4</xdr:col>
      <xdr:colOff>709706</xdr:colOff>
      <xdr:row>18</xdr:row>
      <xdr:rowOff>185643</xdr:rowOff>
    </xdr:to>
    <xdr:sp macro="" textlink="">
      <xdr:nvSpPr>
        <xdr:cNvPr id="16" name="Line 17">
          <a:extLst>
            <a:ext uri="{FF2B5EF4-FFF2-40B4-BE49-F238E27FC236}">
              <a16:creationId xmlns:a16="http://schemas.microsoft.com/office/drawing/2014/main" id="{B57BFFA7-C0CB-4132-BE8C-393E483497D7}"/>
            </a:ext>
          </a:extLst>
        </xdr:cNvPr>
        <xdr:cNvSpPr>
          <a:spLocks noChangeShapeType="1"/>
        </xdr:cNvSpPr>
      </xdr:nvSpPr>
      <xdr:spPr bwMode="auto">
        <a:xfrm flipV="1">
          <a:off x="4483473" y="3186953"/>
          <a:ext cx="563283" cy="2129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136790</xdr:colOff>
      <xdr:row>20</xdr:row>
      <xdr:rowOff>133043</xdr:rowOff>
    </xdr:from>
    <xdr:to>
      <xdr:col>4</xdr:col>
      <xdr:colOff>702236</xdr:colOff>
      <xdr:row>20</xdr:row>
      <xdr:rowOff>141940</xdr:rowOff>
    </xdr:to>
    <xdr:sp macro="" textlink="">
      <xdr:nvSpPr>
        <xdr:cNvPr id="17" name="Line 17">
          <a:extLst>
            <a:ext uri="{FF2B5EF4-FFF2-40B4-BE49-F238E27FC236}">
              <a16:creationId xmlns:a16="http://schemas.microsoft.com/office/drawing/2014/main" id="{517692F8-19DB-4100-B665-C34C1286556A}"/>
            </a:ext>
          </a:extLst>
        </xdr:cNvPr>
        <xdr:cNvSpPr>
          <a:spLocks noChangeShapeType="1"/>
        </xdr:cNvSpPr>
      </xdr:nvSpPr>
      <xdr:spPr bwMode="auto">
        <a:xfrm>
          <a:off x="4473840" y="3676343"/>
          <a:ext cx="565446" cy="88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BCACD91E-39F0-4E4F-89BA-849B0C8942AA}"/>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BCB5016B-701C-4270-A1C5-95EE1963F1E6}"/>
            </a:ext>
          </a:extLst>
        </xdr:cNvPr>
        <xdr:cNvSpPr>
          <a:spLocks noChangeShapeType="1"/>
        </xdr:cNvSpPr>
      </xdr:nvSpPr>
      <xdr:spPr bwMode="auto">
        <a:xfrm flipV="1">
          <a:off x="42291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D87EDD56-3AC8-4901-9393-B2F19E3352C3}"/>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3912B3E2-AEE5-421B-8789-0E73BCF67F0C}"/>
            </a:ext>
          </a:extLst>
        </xdr:cNvPr>
        <xdr:cNvSpPr>
          <a:spLocks noChangeShapeType="1"/>
        </xdr:cNvSpPr>
      </xdr:nvSpPr>
      <xdr:spPr bwMode="auto">
        <a:xfrm flipV="1">
          <a:off x="63849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F726B86F-5F9F-4049-B213-CFEEA95891FC}"/>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ED390139-56E5-438E-BDE2-D226A245EA35}"/>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AFB532BF-B5B1-4D29-8F4B-10E935B46071}"/>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208C7432-28AA-4367-AF27-5B3115C2E1D3}"/>
            </a:ext>
          </a:extLst>
        </xdr:cNvPr>
        <xdr:cNvSpPr>
          <a:spLocks noChangeShapeType="1"/>
        </xdr:cNvSpPr>
      </xdr:nvSpPr>
      <xdr:spPr bwMode="auto">
        <a:xfrm flipV="1">
          <a:off x="39433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E7C73C9C-A144-49C2-9B05-AEDCF2F2BD31}"/>
            </a:ext>
          </a:extLst>
        </xdr:cNvPr>
        <xdr:cNvSpPr txBox="1">
          <a:spLocks noChangeArrowheads="1"/>
        </xdr:cNvSpPr>
      </xdr:nvSpPr>
      <xdr:spPr bwMode="auto">
        <a:xfrm>
          <a:off x="11064875" y="441325"/>
          <a:ext cx="19526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2022 MARET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CB77C088-2E55-414B-B41E-1AB94AA238D7}"/>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78620145-B4CF-41C0-9E6E-2E5BC74B474C}"/>
            </a:ext>
          </a:extLst>
        </xdr:cNvPr>
        <xdr:cNvSpPr>
          <a:spLocks noChangeShapeType="1"/>
        </xdr:cNvSpPr>
      </xdr:nvSpPr>
      <xdr:spPr bwMode="auto">
        <a:xfrm flipV="1">
          <a:off x="64325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EE6C6899-F6DF-4A57-A28F-EC9859EF72EE}"/>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35</xdr:row>
      <xdr:rowOff>6350</xdr:rowOff>
    </xdr:from>
    <xdr:to>
      <xdr:col>21</xdr:col>
      <xdr:colOff>714375</xdr:colOff>
      <xdr:row>39</xdr:row>
      <xdr:rowOff>120690</xdr:rowOff>
    </xdr:to>
    <xdr:sp macro="" textlink="">
      <xdr:nvSpPr>
        <xdr:cNvPr id="14" name="Text Box 14">
          <a:extLst>
            <a:ext uri="{FF2B5EF4-FFF2-40B4-BE49-F238E27FC236}">
              <a16:creationId xmlns:a16="http://schemas.microsoft.com/office/drawing/2014/main" id="{1F0426BE-0500-4097-B804-E20D34613CE5}"/>
            </a:ext>
          </a:extLst>
        </xdr:cNvPr>
        <xdr:cNvSpPr txBox="1">
          <a:spLocks noChangeArrowheads="1"/>
        </xdr:cNvSpPr>
      </xdr:nvSpPr>
      <xdr:spPr bwMode="auto">
        <a:xfrm>
          <a:off x="38100" y="6661150"/>
          <a:ext cx="1312227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622252--&gt; ORDER MARET'22</a:t>
          </a:r>
          <a:endParaRPr lang="en-ID" sz="1400">
            <a:effectLst/>
          </a:endParaRPr>
        </a:p>
        <a:p>
          <a:pPr rtl="0"/>
          <a:endParaRPr lang="en-ID" sz="1400">
            <a:effectLst/>
          </a:endParaRPr>
        </a:p>
      </xdr:txBody>
    </xdr:sp>
    <xdr:clientData/>
  </xdr:twoCellAnchor>
  <xdr:twoCellAnchor editAs="oneCell">
    <xdr:from>
      <xdr:col>0</xdr:col>
      <xdr:colOff>0</xdr:colOff>
      <xdr:row>0</xdr:row>
      <xdr:rowOff>0</xdr:rowOff>
    </xdr:from>
    <xdr:to>
      <xdr:col>1</xdr:col>
      <xdr:colOff>968509</xdr:colOff>
      <xdr:row>2</xdr:row>
      <xdr:rowOff>33811</xdr:rowOff>
    </xdr:to>
    <xdr:pic>
      <xdr:nvPicPr>
        <xdr:cNvPr id="15" name="Picture 14">
          <a:extLst>
            <a:ext uri="{FF2B5EF4-FFF2-40B4-BE49-F238E27FC236}">
              <a16:creationId xmlns:a16="http://schemas.microsoft.com/office/drawing/2014/main" id="{13D6B733-A0F7-4E61-9C4A-F2F190DEF7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136790</xdr:colOff>
      <xdr:row>20</xdr:row>
      <xdr:rowOff>133043</xdr:rowOff>
    </xdr:from>
    <xdr:to>
      <xdr:col>4</xdr:col>
      <xdr:colOff>702236</xdr:colOff>
      <xdr:row>20</xdr:row>
      <xdr:rowOff>141940</xdr:rowOff>
    </xdr:to>
    <xdr:sp macro="" textlink="">
      <xdr:nvSpPr>
        <xdr:cNvPr id="17" name="Line 17">
          <a:extLst>
            <a:ext uri="{FF2B5EF4-FFF2-40B4-BE49-F238E27FC236}">
              <a16:creationId xmlns:a16="http://schemas.microsoft.com/office/drawing/2014/main" id="{545069E5-BAAE-4FB6-B3C5-44A76C499707}"/>
            </a:ext>
          </a:extLst>
        </xdr:cNvPr>
        <xdr:cNvSpPr>
          <a:spLocks noChangeShapeType="1"/>
        </xdr:cNvSpPr>
      </xdr:nvSpPr>
      <xdr:spPr bwMode="auto">
        <a:xfrm>
          <a:off x="4473840" y="3676343"/>
          <a:ext cx="565446" cy="88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E3FF32B8-7BAE-42E2-9CF9-81AA8A6542F1}"/>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9B518039-3CA4-4C6D-A06F-DE61B956A9AF}"/>
            </a:ext>
          </a:extLst>
        </xdr:cNvPr>
        <xdr:cNvSpPr>
          <a:spLocks noChangeShapeType="1"/>
        </xdr:cNvSpPr>
      </xdr:nvSpPr>
      <xdr:spPr bwMode="auto">
        <a:xfrm flipV="1">
          <a:off x="422910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F071DFCB-1AC4-4209-8AF3-C385B18A7A60}"/>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C580E952-D796-41ED-99BF-9533A0A617CB}"/>
            </a:ext>
          </a:extLst>
        </xdr:cNvPr>
        <xdr:cNvSpPr>
          <a:spLocks noChangeShapeType="1"/>
        </xdr:cNvSpPr>
      </xdr:nvSpPr>
      <xdr:spPr bwMode="auto">
        <a:xfrm flipV="1">
          <a:off x="63849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2680E5A9-A7C1-4CF8-9A1A-47DEBC808D52}"/>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4C85F45A-D602-425A-B8C5-4E66E6DA3953}"/>
            </a:ext>
          </a:extLst>
        </xdr:cNvPr>
        <xdr:cNvSpPr txBox="1">
          <a:spLocks noChangeArrowheads="1"/>
        </xdr:cNvSpPr>
      </xdr:nvSpPr>
      <xdr:spPr bwMode="auto">
        <a:xfrm>
          <a:off x="0" y="411629"/>
          <a:ext cx="304482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F09C0DAC-8A94-4656-826F-109A62DE6ED0}"/>
            </a:ext>
          </a:extLst>
        </xdr:cNvPr>
        <xdr:cNvSpPr>
          <a:spLocks noChangeShapeType="1"/>
        </xdr:cNvSpPr>
      </xdr:nvSpPr>
      <xdr:spPr bwMode="auto">
        <a:xfrm flipV="1">
          <a:off x="55340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CDEF2992-8495-4C6F-A2F0-709135F87D12}"/>
            </a:ext>
          </a:extLst>
        </xdr:cNvPr>
        <xdr:cNvSpPr>
          <a:spLocks noChangeShapeType="1"/>
        </xdr:cNvSpPr>
      </xdr:nvSpPr>
      <xdr:spPr bwMode="auto">
        <a:xfrm flipV="1">
          <a:off x="394335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695325</xdr:colOff>
      <xdr:row>2</xdr:row>
      <xdr:rowOff>104775</xdr:rowOff>
    </xdr:from>
    <xdr:to>
      <xdr:col>21</xdr:col>
      <xdr:colOff>571500</xdr:colOff>
      <xdr:row>4</xdr:row>
      <xdr:rowOff>0</xdr:rowOff>
    </xdr:to>
    <xdr:sp macro="" textlink="">
      <xdr:nvSpPr>
        <xdr:cNvPr id="10" name="Text 7">
          <a:extLst>
            <a:ext uri="{FF2B5EF4-FFF2-40B4-BE49-F238E27FC236}">
              <a16:creationId xmlns:a16="http://schemas.microsoft.com/office/drawing/2014/main" id="{C82E823B-5633-4C7F-A380-DB9F5B2BF038}"/>
            </a:ext>
          </a:extLst>
        </xdr:cNvPr>
        <xdr:cNvSpPr txBox="1">
          <a:spLocks noChangeArrowheads="1"/>
        </xdr:cNvSpPr>
      </xdr:nvSpPr>
      <xdr:spPr bwMode="auto">
        <a:xfrm>
          <a:off x="11064875" y="441325"/>
          <a:ext cx="213677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2022 MAY 001</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8DB71C59-D130-49BB-A738-59006583A626}"/>
            </a:ext>
          </a:extLst>
        </xdr:cNvPr>
        <xdr:cNvSpPr>
          <a:spLocks noChangeShapeType="1"/>
        </xdr:cNvSpPr>
      </xdr:nvSpPr>
      <xdr:spPr bwMode="auto">
        <a:xfrm flipV="1">
          <a:off x="57340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DFB7E811-42DF-41A8-A3E1-974C76F5F3AF}"/>
            </a:ext>
          </a:extLst>
        </xdr:cNvPr>
        <xdr:cNvSpPr>
          <a:spLocks noChangeShapeType="1"/>
        </xdr:cNvSpPr>
      </xdr:nvSpPr>
      <xdr:spPr bwMode="auto">
        <a:xfrm flipV="1">
          <a:off x="64325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7CE5627B-A953-4660-A715-3B810A116503}"/>
            </a:ext>
          </a:extLst>
        </xdr:cNvPr>
        <xdr:cNvSpPr>
          <a:spLocks noChangeShapeType="1"/>
        </xdr:cNvSpPr>
      </xdr:nvSpPr>
      <xdr:spPr bwMode="auto">
        <a:xfrm flipV="1">
          <a:off x="66135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D60974C8-3B9B-4C26-B44D-EA60C437BAB7}"/>
            </a:ext>
          </a:extLst>
        </xdr:cNvPr>
        <xdr:cNvSpPr txBox="1">
          <a:spLocks noChangeArrowheads="1"/>
        </xdr:cNvSpPr>
      </xdr:nvSpPr>
      <xdr:spPr bwMode="auto">
        <a:xfrm>
          <a:off x="38100" y="6661150"/>
          <a:ext cx="1330642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rtl="0"/>
          <a:r>
            <a:rPr lang="en-US" sz="1400" b="1" i="0" baseline="0">
              <a:effectLst/>
              <a:latin typeface="+mn-lt"/>
              <a:ea typeface="+mn-ea"/>
              <a:cs typeface="+mn-cs"/>
            </a:rPr>
            <a:t>PO : 624036--&gt; ORDER APR'22</a:t>
          </a:r>
          <a:endParaRPr lang="en-ID" sz="1400">
            <a:effectLst/>
          </a:endParaRPr>
        </a:p>
        <a:p>
          <a:pPr rtl="0"/>
          <a:r>
            <a:rPr lang="en-ID" sz="1400">
              <a:effectLst/>
            </a:rPr>
            <a:t>PO : 626045--&gt; ORDER MAY'22</a:t>
          </a:r>
        </a:p>
        <a:p>
          <a:pPr rtl="0"/>
          <a:endParaRPr lang="en-ID" sz="1400">
            <a:effectLst/>
          </a:endParaRPr>
        </a:p>
      </xdr:txBody>
    </xdr:sp>
    <xdr:clientData/>
  </xdr:twoCellAnchor>
  <xdr:twoCellAnchor editAs="oneCell">
    <xdr:from>
      <xdr:col>0</xdr:col>
      <xdr:colOff>0</xdr:colOff>
      <xdr:row>0</xdr:row>
      <xdr:rowOff>0</xdr:rowOff>
    </xdr:from>
    <xdr:to>
      <xdr:col>1</xdr:col>
      <xdr:colOff>968509</xdr:colOff>
      <xdr:row>2</xdr:row>
      <xdr:rowOff>33811</xdr:rowOff>
    </xdr:to>
    <xdr:pic>
      <xdr:nvPicPr>
        <xdr:cNvPr id="15" name="Picture 14">
          <a:extLst>
            <a:ext uri="{FF2B5EF4-FFF2-40B4-BE49-F238E27FC236}">
              <a16:creationId xmlns:a16="http://schemas.microsoft.com/office/drawing/2014/main" id="{BE3CF55F-6431-4453-B6CB-CB41B2FB9E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84459" cy="370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136790</xdr:colOff>
      <xdr:row>18</xdr:row>
      <xdr:rowOff>133043</xdr:rowOff>
    </xdr:from>
    <xdr:to>
      <xdr:col>4</xdr:col>
      <xdr:colOff>702236</xdr:colOff>
      <xdr:row>18</xdr:row>
      <xdr:rowOff>141940</xdr:rowOff>
    </xdr:to>
    <xdr:sp macro="" textlink="">
      <xdr:nvSpPr>
        <xdr:cNvPr id="16" name="Line 17">
          <a:extLst>
            <a:ext uri="{FF2B5EF4-FFF2-40B4-BE49-F238E27FC236}">
              <a16:creationId xmlns:a16="http://schemas.microsoft.com/office/drawing/2014/main" id="{D4CD9BAC-227B-4EA1-ACE7-CB91211DC1AB}"/>
            </a:ext>
          </a:extLst>
        </xdr:cNvPr>
        <xdr:cNvSpPr>
          <a:spLocks noChangeShapeType="1"/>
        </xdr:cNvSpPr>
      </xdr:nvSpPr>
      <xdr:spPr bwMode="auto">
        <a:xfrm>
          <a:off x="4473840" y="3676343"/>
          <a:ext cx="565446" cy="88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140899</xdr:colOff>
      <xdr:row>20</xdr:row>
      <xdr:rowOff>150226</xdr:rowOff>
    </xdr:from>
    <xdr:to>
      <xdr:col>4</xdr:col>
      <xdr:colOff>706345</xdr:colOff>
      <xdr:row>20</xdr:row>
      <xdr:rowOff>159123</xdr:rowOff>
    </xdr:to>
    <xdr:sp macro="" textlink="">
      <xdr:nvSpPr>
        <xdr:cNvPr id="19" name="Line 17">
          <a:extLst>
            <a:ext uri="{FF2B5EF4-FFF2-40B4-BE49-F238E27FC236}">
              <a16:creationId xmlns:a16="http://schemas.microsoft.com/office/drawing/2014/main" id="{E2A94EA8-49F0-4B9C-B358-EF002A20429E}"/>
            </a:ext>
          </a:extLst>
        </xdr:cNvPr>
        <xdr:cNvSpPr>
          <a:spLocks noChangeShapeType="1"/>
        </xdr:cNvSpPr>
      </xdr:nvSpPr>
      <xdr:spPr bwMode="auto">
        <a:xfrm>
          <a:off x="4473840" y="3153402"/>
          <a:ext cx="565446" cy="88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72.17.192.23\fs-scm\Users\nurhakim\AppData\Local\Microsoft\Windows\INetCache\Content.Outlook\4R33Z9C4\ESO%20EXPORT%20DES'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REF!"/>
      <sheetName val="FREIGHT"/>
      <sheetName val="Constants"/>
      <sheetName val="Account Code (Sales, Purchase)"/>
      <sheetName val="2"/>
      <sheetName val="Submission"/>
      <sheetName val="書換え条件"/>
      <sheetName val="D1BOX原価表"/>
      <sheetName val="125円ﾃﾞｰﾀ"/>
      <sheetName val="Permanent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U(D) (DES 16) (2)"/>
      <sheetName val="PGU(B) (DES 16) (2)"/>
      <sheetName val="PGU(AI) (DES 16) (2)"/>
      <sheetName val="Kubikasi"/>
      <sheetName val="BERAT CONT"/>
      <sheetName val="Data"/>
      <sheetName val="Data (2)"/>
      <sheetName val="SHG (sept 3)"/>
      <sheetName val="HAM (sept 3)"/>
      <sheetName val="PGU(D) (SEPT 3)"/>
      <sheetName val="PGU(D) (SEPT 3)(2)"/>
      <sheetName val="PGU(AI) (SEPT 3)"/>
      <sheetName val="SMZ SOUNDBOARD (sept 03)by air"/>
      <sheetName val="SMZ PART (sept 03)by air"/>
      <sheetName val="SHG (sept 4)"/>
      <sheetName val="LAX (SEPT 4)"/>
      <sheetName val="LAX (SEPT 5)BY AIR"/>
      <sheetName val="SMZ PART (sept 04)by air"/>
      <sheetName val="SHG (sept 5)"/>
      <sheetName val="SMZ Piano (sept 5)"/>
      <sheetName val="PGU(D) (SEPT 5)"/>
      <sheetName val="PGU(AI) (SEPT 5)"/>
      <sheetName val="SMZ PART (sept 05)by air"/>
      <sheetName val="SHG (sept 6)"/>
      <sheetName val="LHV (SEPT 6)"/>
      <sheetName val="Data (3)"/>
      <sheetName val="SMZ PART (SEPT 6)"/>
      <sheetName val="SMZ BENCH (SEPT 6)"/>
      <sheetName val="HANGZHOU (SEPT 6)"/>
      <sheetName val="SMZ PART (sept 06)by air"/>
      <sheetName val="SHG (sept 9)"/>
      <sheetName val="PGU(D) (SEPT 9)"/>
      <sheetName val="PGU(D) (SEPT 9)(2)"/>
      <sheetName val="PGU(AI) (SEPT 9)"/>
      <sheetName val="SMZ PART (sept 09)by air"/>
      <sheetName val="PGU(D) (SEPT 9) (3)"/>
      <sheetName val="PGU(D) (SEPT 9) (2)"/>
      <sheetName val="Incheon (SEPT 10)"/>
      <sheetName val="HAM (sept 10)"/>
      <sheetName val="SMZ  servicPART (sept 10)by air"/>
      <sheetName val="SMZ PART (sept 10)by air"/>
      <sheetName val="LAX (SEPT 11)"/>
      <sheetName val="LHV (SEPT 11)"/>
      <sheetName val="SMZ PART (sept 11)by air"/>
      <sheetName val="SMZ Piano (sept 12)"/>
      <sheetName val="PGU(D) (SEPT 12)"/>
      <sheetName val="PGU(D) (SEPT 12)(2)"/>
      <sheetName val="PGU(AI) (SEPT 12)"/>
      <sheetName val="PGU(AI) (SEPT 12) (2)"/>
      <sheetName val="HAM (sept 13)"/>
      <sheetName val="LAX (SEPT 13)"/>
      <sheetName val="SMZ PART (sept 13)by air"/>
      <sheetName val="SMZ PART (SEPT 13)"/>
      <sheetName val="LHV (SEPT 16)"/>
      <sheetName val="PGU(D) (SEPT 16)"/>
      <sheetName val="PGU(D) (SEPT 16)(2)"/>
      <sheetName val="PGU(AI) (SEPT 16)"/>
      <sheetName val="PGU(AI) (SEPT 16)(2)"/>
      <sheetName val="SMZ PART (sept 16)by air"/>
      <sheetName val="HAM (sept 17)"/>
      <sheetName val="SMZ Piano (sept 17)"/>
      <sheetName val="TAIPEI (SEPT 18)"/>
      <sheetName val="LAX (SEPT 18)"/>
      <sheetName val="SMZ PART (sept 17)by air"/>
      <sheetName val="SMZ PART (sept 18)by air"/>
      <sheetName val="SMZ PART (sept 18)by air design"/>
      <sheetName val="PGU(D) (SEPT 19)"/>
      <sheetName val="PGU(D) (SEPT 19)(2)"/>
      <sheetName val="LAX (SEPT 19)"/>
      <sheetName val="LHV (SEPT 19)"/>
      <sheetName val="SMZ PART (sept 19)by air"/>
      <sheetName val="HAM (sept 20)"/>
      <sheetName val="Incheon (SEPT 20)"/>
      <sheetName val="LAX (SEPT 20)"/>
      <sheetName val="BGK (SEPT 20)"/>
      <sheetName val="VANC (SEPT 20)"/>
      <sheetName val="SMZ PART (SEPT 20)"/>
      <sheetName val="HKK (SEPT 23)"/>
      <sheetName val="SMZ Piano (sept 23)"/>
      <sheetName val="PGU(D) (SEPT 23)"/>
      <sheetName val="PGU(AI) (SEPT 23)"/>
      <sheetName val="SHG (sept 23)"/>
      <sheetName val="SMZ PART (SEPT 23)"/>
      <sheetName val="SMZ PART (sept 23)by air"/>
      <sheetName val="SHG (sept 24)"/>
      <sheetName val="SOUTHAMPTON (sept 24)"/>
      <sheetName val="LHV (SEPT 24)"/>
      <sheetName val="PORT KLANG (SEPT 24)"/>
      <sheetName val="HAM (sept 24)"/>
      <sheetName val="MEL (SEPT 24)"/>
      <sheetName val="SMZ PART (sept 26)by air"/>
      <sheetName val="SMZ PART (okt 2)by air"/>
      <sheetName val="SMZ PART (OKT 2)by air (2)"/>
      <sheetName val="HANGZHOU (OKT 3)"/>
      <sheetName val="SHG (OKT 3)"/>
      <sheetName val="PGU(D) (okt 03)"/>
      <sheetName val="PGU(D) (okt 03) (2)"/>
      <sheetName val="PGU(AI)(okt 03)"/>
      <sheetName val="PGU(AI)(okt 03) (2)"/>
      <sheetName val="HAM (okt 4)"/>
      <sheetName val="LAX (okt 4)"/>
      <sheetName val="SMZ PART (OKT 4)"/>
      <sheetName val="SMZ PART (OKT 4) (2)"/>
      <sheetName val="SMZ PART (okt 4)by air"/>
      <sheetName val="SHG (OKT 7)"/>
      <sheetName val="PORT KLANG (OKT 7)"/>
      <sheetName val="SOUTHAMPTON (OKT 7)"/>
      <sheetName val="PGU(D) (okt 8)"/>
      <sheetName val="PGU(D) (okt 8)(2)"/>
      <sheetName val="PGU(AI)(okt 8)"/>
      <sheetName val="LHV (okt 8)"/>
      <sheetName val="SMZ Piano (OKT 8)"/>
      <sheetName val="Sheet1"/>
      <sheetName val="SMZ PART (okt 8)by air"/>
      <sheetName val="HAM (okt 9)"/>
      <sheetName val="MEL (OKT 9)"/>
      <sheetName val="SHG (OKT 10)"/>
      <sheetName val="Incheon (ok10)"/>
      <sheetName val="BGK (okt 11)"/>
      <sheetName val="LAX (okt 11)"/>
      <sheetName val="SMZ PART (okt 10)by air"/>
      <sheetName val="SMZ PART (OKT 11)"/>
      <sheetName val="SMZ BENCH (OKT 11)"/>
      <sheetName val="SMZ CARTON PLB (OKT 14)"/>
      <sheetName val="SHG (OKT 14)"/>
      <sheetName val="SOUTHAMPTON (OKT 15)"/>
      <sheetName val="LHV (okt 15)"/>
      <sheetName val="PGU(D) (okt 15)"/>
      <sheetName val="PGU(D) (okt 15)(1)"/>
      <sheetName val="PGU(AI)(okt 15)"/>
      <sheetName val="SMZ PART (okt 15)by air"/>
      <sheetName val="SMZ PART (okt 15)by air design)"/>
      <sheetName val="SMZ PART (OKT 18)"/>
      <sheetName val="SMZ part QA (OKT 18)"/>
      <sheetName val="SHG (OKT 16)"/>
      <sheetName val="SMZ Piano (OKT 16)"/>
      <sheetName val="SMZ SERVICE PART (okt 17)by air"/>
      <sheetName val="HAM (okt 17)"/>
      <sheetName val="SMZ PART (okt 18)by air"/>
      <sheetName val="LAX (okt 18)"/>
      <sheetName val="HAM (okt 18)"/>
      <sheetName val="SMZ Piano (OKT 21)"/>
      <sheetName val="SHG (OKT 21)"/>
      <sheetName val="PGU(D) (okt 21)"/>
      <sheetName val="PGU(D) (okt 21)(3)"/>
      <sheetName val="PGU(D) (okt 21)(2)"/>
      <sheetName val="PGU(AI)(okt 21) (2)"/>
      <sheetName val="SMZ PART (okt 21)by air"/>
      <sheetName val="SMZ PART (okt 23)by air"/>
      <sheetName val="HAM (okt 22)"/>
      <sheetName val="LHV (okt 22)"/>
      <sheetName val="VANC (okt 22)"/>
      <sheetName val="PORT KLANG (OKT 22)"/>
      <sheetName val="BGK (okt 23)"/>
      <sheetName val="SOUTHAMPTON (OKT 23)"/>
      <sheetName val="MEL (OKT 23)"/>
      <sheetName val="LAX (okt 23)"/>
      <sheetName val="SHG (OKT 24)"/>
      <sheetName val="HAM (okt 24)"/>
      <sheetName val="TAIPEI (okt 24)"/>
      <sheetName val="HANGZHOU (OKT 25)"/>
      <sheetName val="LAX (okt 25)"/>
      <sheetName val="SMZ Piano (OKT 25)"/>
      <sheetName val="SHG (OKT 25)"/>
      <sheetName val="HKK (OKT 25)"/>
      <sheetName val="LHV (okt 25)"/>
      <sheetName val="VANC (okt 25)"/>
      <sheetName val="Incheon (ok25)"/>
      <sheetName val="HAM (okt 26)"/>
      <sheetName val="PGU(D) (okt 26)"/>
      <sheetName val="PGU(D) (okt 26)(2)"/>
      <sheetName val="PGU(AI)(okt 26)"/>
      <sheetName val="SMZ PART (OKT 25)"/>
      <sheetName val="SMZ BENCH (OKT 25)"/>
      <sheetName val="SMZ PART (okt 28)by air"/>
      <sheetName val="SMZ BENCH YCJ (OKT 26)"/>
      <sheetName val="SMZ SAMPLE YCJ (OKT 28)"/>
      <sheetName val="SMZ PART (okt 30)by ai"/>
      <sheetName val="LAX (NOV 01)"/>
      <sheetName val="SOUTHAMPTON (NOV 01)"/>
      <sheetName val="SMZ PART (NOV 01)"/>
      <sheetName val="SMZ PART (nov 4)by air)"/>
      <sheetName val="SMZ PART (nov 4)by air) (2)"/>
      <sheetName val="SMZ PART (nov 4)by air) (3)"/>
      <sheetName val="SHG (NOV 4)"/>
      <sheetName val="PORT KLANG (NOV 4)"/>
      <sheetName val="HAM (nov 5)"/>
      <sheetName val="PGU(D) (NOV'5)"/>
      <sheetName val="PGU(D) (NOV 05)1"/>
      <sheetName val="PGU(AI)(NOV 5)"/>
      <sheetName val="LAX (NOV 06)"/>
      <sheetName val="SOUTHAMPTON (NOV 06)"/>
      <sheetName val="SHG (NOV 7)"/>
      <sheetName val="LHV (NOV 7)"/>
      <sheetName val="SHG (NOV 7)QA"/>
      <sheetName val="SMZ BENCH (NOV 8)"/>
      <sheetName val="SMZ PART (nov 7)by air"/>
      <sheetName val="SMZ PIANO TOKYO (NOV 7)"/>
      <sheetName val="Incheon (nov 8)"/>
      <sheetName val="VANC (NOV 8)"/>
      <sheetName val="SMZ PIANO TOKYO (NOV 8)"/>
      <sheetName val="SMZ PART (nov 8)by air)service"/>
      <sheetName val="SMZ PART (NOV 08)"/>
      <sheetName val="SHG (NOV 11)"/>
      <sheetName val="MEL (NOV 11)"/>
      <sheetName val="SMZ Piano (NOV 11)"/>
      <sheetName val="SMZ PART (nov 11)by air"/>
      <sheetName val="HAM (nov 12)"/>
      <sheetName val="PGU(D) (NOV'12)"/>
      <sheetName val="LAX (NOV 13)"/>
      <sheetName val="Data (4)"/>
      <sheetName val="SHG (NOV 14)"/>
      <sheetName val="LHV (NOV 14)"/>
      <sheetName val="SMZ PART (nov 14)by air"/>
      <sheetName val="HAM (nov 15)"/>
      <sheetName val="SMZ Piano (NOV 15)"/>
      <sheetName val="TAIPEI (NOV 15)"/>
      <sheetName val="HANGZHOU (NOV 15)"/>
      <sheetName val="SMZ PART (NOV 15)"/>
      <sheetName val="SMZ servic PART (nov 15)by air "/>
      <sheetName val="SMZ Piano (NOV 15)by air (2)"/>
      <sheetName val="SMZ Piano (NOV 15)by air (3)"/>
      <sheetName val="SMZ Piano (NOV 15)by air"/>
      <sheetName val="SMZ Piano (NOV 15)by air (4)"/>
      <sheetName val="SMZ Piano (NOV 15)by air (2 (3)"/>
      <sheetName val="SMZ PART (nov 18)by air"/>
      <sheetName val="BGK (nov 18)"/>
      <sheetName val="SHG (NOV 18)"/>
      <sheetName val="HAM (nov 19)"/>
      <sheetName val="SOUTHAMPTON (NOV 19)"/>
      <sheetName val="PGU(D) (NOV'19)"/>
      <sheetName val="PGU(D) (NOV'19) (2)"/>
      <sheetName val="PGU(AI)(NOV 19)"/>
      <sheetName val="PGU(AI)(NOV 19) (2)"/>
      <sheetName val="HANGZHOU (NOV 21)"/>
      <sheetName val="LAX (NOV 20)"/>
      <sheetName val="VANC (NOV 20)"/>
      <sheetName val="LAX (NOV 21)by air"/>
      <sheetName val="SMZ PART (nov 21)by air"/>
      <sheetName val="SMZ PART (nov 21)by air (2)"/>
      <sheetName val="SHG (NOV 21)"/>
      <sheetName val="HAM (nov 21)"/>
      <sheetName val="MEL (NOV 21)"/>
      <sheetName val="PGU(D) (NOV'21"/>
      <sheetName val="PGU(D) (NOV 21)(2)"/>
      <sheetName val="Incheon (nov 22)"/>
      <sheetName val="SHG (NOV 22)"/>
      <sheetName val="BGK (nov 22)"/>
      <sheetName val="LAX (NOV 22)"/>
      <sheetName val="SMZ PART (NOV 22)"/>
      <sheetName val="SMZ Piano (NOV 22QA"/>
      <sheetName val="SMZ Piano (NOV 22)QA"/>
      <sheetName val="PGU(D) (NOV'25)"/>
      <sheetName val="PGU(D) (NOV 25)(2)"/>
      <sheetName val="PGU(AI)(NOV 25)"/>
      <sheetName val="SMZ PART (nov 26)by air"/>
      <sheetName val="PORT KLANG (NOV 26)"/>
      <sheetName val="SHG (NOV 26)"/>
      <sheetName val="SMZ Piano (NOV 26)"/>
      <sheetName val="SOUTHAMPTON (NOV 27)"/>
      <sheetName val="LHV (NOV 27)"/>
      <sheetName val="HAM (nov 27)"/>
      <sheetName val="SMZ PART (nov 27)by air (3)"/>
      <sheetName val="SMZ PART (nov 21)by air (4)"/>
      <sheetName val="SMZ PART (DES 2)"/>
      <sheetName val="BGK (DES 3)"/>
      <sheetName val="PGU(D) (DES 3)"/>
      <sheetName val="PGU(B) (DES 3)2"/>
      <sheetName val="SHG (DES 4)"/>
      <sheetName val="HAM (DES 5 )"/>
      <sheetName val="LHV (DES 5)"/>
      <sheetName val="SMZ PART (des 6)by air"/>
      <sheetName val="SMZ PART (des 6)by air (2)"/>
      <sheetName val="LAX (DES 6)"/>
      <sheetName val="SMZ Piano (DES 6)"/>
      <sheetName val="SMZ PART (DES 6)"/>
      <sheetName val="LHV (DES 9)"/>
      <sheetName val="PGU(D) (DES 9)"/>
      <sheetName val="PGU(B) (DES 9)"/>
      <sheetName val="PGU(AI) (DES 9)"/>
      <sheetName val="PORT KLANG (DES 10)"/>
      <sheetName val="HAM (DES 10)"/>
      <sheetName val="SHG (DES 10)"/>
      <sheetName val="LAX (DES 11)"/>
      <sheetName val="SMZ Piano (DES 11)"/>
      <sheetName val="SHG (DES 11)"/>
      <sheetName val="SMZ PART (des 12)by air "/>
      <sheetName val="HAM (DES 12)"/>
      <sheetName val="SHG (DES 12)"/>
      <sheetName val="Incheon (DES 13)"/>
      <sheetName val="TAIPEI (DES 13)"/>
      <sheetName val="LAX (DES 13)"/>
      <sheetName val="SMZ PART (DES 13)"/>
      <sheetName val="SMZ BENCH (DES 13)"/>
      <sheetName val="SMZ PART QA (DES 13)"/>
      <sheetName val="SMZ PART (des 16)by air"/>
      <sheetName val="SMZ PART (des 16)by air (2)"/>
      <sheetName val="PGU(D) (DES 16)"/>
      <sheetName val="PGU(B) (DES 16)"/>
      <sheetName val="PGU(AI) (DES 16)"/>
      <sheetName val="SHG (DES 17)"/>
      <sheetName val="LHV (DES 17)"/>
      <sheetName val="HAM (DES 18)"/>
      <sheetName val="LAX (DES 18)"/>
      <sheetName val="SMZ Piano (DES 18)"/>
      <sheetName val="SMZ PART (des 19)by air"/>
      <sheetName val="SHG (DES 19)"/>
      <sheetName val="Incheon (DES 19)"/>
      <sheetName val="PGU(D) (DES 19)"/>
      <sheetName val="PGU(B) (DES 19)"/>
      <sheetName val="PGU(AI) (DES 19)"/>
      <sheetName val="SMZ PART (DES 20)"/>
      <sheetName val="SMZ BENCH (DES 20)"/>
      <sheetName val="LAX (DES 20)"/>
      <sheetName val="HAM (DES 20)"/>
      <sheetName val="MEL (DES 20)"/>
      <sheetName val="SMZ PART (des 20)by air"/>
      <sheetName val="SMZ PART (des 20)by air (2)"/>
      <sheetName val="PGU(D) (DES 23)"/>
      <sheetName val="PGU(B) (DES 23)"/>
      <sheetName val="PGU(AI) (DES 23)"/>
      <sheetName val="HANGZHOU (DES 23)2"/>
      <sheetName val="HANGZHOU (DES 23)"/>
      <sheetName val="VANC (DES 24)"/>
      <sheetName val="SHG (DES 24)"/>
      <sheetName val="SMZ Piano (DES 26)"/>
      <sheetName val="SOUTHAMPTON DES 26)"/>
      <sheetName val="HAM (DES 27)"/>
      <sheetName val="LHV (DES 27)"/>
      <sheetName val="SMZ PART (DES 27)"/>
      <sheetName val="SMZ PART (JAN 6)BY AIR"/>
      <sheetName val="SMZ SERVICE (JAN 3)BY AIR"/>
      <sheetName val="SMZ SERVICE (JAN 3)BY AIR (2)"/>
      <sheetName val="SMZ SERVICE (JAN 9)BY AIR"/>
      <sheetName val="SMZ servo cylinde (JAN 9)BY AIR"/>
      <sheetName val="SMZvenner (JAN 10)BY"/>
      <sheetName val="SMZ SERVICE (JAN 10)BY AIR"/>
      <sheetName val="SMZ PART (jan 10)by air"/>
      <sheetName val="SMZ PART (JAN 010)"/>
      <sheetName val="PGU(D) (JAN 13)"/>
      <sheetName val="PGU(B) (JAN 13)"/>
      <sheetName val="PGU(AI) (JAN 13)"/>
      <sheetName val="LHV (JAN 13)"/>
      <sheetName val="HAM (JAN 14)"/>
      <sheetName val="SMZ Piano (JAN 14)"/>
      <sheetName val="SOUTHAMPTON JAN 14)"/>
      <sheetName val="LAX (JAN 15)"/>
      <sheetName val="Incheon (JAN 15)"/>
      <sheetName val="LHV (JAN 16)"/>
      <sheetName val="SMZ PART (JAN 17)"/>
      <sheetName val="SMZ PART (JAN 17) (2)"/>
      <sheetName val="SMZ PART (JAN 17) (3)"/>
      <sheetName val="BGK (JAN 17"/>
      <sheetName val="LAX (JAN 17)"/>
      <sheetName val="HAM (JAN 17)"/>
      <sheetName val="PGU(D) (JAN 20)"/>
      <sheetName val="PGU(B) (JAN 20)"/>
      <sheetName val="PGU(AI) (JAN 20)"/>
      <sheetName val="PGU CARTON BOX( (JAN 20)"/>
      <sheetName val="SOUTHAMPTON JAN 20)"/>
      <sheetName val="VANC (JAN 22)"/>
      <sheetName val="SMZ PART (jan 21)by air"/>
      <sheetName val="HAM (JAN 21)"/>
      <sheetName val="SMZ Piano (JAN 21)"/>
      <sheetName val="LHV (JAN 21)"/>
      <sheetName val="SHG (jan 22)"/>
      <sheetName val="PGU(D) (JAN 23)"/>
      <sheetName val="PGU(B) (JAN 23)"/>
      <sheetName val="PGU(AI) (JAN 23)"/>
      <sheetName val="MEL (JAN 23)"/>
      <sheetName val="TAIPEI (JAN 23)"/>
      <sheetName val="LAX (JAN 23)"/>
      <sheetName val="Incheon (JAN 24)"/>
      <sheetName val="SHG (jan 24)"/>
      <sheetName val="LAX (JAN 24)"/>
      <sheetName val="SOUTHAMPTON (JAN 24)"/>
      <sheetName val="SMZ PART (JAN 24)"/>
      <sheetName val="SMZ BENCH (JAN 24)"/>
      <sheetName val="SMZ PART (JAN 24) (2)"/>
      <sheetName val="PGU(D) (JAN 27)"/>
      <sheetName val="PGU(B) (JAN 27)"/>
      <sheetName val="PGU(AI) (JAN 27)"/>
      <sheetName val="PORT KLANG (JAN 27)"/>
      <sheetName val="HANGZHOU (JAN 27)"/>
      <sheetName val="HANGZHOU (JAN 27)2"/>
      <sheetName val="SMZ Piano (JAN 28)"/>
      <sheetName val="SHG (jan 28)"/>
      <sheetName val="VANC (JAN 28)"/>
      <sheetName val="HAM (JAN 28)"/>
      <sheetName val="LHV (JAN 28)"/>
      <sheetName val="SMZ PART (jan 29)by air"/>
      <sheetName val="SMZsidearm (JAN 29)BYair"/>
      <sheetName val="SMZ PART (jan 29)by air (2)"/>
      <sheetName val="SMZ PART (JAN 30)"/>
      <sheetName val="SMZ PART (JAN 30) (2)"/>
      <sheetName val="SMZ PART (jan 31)by air QA"/>
      <sheetName val="SMZ PART (FEB 3)by air"/>
      <sheetName val="SMZ SERVICE PART (FEB 3)by air"/>
      <sheetName val="SMZ DESIGN (FEB 3)by air"/>
      <sheetName val="PGU(D) (FEB 04)"/>
      <sheetName val="PGU(B) (FEB 04)"/>
      <sheetName val="PGU(AI) (FEB 04)"/>
      <sheetName val="LHV (FEB 04)"/>
      <sheetName val="SMZ PART (FEB 4)by air"/>
      <sheetName val="SMZ PART (FEB 5)by air"/>
      <sheetName val="LAX (FEB 5)"/>
      <sheetName val="HAM (FEB 6)"/>
      <sheetName val="SMZ Piano (FEB 6)"/>
      <sheetName val="SMZ PART (feb 6)by air QA"/>
      <sheetName val="SHG (feb 7)"/>
      <sheetName val="SMZ PART (FEB 7)"/>
      <sheetName val="PGU(D) (FEB 10)"/>
      <sheetName val="PGU(B) (FEB 10)"/>
      <sheetName val="PGU(AI) (FEB 10)"/>
      <sheetName val="SMZ PART (FEB 10)by air"/>
      <sheetName val="HAM (FEB 11)"/>
      <sheetName val="PORT KLANG (FEB 11)"/>
      <sheetName val="LAX (FEB 12)"/>
      <sheetName val="Incheon (FEB 12)"/>
      <sheetName val="SOUTHAMPTON (FEB 13)"/>
      <sheetName val="SMZ PART (FEB 13)by air"/>
      <sheetName val="LAX (FEB 14)"/>
      <sheetName val="SMZ Piano (FEB 14)"/>
      <sheetName val="SMZ PART (FEB 14)"/>
      <sheetName val="SMZ PART (FEB 17)by air"/>
      <sheetName val="SMZ design (FEB 17)by air"/>
      <sheetName val="SMZ CARTON (FEB 17)by air"/>
      <sheetName val="PGU(D) (FEB 17)"/>
      <sheetName val="PGU(B) (FEB 17)"/>
      <sheetName val="PGU(AI) (FEB 17)"/>
      <sheetName val="SHG (feb 17)"/>
      <sheetName val="HAM (FEB 18)"/>
      <sheetName val="TAIPEI FEB 18)"/>
      <sheetName val="PORT KLANG (FEB 18)"/>
      <sheetName val="LHV (FEB 13-18)"/>
      <sheetName val="LAX (FEB 19)"/>
      <sheetName val="LHV (FEB 19)"/>
      <sheetName val="SMZ Piano (FEB 19)"/>
      <sheetName val="SOUTHAMPTON (FEB 19)"/>
      <sheetName val="PGU(D) (FEB 20)"/>
      <sheetName val="PGU(B) (FEB 20)"/>
      <sheetName val="PGU(AI) (FEB 20)"/>
      <sheetName val="HKK (FEB 20)"/>
      <sheetName val="SHG (feb 20)"/>
      <sheetName val="SMZ PART (FEB 20)by air"/>
      <sheetName val="Incheon (FEB 21)"/>
      <sheetName val="SMZ PART (FEB 21)"/>
      <sheetName val="SMZ BENCH (feb 21)"/>
      <sheetName val="PGU(D) (FEB 24)"/>
      <sheetName val="PGU(B) (FEB 24)"/>
      <sheetName val="PGU(AI) (FEB 24)"/>
      <sheetName val="LHV (FEB 24)"/>
      <sheetName val="SMZ PART (FEB 20)by air (2)"/>
      <sheetName val="SMZ PART (FEB 24)by air"/>
      <sheetName val="Data (5)"/>
      <sheetName val="PGU(D) (FEB 28) (2)"/>
      <sheetName val="PGU(D) (FEB 28)"/>
      <sheetName val="HAM (FEB 25)"/>
      <sheetName val="SHG (feb 25)"/>
      <sheetName val="MEL (feb 25)"/>
      <sheetName val="SHOELLI (KELUNG)"/>
      <sheetName val="SHG (feb 27)"/>
      <sheetName val="HAM (FEB 25) (2)"/>
      <sheetName val="SMZ PART (MAR 2)by air"/>
      <sheetName val="LHV (MAR 3)"/>
      <sheetName val="PGU(B) (MAR 3)"/>
      <sheetName val="PGU(AI) (MAR 3)"/>
      <sheetName val="PGU(D) (MAR 3)"/>
      <sheetName val="HAM (MAR 4)"/>
      <sheetName val="VANC (MAR 4)"/>
      <sheetName val="HANGZHOU (MAR 4)"/>
      <sheetName val="HANGZHOU (MAR004 )"/>
      <sheetName val="SHG (MAR 5)"/>
      <sheetName val="SMZ Piano (MAR 5)"/>
      <sheetName val="LAX (MAR 6)"/>
      <sheetName val="SMZ PART (MAR 06)"/>
      <sheetName val="HAM (MAR 9)"/>
      <sheetName val="PGU(B) (MAR 9)"/>
      <sheetName val="PGU(AI) (MAR 9)"/>
      <sheetName val="PGU(D) (MAR 9)"/>
      <sheetName val="SMZ Piano (MAR 9)"/>
      <sheetName val="SMZ design (MAR 10)by air"/>
      <sheetName val="PGU(B) (MAR 10)"/>
      <sheetName val="PGU(AI) (MAR 10)"/>
      <sheetName val="PGU(D) (MAR 10)"/>
      <sheetName val="SOUTHAMPTON (mar 10)"/>
      <sheetName val="SHG (MAR 10)"/>
      <sheetName val="SMZ PART (MAR 10) by air"/>
      <sheetName val="SMZ PART (MAR 11) by air (2)"/>
      <sheetName val="LAX (MAR 11)"/>
      <sheetName val="PORT KLANG (MAR 11)"/>
      <sheetName val="SHG (MAR 12)"/>
      <sheetName val="Incheon (MAR 12)"/>
      <sheetName val="LHV (MAR 12)"/>
      <sheetName val="LAX (MAR 13)"/>
      <sheetName val="SMZ PART (MAR 13)"/>
      <sheetName val="SMZ BENCH (MAR 13)"/>
      <sheetName val="SMZ PART (MAR 13) by air"/>
      <sheetName val="HAM (MAR 14)"/>
      <sheetName val="HAM (MAR 16)"/>
      <sheetName val="SMZ Piano (MAR 16)"/>
      <sheetName val="PGU(B) (MAR 16)"/>
      <sheetName val="PGU(AI) (MAR 16)"/>
      <sheetName val="PGU(D) (MAR 16)"/>
      <sheetName val="SMZ PART (MAR 17) by air"/>
      <sheetName val="LHV (MAR 17)"/>
      <sheetName val="SHG (MAR 17)"/>
      <sheetName val="VANC (MAR 18)"/>
      <sheetName val="MEL (MAR 18)"/>
      <sheetName val="LAX (MAR 18)"/>
      <sheetName val="HAM (MAR 19)"/>
      <sheetName val="SOUTHAMPTON (mar 19)"/>
      <sheetName val="Incheon (MAR 20)"/>
      <sheetName val="SMZ PART (MAR 20)"/>
      <sheetName val="SMZ BENCH (MAR 20)"/>
      <sheetName val="PGU(B) (MAR 23)"/>
      <sheetName val="PGU(AI) (MAR 23)"/>
      <sheetName val="PGU(D) (MAR 23)"/>
      <sheetName val="HAM (MAR 24)"/>
      <sheetName val="SMZ Piano (MAR 24)"/>
      <sheetName val="PGU(B) (MAR 24)"/>
      <sheetName val="PGU(AI) (MAR 24)"/>
      <sheetName val="PGU(D) (MAR 24)"/>
      <sheetName val="HANGZHOU (MAR 23)"/>
      <sheetName val="HANGZHOU (MAR023 )"/>
      <sheetName val="SMZ PART (MAR 26)by air"/>
      <sheetName val="LAX (MAR 26)"/>
      <sheetName val="MEL (MAR 26)"/>
      <sheetName val="LHV (MAR 26)"/>
      <sheetName val="LAX (MAR 26) BENCH"/>
      <sheetName val="SMZ PART (MAR 30)by air"/>
      <sheetName val="HAM (MAR 27)"/>
      <sheetName val="LAX (MAR 27)"/>
      <sheetName val="SMZ Piano (MAR 27)"/>
      <sheetName val="SHG (MAR 27)"/>
      <sheetName val="SMZ PART (MAR 27)"/>
      <sheetName val="SMZ DESIGN (MAR 27)TNT"/>
      <sheetName val="SMZ DESIGN (MAR 30)by air"/>
      <sheetName val="LAX (APR 03)"/>
      <sheetName val="Data (6)"/>
    </sheetNames>
    <sheetDataSet>
      <sheetData sheetId="0" refreshError="1"/>
      <sheetData sheetId="1" refreshError="1"/>
      <sheetData sheetId="2" refreshError="1"/>
      <sheetData sheetId="3" refreshError="1"/>
      <sheetData sheetId="4" refreshError="1"/>
      <sheetData sheetId="5" refreshError="1">
        <row r="5">
          <cell r="B5" t="str">
            <v>JU-109 PE//AZ</v>
          </cell>
        </row>
        <row r="26">
          <cell r="B26">
            <v>0</v>
          </cell>
          <cell r="G26">
            <v>0</v>
          </cell>
          <cell r="H26">
            <v>0</v>
          </cell>
          <cell r="I26">
            <v>0</v>
          </cell>
          <cell r="J26">
            <v>0</v>
          </cell>
        </row>
        <row r="27">
          <cell r="B27">
            <v>0</v>
          </cell>
          <cell r="G27">
            <v>0</v>
          </cell>
          <cell r="H27">
            <v>0</v>
          </cell>
          <cell r="I27">
            <v>0</v>
          </cell>
          <cell r="J27">
            <v>0</v>
          </cell>
        </row>
        <row r="28">
          <cell r="B28">
            <v>0</v>
          </cell>
          <cell r="G28">
            <v>0</v>
          </cell>
          <cell r="H28">
            <v>0</v>
          </cell>
          <cell r="I28">
            <v>0</v>
          </cell>
          <cell r="J28">
            <v>0</v>
          </cell>
        </row>
        <row r="29">
          <cell r="B29" t="str">
            <v>B1 PE//LZ</v>
          </cell>
          <cell r="G29">
            <v>156</v>
          </cell>
          <cell r="H29">
            <v>63</v>
          </cell>
          <cell r="I29">
            <v>117</v>
          </cell>
          <cell r="J29">
            <v>1.1499999999999999</v>
          </cell>
        </row>
        <row r="30">
          <cell r="B30" t="str">
            <v>B1 PEC//LZ</v>
          </cell>
          <cell r="G30">
            <v>156</v>
          </cell>
          <cell r="H30">
            <v>63</v>
          </cell>
          <cell r="I30">
            <v>117</v>
          </cell>
          <cell r="J30">
            <v>1.1499999999999999</v>
          </cell>
        </row>
        <row r="31">
          <cell r="B31" t="str">
            <v>B1 PWH//LZ</v>
          </cell>
          <cell r="G31">
            <v>156</v>
          </cell>
          <cell r="H31">
            <v>63</v>
          </cell>
          <cell r="I31">
            <v>117</v>
          </cell>
          <cell r="J31">
            <v>1.1499999999999999</v>
          </cell>
        </row>
        <row r="32">
          <cell r="B32" t="str">
            <v>B1 PE//EZ</v>
          </cell>
          <cell r="G32">
            <v>157</v>
          </cell>
          <cell r="H32">
            <v>62</v>
          </cell>
          <cell r="I32">
            <v>116</v>
          </cell>
          <cell r="J32">
            <v>1.129</v>
          </cell>
        </row>
        <row r="33">
          <cell r="B33" t="str">
            <v>B1 PW//EZ</v>
          </cell>
          <cell r="G33">
            <v>157</v>
          </cell>
          <cell r="H33">
            <v>62</v>
          </cell>
          <cell r="I33">
            <v>116</v>
          </cell>
          <cell r="J33">
            <v>1.129</v>
          </cell>
        </row>
        <row r="34">
          <cell r="B34" t="str">
            <v>B1 PM//EZ</v>
          </cell>
          <cell r="G34">
            <v>157</v>
          </cell>
          <cell r="H34">
            <v>62</v>
          </cell>
          <cell r="I34">
            <v>116</v>
          </cell>
          <cell r="J34">
            <v>1.129</v>
          </cell>
        </row>
        <row r="36">
          <cell r="B36" t="str">
            <v>B1 SNC//EZ</v>
          </cell>
          <cell r="G36">
            <v>157</v>
          </cell>
          <cell r="H36">
            <v>62</v>
          </cell>
          <cell r="I36">
            <v>116</v>
          </cell>
          <cell r="J36">
            <v>1.129</v>
          </cell>
        </row>
        <row r="37">
          <cell r="B37" t="str">
            <v>B1 NBS//EZ</v>
          </cell>
          <cell r="G37">
            <v>157</v>
          </cell>
          <cell r="H37">
            <v>62</v>
          </cell>
          <cell r="I37">
            <v>116</v>
          </cell>
          <cell r="J37">
            <v>1.129</v>
          </cell>
        </row>
        <row r="38">
          <cell r="B38" t="str">
            <v>B1 OPDW//EZ</v>
          </cell>
          <cell r="G38">
            <v>157</v>
          </cell>
          <cell r="H38">
            <v>62</v>
          </cell>
          <cell r="I38">
            <v>116</v>
          </cell>
          <cell r="J38">
            <v>1.129</v>
          </cell>
        </row>
        <row r="39">
          <cell r="B39" t="str">
            <v>B1 SC2 PE//LP</v>
          </cell>
          <cell r="G39">
            <v>157</v>
          </cell>
          <cell r="H39">
            <v>62</v>
          </cell>
          <cell r="I39">
            <v>116</v>
          </cell>
          <cell r="J39">
            <v>1.129</v>
          </cell>
        </row>
        <row r="47">
          <cell r="B47" t="str">
            <v>B1 SC2 SNC//EP</v>
          </cell>
          <cell r="G47">
            <v>157</v>
          </cell>
          <cell r="H47">
            <v>62</v>
          </cell>
          <cell r="I47">
            <v>116</v>
          </cell>
          <cell r="J47">
            <v>1.129</v>
          </cell>
        </row>
        <row r="48">
          <cell r="B48" t="str">
            <v>B1 SC2 NBS//EP</v>
          </cell>
          <cell r="G48">
            <v>157</v>
          </cell>
          <cell r="H48">
            <v>62</v>
          </cell>
          <cell r="I48">
            <v>116</v>
          </cell>
          <cell r="J48">
            <v>1.129</v>
          </cell>
        </row>
        <row r="49">
          <cell r="B49" t="str">
            <v>B1 SC2 OPDW//EP</v>
          </cell>
          <cell r="G49">
            <v>157</v>
          </cell>
          <cell r="H49">
            <v>62</v>
          </cell>
          <cell r="I49">
            <v>116</v>
          </cell>
          <cell r="J49">
            <v>1.129</v>
          </cell>
        </row>
        <row r="50">
          <cell r="B50" t="str">
            <v>B1 PEC//EZ</v>
          </cell>
          <cell r="G50">
            <v>157</v>
          </cell>
          <cell r="H50">
            <v>62</v>
          </cell>
          <cell r="I50">
            <v>116</v>
          </cell>
          <cell r="J50">
            <v>1.129</v>
          </cell>
        </row>
        <row r="51">
          <cell r="B51">
            <v>0</v>
          </cell>
          <cell r="G51">
            <v>0</v>
          </cell>
          <cell r="H51">
            <v>0</v>
          </cell>
          <cell r="I51">
            <v>0</v>
          </cell>
          <cell r="J51">
            <v>0</v>
          </cell>
        </row>
        <row r="52">
          <cell r="B52">
            <v>0</v>
          </cell>
          <cell r="G52">
            <v>0</v>
          </cell>
          <cell r="H52">
            <v>0</v>
          </cell>
          <cell r="I52">
            <v>0</v>
          </cell>
          <cell r="J52">
            <v>0</v>
          </cell>
        </row>
        <row r="54">
          <cell r="B54">
            <v>0</v>
          </cell>
          <cell r="G54">
            <v>0</v>
          </cell>
          <cell r="H54">
            <v>0</v>
          </cell>
          <cell r="I54">
            <v>0</v>
          </cell>
          <cell r="J54">
            <v>0</v>
          </cell>
        </row>
        <row r="55">
          <cell r="B55">
            <v>0</v>
          </cell>
          <cell r="G55">
            <v>0</v>
          </cell>
          <cell r="H55">
            <v>0</v>
          </cell>
          <cell r="I55">
            <v>0</v>
          </cell>
          <cell r="J55">
            <v>0</v>
          </cell>
        </row>
        <row r="58">
          <cell r="B58">
            <v>0</v>
          </cell>
          <cell r="G58">
            <v>0</v>
          </cell>
          <cell r="H58">
            <v>0</v>
          </cell>
          <cell r="I58">
            <v>0</v>
          </cell>
          <cell r="J58">
            <v>0</v>
          </cell>
        </row>
        <row r="59">
          <cell r="B59">
            <v>0</v>
          </cell>
          <cell r="G59">
            <v>0</v>
          </cell>
          <cell r="H59">
            <v>0</v>
          </cell>
          <cell r="I59">
            <v>0</v>
          </cell>
          <cell r="J59">
            <v>0</v>
          </cell>
        </row>
        <row r="62">
          <cell r="B62" t="str">
            <v>JX113T SC2 PE//AP</v>
          </cell>
          <cell r="G62">
            <v>156</v>
          </cell>
          <cell r="H62">
            <v>63</v>
          </cell>
          <cell r="I62">
            <v>122</v>
          </cell>
          <cell r="J62">
            <v>1.1990000000000001</v>
          </cell>
        </row>
        <row r="63">
          <cell r="B63" t="str">
            <v>JX113T SC2 PE//LM</v>
          </cell>
          <cell r="G63">
            <v>156</v>
          </cell>
          <cell r="H63">
            <v>63</v>
          </cell>
          <cell r="I63">
            <v>122</v>
          </cell>
          <cell r="J63">
            <v>1.1990000000000001</v>
          </cell>
        </row>
        <row r="68">
          <cell r="B68" t="str">
            <v>JX-113 CPPM//LZ</v>
          </cell>
          <cell r="G68">
            <v>156</v>
          </cell>
          <cell r="H68">
            <v>63</v>
          </cell>
          <cell r="I68">
            <v>122</v>
          </cell>
          <cell r="J68">
            <v>1.1990000000000001</v>
          </cell>
        </row>
        <row r="69">
          <cell r="B69">
            <v>0</v>
          </cell>
          <cell r="G69">
            <v>0</v>
          </cell>
          <cell r="H69">
            <v>0</v>
          </cell>
          <cell r="I69">
            <v>0</v>
          </cell>
          <cell r="J69">
            <v>0</v>
          </cell>
        </row>
        <row r="70">
          <cell r="B70">
            <v>0</v>
          </cell>
          <cell r="G70">
            <v>0</v>
          </cell>
          <cell r="H70">
            <v>0</v>
          </cell>
          <cell r="I70">
            <v>0</v>
          </cell>
          <cell r="J70">
            <v>0</v>
          </cell>
        </row>
        <row r="71">
          <cell r="B71">
            <v>0</v>
          </cell>
          <cell r="G71">
            <v>0</v>
          </cell>
          <cell r="H71">
            <v>0</v>
          </cell>
          <cell r="I71">
            <v>0</v>
          </cell>
          <cell r="J71">
            <v>0</v>
          </cell>
        </row>
        <row r="73">
          <cell r="B73">
            <v>0</v>
          </cell>
          <cell r="G73">
            <v>0</v>
          </cell>
          <cell r="H73">
            <v>0</v>
          </cell>
          <cell r="I73">
            <v>0</v>
          </cell>
          <cell r="J73">
            <v>0</v>
          </cell>
        </row>
        <row r="74">
          <cell r="B74" t="str">
            <v>B2 PE//LZ</v>
          </cell>
          <cell r="G74">
            <v>158</v>
          </cell>
          <cell r="H74">
            <v>62</v>
          </cell>
          <cell r="I74">
            <v>121</v>
          </cell>
          <cell r="J74">
            <v>1.1850000000000001</v>
          </cell>
        </row>
        <row r="78">
          <cell r="B78" t="str">
            <v>B2 PW//LZ</v>
          </cell>
          <cell r="G78">
            <v>158</v>
          </cell>
          <cell r="H78">
            <v>62</v>
          </cell>
          <cell r="I78">
            <v>121</v>
          </cell>
          <cell r="J78">
            <v>1.1850000000000001</v>
          </cell>
        </row>
        <row r="79">
          <cell r="B79" t="str">
            <v>B2E PE//EZ</v>
          </cell>
          <cell r="G79">
            <v>158</v>
          </cell>
          <cell r="H79">
            <v>62</v>
          </cell>
          <cell r="I79">
            <v>121</v>
          </cell>
          <cell r="J79">
            <v>1.1850000000000001</v>
          </cell>
        </row>
        <row r="89">
          <cell r="B89" t="str">
            <v>B2 SC2 PW//LP</v>
          </cell>
          <cell r="G89">
            <v>158</v>
          </cell>
          <cell r="H89">
            <v>62</v>
          </cell>
          <cell r="I89">
            <v>121</v>
          </cell>
          <cell r="J89">
            <v>1.1850000000000001</v>
          </cell>
        </row>
        <row r="90">
          <cell r="B90" t="str">
            <v>B2 SC2 PWH//LP</v>
          </cell>
          <cell r="G90">
            <v>158</v>
          </cell>
          <cell r="H90">
            <v>62</v>
          </cell>
          <cell r="I90">
            <v>121</v>
          </cell>
          <cell r="J90">
            <v>1.1850000000000001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2" customWidth="1"/>
    <col min="7" max="7" width="13.54296875" style="62" customWidth="1"/>
    <col min="8" max="8" width="7.453125" style="4" customWidth="1"/>
    <col min="9" max="9" width="11.54296875" style="4" customWidth="1"/>
    <col min="10" max="10" width="12" style="62" customWidth="1"/>
    <col min="11" max="11" width="11.54296875" style="62"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3"/>
      <c r="G3" s="63"/>
      <c r="H3" s="6"/>
      <c r="I3" s="6"/>
      <c r="J3" s="63"/>
      <c r="K3" s="63"/>
      <c r="L3" s="6"/>
      <c r="M3" s="6"/>
      <c r="N3" s="6"/>
      <c r="O3" s="6"/>
      <c r="P3" s="6"/>
      <c r="Q3" s="6"/>
      <c r="R3" s="6"/>
      <c r="S3" s="6"/>
      <c r="T3" s="6"/>
      <c r="U3" s="7"/>
    </row>
    <row r="4" spans="1:21" ht="3.75" hidden="1" customHeight="1"/>
    <row r="5" spans="1:21" hidden="1">
      <c r="A5" s="4" t="s">
        <v>41</v>
      </c>
      <c r="H5" s="8" t="s">
        <v>42</v>
      </c>
      <c r="I5" s="9">
        <f>TODAY()</f>
        <v>44617</v>
      </c>
      <c r="J5" s="76"/>
      <c r="K5" s="69"/>
      <c r="L5" s="8"/>
      <c r="M5" s="8"/>
      <c r="N5" s="8"/>
      <c r="O5" s="8"/>
      <c r="P5" s="8"/>
      <c r="Q5" s="8"/>
      <c r="R5" s="8"/>
      <c r="S5" s="8"/>
      <c r="T5" s="8"/>
    </row>
    <row r="6" spans="1:21" ht="13" hidden="1">
      <c r="A6" s="10" t="s">
        <v>43</v>
      </c>
      <c r="B6" s="11"/>
      <c r="C6" s="12"/>
      <c r="D6" s="10"/>
      <c r="E6" s="11"/>
      <c r="F6" s="77" t="s">
        <v>44</v>
      </c>
      <c r="G6" s="70"/>
      <c r="H6" s="13" t="s">
        <v>45</v>
      </c>
      <c r="I6" s="14"/>
      <c r="J6" s="77" t="s">
        <v>46</v>
      </c>
      <c r="K6" s="70"/>
      <c r="L6" s="15"/>
      <c r="M6" s="15"/>
      <c r="N6" s="16"/>
      <c r="O6" s="15"/>
      <c r="P6" s="15"/>
      <c r="Q6" s="15"/>
      <c r="R6" s="15"/>
      <c r="S6" s="17"/>
      <c r="T6" s="17"/>
      <c r="U6" s="18"/>
    </row>
    <row r="7" spans="1:21" ht="13" hidden="1">
      <c r="A7" s="26"/>
      <c r="B7" s="20"/>
      <c r="C7" s="21"/>
      <c r="D7" s="22" t="s">
        <v>47</v>
      </c>
      <c r="E7" s="23"/>
      <c r="F7" s="78" t="s">
        <v>48</v>
      </c>
      <c r="G7" s="64"/>
      <c r="H7" s="22" t="s">
        <v>49</v>
      </c>
      <c r="I7" s="24"/>
      <c r="J7" s="78" t="s">
        <v>50</v>
      </c>
      <c r="K7" s="64"/>
      <c r="L7" s="23"/>
      <c r="M7" s="23"/>
      <c r="N7" s="22" t="s">
        <v>51</v>
      </c>
      <c r="O7" s="23"/>
      <c r="P7" s="23"/>
      <c r="Q7" s="23"/>
      <c r="R7" s="23"/>
      <c r="S7" s="23"/>
      <c r="T7" s="23"/>
      <c r="U7" s="25"/>
    </row>
    <row r="8" spans="1:21" hidden="1">
      <c r="A8" s="26"/>
      <c r="B8" s="20"/>
      <c r="C8" s="21"/>
      <c r="D8" s="19"/>
      <c r="E8" s="20"/>
      <c r="F8" s="79"/>
      <c r="G8" s="65"/>
      <c r="H8" s="19"/>
      <c r="I8" s="21"/>
      <c r="J8" s="79"/>
      <c r="K8" s="71"/>
      <c r="L8" s="20"/>
      <c r="M8" s="12"/>
      <c r="N8" s="20"/>
      <c r="O8" s="20"/>
      <c r="P8" s="20"/>
      <c r="Q8" s="20"/>
      <c r="R8" s="20"/>
      <c r="S8" s="27"/>
      <c r="T8" s="27"/>
      <c r="U8" s="28"/>
    </row>
    <row r="9" spans="1:21" hidden="1">
      <c r="A9" s="26"/>
      <c r="B9" s="20"/>
      <c r="C9" s="21"/>
      <c r="D9" s="19" t="s">
        <v>52</v>
      </c>
      <c r="E9" s="20"/>
      <c r="F9" s="79" t="s">
        <v>53</v>
      </c>
      <c r="G9" s="65"/>
      <c r="H9" s="19" t="s">
        <v>54</v>
      </c>
      <c r="I9" s="21"/>
      <c r="J9" s="79" t="s">
        <v>55</v>
      </c>
      <c r="K9" s="72"/>
      <c r="L9" s="20"/>
      <c r="M9" s="21"/>
      <c r="N9" s="20" t="s">
        <v>56</v>
      </c>
      <c r="O9" s="20"/>
      <c r="P9" s="20"/>
      <c r="Q9" s="20"/>
      <c r="R9" s="20"/>
      <c r="S9" s="20"/>
      <c r="T9" s="20"/>
      <c r="U9" s="29"/>
    </row>
    <row r="10" spans="1:21" hidden="1">
      <c r="A10" s="26"/>
      <c r="B10" s="20"/>
      <c r="C10" s="21"/>
      <c r="D10" s="19" t="s">
        <v>57</v>
      </c>
      <c r="E10" s="20"/>
      <c r="F10" s="79"/>
      <c r="G10" s="65"/>
      <c r="H10" s="30"/>
      <c r="I10" s="31"/>
      <c r="J10" s="79"/>
      <c r="K10" s="72"/>
      <c r="L10" s="20"/>
      <c r="M10" s="21"/>
      <c r="N10" s="20"/>
      <c r="O10" s="20"/>
      <c r="P10" s="20"/>
      <c r="Q10" s="20"/>
      <c r="R10" s="20"/>
      <c r="S10" s="20"/>
      <c r="T10" s="20"/>
      <c r="U10" s="29"/>
    </row>
    <row r="11" spans="1:21" ht="13" hidden="1">
      <c r="A11" s="26"/>
      <c r="B11" s="20"/>
      <c r="C11" s="21"/>
      <c r="D11" s="32"/>
      <c r="E11" s="33"/>
      <c r="F11" s="79" t="s">
        <v>58</v>
      </c>
      <c r="G11" s="65"/>
      <c r="H11" s="19" t="s">
        <v>59</v>
      </c>
      <c r="I11" s="21"/>
      <c r="J11" s="79" t="s">
        <v>60</v>
      </c>
      <c r="K11" s="72"/>
      <c r="L11" s="20"/>
      <c r="M11" s="21"/>
      <c r="N11" s="20" t="s">
        <v>61</v>
      </c>
      <c r="O11" s="20"/>
      <c r="P11" s="20"/>
      <c r="Q11" s="20"/>
      <c r="R11" s="20"/>
      <c r="S11" s="20"/>
      <c r="T11" s="20"/>
      <c r="U11" s="29"/>
    </row>
    <row r="12" spans="1:21" hidden="1">
      <c r="A12" s="34" t="s">
        <v>62</v>
      </c>
      <c r="B12" s="20"/>
      <c r="C12" s="21"/>
      <c r="D12" s="19" t="s">
        <v>63</v>
      </c>
      <c r="E12" s="20"/>
      <c r="F12" s="79"/>
      <c r="G12" s="65"/>
      <c r="H12" s="19"/>
      <c r="I12" s="21"/>
      <c r="J12" s="79"/>
      <c r="K12" s="72"/>
      <c r="L12" s="20"/>
      <c r="M12" s="21"/>
      <c r="N12" s="20"/>
      <c r="O12" s="20"/>
      <c r="P12" s="20"/>
      <c r="Q12" s="20"/>
      <c r="R12" s="20"/>
      <c r="S12" s="20"/>
      <c r="T12" s="20"/>
      <c r="U12" s="29"/>
    </row>
    <row r="13" spans="1:21" hidden="1">
      <c r="A13" s="19"/>
      <c r="B13" s="20"/>
      <c r="C13" s="21"/>
      <c r="D13" s="19" t="s">
        <v>64</v>
      </c>
      <c r="E13" s="20"/>
      <c r="F13" s="79"/>
      <c r="G13" s="65"/>
      <c r="H13" s="19"/>
      <c r="I13" s="21"/>
      <c r="J13" s="79"/>
      <c r="K13" s="72"/>
      <c r="L13" s="20"/>
      <c r="M13" s="21"/>
      <c r="N13" s="20"/>
      <c r="O13" s="20"/>
      <c r="P13" s="20"/>
      <c r="Q13" s="20"/>
      <c r="R13" s="20"/>
      <c r="S13" s="20"/>
      <c r="T13" s="20"/>
      <c r="U13" s="29"/>
    </row>
    <row r="14" spans="1:21">
      <c r="A14" s="129"/>
      <c r="B14" s="130"/>
      <c r="C14" s="130"/>
      <c r="D14" s="131"/>
      <c r="E14" s="131"/>
      <c r="F14" s="132"/>
      <c r="G14" s="132"/>
      <c r="H14" s="131"/>
      <c r="I14" s="131"/>
      <c r="J14" s="132"/>
      <c r="K14" s="132"/>
      <c r="L14" s="129"/>
      <c r="M14" s="129"/>
      <c r="N14" s="129"/>
      <c r="O14" s="129"/>
      <c r="P14" s="129"/>
      <c r="Q14" s="129"/>
      <c r="R14" s="129"/>
      <c r="S14" s="129"/>
      <c r="T14" s="129"/>
      <c r="U14" s="133"/>
    </row>
    <row r="15" spans="1:21">
      <c r="A15" s="390" t="s">
        <v>65</v>
      </c>
      <c r="B15" s="390"/>
      <c r="C15" s="134"/>
      <c r="D15" s="131"/>
      <c r="E15" s="131"/>
      <c r="F15" s="132"/>
      <c r="G15" s="132"/>
      <c r="H15" s="131"/>
      <c r="I15" s="131"/>
      <c r="J15" s="132"/>
      <c r="K15" s="132"/>
      <c r="L15" s="129"/>
      <c r="M15" s="129"/>
      <c r="N15" s="129"/>
      <c r="O15" s="129"/>
      <c r="P15" s="129"/>
      <c r="Q15" s="129"/>
      <c r="R15" s="129"/>
      <c r="S15" s="129"/>
      <c r="T15" s="129"/>
      <c r="U15" s="133"/>
    </row>
    <row r="16" spans="1:21" ht="14">
      <c r="A16" s="391"/>
      <c r="B16" s="390"/>
      <c r="C16" s="137"/>
      <c r="D16" s="136"/>
      <c r="E16" s="136"/>
      <c r="F16" s="138"/>
      <c r="G16" s="138"/>
      <c r="H16" s="136"/>
      <c r="I16" s="136"/>
      <c r="J16" s="138"/>
      <c r="K16" s="138"/>
      <c r="L16" s="136"/>
      <c r="M16" s="136"/>
      <c r="N16" s="136"/>
      <c r="O16" s="136"/>
      <c r="P16" s="136"/>
      <c r="Q16" s="136"/>
      <c r="R16" s="136"/>
      <c r="S16" s="136"/>
      <c r="T16" s="136"/>
      <c r="U16" s="135"/>
    </row>
    <row r="17" spans="1:21" ht="15.5">
      <c r="A17" s="113"/>
      <c r="B17" s="140" t="s">
        <v>66</v>
      </c>
      <c r="C17" s="151" t="s">
        <v>67</v>
      </c>
      <c r="D17" s="152" t="s">
        <v>68</v>
      </c>
      <c r="E17" s="102"/>
      <c r="F17" s="148" t="s">
        <v>69</v>
      </c>
      <c r="G17" s="148" t="s">
        <v>70</v>
      </c>
      <c r="H17" s="149" t="s">
        <v>71</v>
      </c>
      <c r="I17" s="114"/>
      <c r="J17" s="144" t="s">
        <v>72</v>
      </c>
      <c r="K17" s="145" t="s">
        <v>73</v>
      </c>
      <c r="L17" s="116"/>
      <c r="M17" s="117"/>
      <c r="N17" s="117"/>
      <c r="O17" s="117"/>
      <c r="P17" s="117"/>
      <c r="Q17" s="117"/>
      <c r="R17" s="117"/>
      <c r="S17" s="116"/>
      <c r="T17" s="116"/>
      <c r="U17" s="142" t="s">
        <v>74</v>
      </c>
    </row>
    <row r="18" spans="1:21" ht="14">
      <c r="A18" s="87"/>
      <c r="B18" s="139"/>
      <c r="C18" s="143" t="str">
        <f>IF(D18="","",VLOOKUP(B18,Data!$B$5:$L$319,2,FALSE))</f>
        <v/>
      </c>
      <c r="D18" s="150"/>
      <c r="E18" s="89"/>
      <c r="F18" s="143" t="str">
        <f>IF(D18="","",VLOOKUP(B18,Data!$B$5:$L$319,11,FALSE))</f>
        <v/>
      </c>
      <c r="G18" s="146" t="str">
        <f t="shared" ref="G18:G47" si="0">IF(D18&gt;0,D18*F18,"-")</f>
        <v>-</v>
      </c>
      <c r="H18" s="147" t="str">
        <f>IF(D18="","",VLOOKUP(B18,Data!$B$5:$D$319,3,FALSE))</f>
        <v/>
      </c>
      <c r="I18" s="90" t="str">
        <f>IF(D18="","",VLOOKUP(B18,Data!$B$5:$M$319,12,FALSE))</f>
        <v/>
      </c>
      <c r="J18" s="143" t="str">
        <f>IF(D18="","",VLOOKUP(B18,Data!$B$5:$E$319,4,FALSE)*D18)</f>
        <v/>
      </c>
      <c r="K18" s="143" t="str">
        <f>IF(D18="","",VLOOKUP(B18,Data!$B$5:$F$319,5,FALSE)*D18)</f>
        <v/>
      </c>
      <c r="L18" s="92"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3"/>
      <c r="N18" s="94"/>
      <c r="O18" s="95"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4"/>
      <c r="Q18" s="94"/>
      <c r="R18" s="95"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96"/>
      <c r="T18" s="95"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1" t="str">
        <f>IF(D18="","",VLOOKUP(B18,Data!$B$5:$J$319,9,FALSE)*D18)</f>
        <v/>
      </c>
    </row>
    <row r="19" spans="1:21" ht="14">
      <c r="A19" s="123"/>
      <c r="B19" s="88"/>
      <c r="C19" s="119" t="str">
        <f>IF(D19="","",VLOOKUP(B19,Data!$B$5:$L$319,2,FALSE))</f>
        <v/>
      </c>
      <c r="D19" s="89"/>
      <c r="E19" s="89"/>
      <c r="F19" s="119" t="str">
        <f>IF(D19="","",VLOOKUP(B19,Data!$B$5:$L$319,11,FALSE))</f>
        <v/>
      </c>
      <c r="G19" s="92" t="str">
        <f t="shared" si="0"/>
        <v>-</v>
      </c>
      <c r="H19" s="90" t="str">
        <f>IF(D19="","",VLOOKUP(B19,Data!$B$5:$D$319,3,FALSE))</f>
        <v/>
      </c>
      <c r="I19" s="90" t="str">
        <f>IF(D19="","",VLOOKUP(B19,Data!$B$5:$M$319,12,FALSE))</f>
        <v/>
      </c>
      <c r="J19" s="119" t="str">
        <f>IF(D19="","",VLOOKUP(B19,Data!$B$5:$E$319,4,FALSE)*D19)</f>
        <v/>
      </c>
      <c r="K19" s="119" t="str">
        <f>IF(D19="","",VLOOKUP(B19,Data!$B$5:$F$319,5,FALSE)*D19)</f>
        <v/>
      </c>
      <c r="L19" s="92"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3"/>
      <c r="N19" s="94"/>
      <c r="O19" s="95"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4"/>
      <c r="Q19" s="94"/>
      <c r="R19" s="95"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96"/>
      <c r="T19" s="95"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2" t="str">
        <f>IF(D19="","",VLOOKUP(B19,Data!$B$5:$J$319,9,FALSE)*D19)</f>
        <v/>
      </c>
    </row>
    <row r="20" spans="1:21" ht="14">
      <c r="A20" s="87"/>
      <c r="B20" s="88"/>
      <c r="C20" s="119" t="str">
        <f>IF(D20="","",VLOOKUP(B20,Data!$B$5:$L$319,2,FALSE))</f>
        <v/>
      </c>
      <c r="D20" s="89"/>
      <c r="E20" s="89"/>
      <c r="F20" s="119" t="str">
        <f>IF(D20="","",VLOOKUP(B20,Data!$B$5:$L$319,11,FALSE))</f>
        <v/>
      </c>
      <c r="G20" s="92" t="str">
        <f t="shared" si="0"/>
        <v>-</v>
      </c>
      <c r="H20" s="90" t="str">
        <f>IF(D20="","",VLOOKUP(B20,Data!$B$5:$D$319,3,FALSE))</f>
        <v/>
      </c>
      <c r="I20" s="90" t="str">
        <f>IF(D20="","",VLOOKUP(B20,Data!$B$5:$M$319,12,FALSE))</f>
        <v/>
      </c>
      <c r="J20" s="119" t="str">
        <f>IF(D20="","",VLOOKUP(B20,Data!$B$5:$E$319,4,FALSE)*D20)</f>
        <v/>
      </c>
      <c r="K20" s="119" t="str">
        <f>IF(D20="","",VLOOKUP(B20,Data!$B$5:$F$319,5,FALSE)*D20)</f>
        <v/>
      </c>
      <c r="L20" s="92"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3"/>
      <c r="N20" s="94"/>
      <c r="O20" s="95"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4"/>
      <c r="Q20" s="94"/>
      <c r="R20" s="95"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96"/>
      <c r="T20" s="95"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2" t="str">
        <f>IF(D20="","",VLOOKUP(B20,Data!$B$5:$J$319,9,FALSE)*D20)</f>
        <v/>
      </c>
    </row>
    <row r="21" spans="1:21" ht="14">
      <c r="A21" s="87"/>
      <c r="B21" s="88"/>
      <c r="C21" s="119" t="str">
        <f>IF(D21="","",VLOOKUP(B21,Data!$B$5:$L$319,2,FALSE))</f>
        <v/>
      </c>
      <c r="D21" s="89"/>
      <c r="E21" s="91"/>
      <c r="F21" s="119" t="str">
        <f>IF(D21="","",VLOOKUP(B21,Data!$B$5:$L$319,11,FALSE))</f>
        <v/>
      </c>
      <c r="G21" s="92" t="str">
        <f t="shared" si="0"/>
        <v>-</v>
      </c>
      <c r="H21" s="90" t="str">
        <f>IF(D21="","",VLOOKUP(B21,Data!$B$5:$D$319,3,FALSE))</f>
        <v/>
      </c>
      <c r="I21" s="90" t="str">
        <f>IF(D21="","",VLOOKUP(B21,Data!$B$5:$M$319,12,FALSE))</f>
        <v/>
      </c>
      <c r="J21" s="119" t="str">
        <f>IF(D21="","",VLOOKUP(B21,Data!$B$5:$E$319,4,FALSE)*D21)</f>
        <v/>
      </c>
      <c r="K21" s="119" t="str">
        <f>IF(D21="","",VLOOKUP(B21,Data!$B$5:$F$319,5,FALSE)*D21)</f>
        <v/>
      </c>
      <c r="L21" s="92"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3"/>
      <c r="N21" s="94"/>
      <c r="O21" s="95"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4"/>
      <c r="Q21" s="94"/>
      <c r="R21" s="95"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96"/>
      <c r="T21" s="95"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2" t="str">
        <f>IF(D21="","",VLOOKUP(B21,Data!$B$5:$J$319,9,FALSE)*D21)</f>
        <v/>
      </c>
    </row>
    <row r="22" spans="1:21" ht="14">
      <c r="A22" s="87"/>
      <c r="B22" s="88"/>
      <c r="C22" s="119" t="str">
        <f>IF(D22="","",VLOOKUP(B22,Data!$B$5:$L$319,2,FALSE))</f>
        <v/>
      </c>
      <c r="D22" s="89"/>
      <c r="E22" s="91"/>
      <c r="F22" s="119" t="str">
        <f>IF(D22="","",VLOOKUP(B22,Data!$B$5:$L$319,11,FALSE))</f>
        <v/>
      </c>
      <c r="G22" s="92" t="str">
        <f t="shared" si="0"/>
        <v>-</v>
      </c>
      <c r="H22" s="90" t="str">
        <f>IF(D22="","",VLOOKUP(B22,Data!$B$5:$D$319,3,FALSE))</f>
        <v/>
      </c>
      <c r="I22" s="90" t="str">
        <f>IF(D22="","",VLOOKUP(B22,Data!$B$5:$M$319,12,FALSE))</f>
        <v/>
      </c>
      <c r="J22" s="119" t="str">
        <f>IF(D22="","",VLOOKUP(B22,Data!$B$5:$E$319,4,FALSE)*D22)</f>
        <v/>
      </c>
      <c r="K22" s="119" t="str">
        <f>IF(D22="","",VLOOKUP(B22,Data!$B$5:$F$319,5,FALSE)*D22)</f>
        <v/>
      </c>
      <c r="L22" s="92"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3"/>
      <c r="N22" s="94"/>
      <c r="O22" s="95"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4"/>
      <c r="Q22" s="94"/>
      <c r="R22" s="95"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96"/>
      <c r="T22" s="95"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2" t="str">
        <f>IF(D22="","",VLOOKUP(B22,Data!$B$5:$J$319,9,FALSE)*D22)</f>
        <v/>
      </c>
    </row>
    <row r="23" spans="1:21" ht="14">
      <c r="A23" s="87"/>
      <c r="B23" s="127" t="s">
        <v>75</v>
      </c>
      <c r="C23" s="119" t="e">
        <f>IF(D23="","",VLOOKUP(B23,Data!$B$5:$L$319,2,FALSE))</f>
        <v>#N/A</v>
      </c>
      <c r="D23" s="89">
        <v>1</v>
      </c>
      <c r="E23" s="91"/>
      <c r="F23" s="119" t="e">
        <f>IF(D23="","",VLOOKUP(B23,Data!$B$5:$L$319,11,FALSE))</f>
        <v>#N/A</v>
      </c>
      <c r="G23" s="92" t="e">
        <f t="shared" si="0"/>
        <v>#N/A</v>
      </c>
      <c r="H23" s="90" t="e">
        <f>IF(D23="","",VLOOKUP(B23,Data!$B$5:$D$319,3,FALSE))</f>
        <v>#N/A</v>
      </c>
      <c r="I23" s="90" t="e">
        <f>IF(D23="","",VLOOKUP(B23,Data!$B$5:$M$319,12,FALSE))</f>
        <v>#N/A</v>
      </c>
      <c r="J23" s="119" t="e">
        <f>IF(D23="","",VLOOKUP(B23,Data!$B$5:$E$319,4,FALSE)*D23)</f>
        <v>#N/A</v>
      </c>
      <c r="K23" s="119" t="e">
        <f>IF(D23="","",VLOOKUP(B23,Data!$B$5:$F$319,5,FALSE)*D23)</f>
        <v>#N/A</v>
      </c>
      <c r="L23" s="92"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3"/>
      <c r="N23" s="94"/>
      <c r="O23" s="95"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4"/>
      <c r="Q23" s="94"/>
      <c r="R23" s="95"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96"/>
      <c r="T23" s="95"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2" t="e">
        <f>IF(D23="","",VLOOKUP(B23,Data!$B$5:$J$319,9,FALSE)*D23)</f>
        <v>#N/A</v>
      </c>
    </row>
    <row r="24" spans="1:21" ht="14">
      <c r="A24" s="87"/>
      <c r="B24" s="88"/>
      <c r="C24" s="119" t="str">
        <f>IF(D24="","",VLOOKUP(B24,Data!$B$5:$L$319,2,FALSE))</f>
        <v/>
      </c>
      <c r="D24" s="89"/>
      <c r="E24" s="91"/>
      <c r="F24" s="119" t="str">
        <f>IF(D24="","",VLOOKUP(B24,Data!$B$5:$L$319,11,FALSE))</f>
        <v/>
      </c>
      <c r="G24" s="92" t="str">
        <f t="shared" si="0"/>
        <v>-</v>
      </c>
      <c r="H24" s="90" t="str">
        <f>IF(D24="","",VLOOKUP(B24,Data!$B$5:$D$319,3,FALSE))</f>
        <v/>
      </c>
      <c r="I24" s="90" t="str">
        <f>IF(D24="","",VLOOKUP(B24,Data!$B$5:$M$319,12,FALSE))</f>
        <v/>
      </c>
      <c r="J24" s="119" t="str">
        <f>IF(D24="","",VLOOKUP(B24,Data!$B$5:$E$319,4,FALSE)*D24)</f>
        <v/>
      </c>
      <c r="K24" s="119" t="str">
        <f>IF(D24="","",VLOOKUP(B24,Data!$B$5:$F$319,5,FALSE)*D24)</f>
        <v/>
      </c>
      <c r="L24" s="92"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3"/>
      <c r="N24" s="94"/>
      <c r="O24" s="95"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4"/>
      <c r="Q24" s="94"/>
      <c r="R24" s="95"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96"/>
      <c r="T24" s="95"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2" t="str">
        <f>IF(D24="","",VLOOKUP(B24,Data!$B$5:$J$319,9,FALSE)*D24)</f>
        <v/>
      </c>
    </row>
    <row r="25" spans="1:21" ht="14">
      <c r="A25" s="97"/>
      <c r="B25" s="88"/>
      <c r="C25" s="119" t="str">
        <f>IF(D25="","",VLOOKUP(B25,Data!$B$5:$L$319,2,FALSE))</f>
        <v/>
      </c>
      <c r="D25" s="89"/>
      <c r="E25" s="91"/>
      <c r="F25" s="119" t="str">
        <f>IF(D25="","",VLOOKUP(B25,Data!$B$5:$L$319,11,FALSE))</f>
        <v/>
      </c>
      <c r="G25" s="92" t="str">
        <f t="shared" si="0"/>
        <v>-</v>
      </c>
      <c r="H25" s="90" t="str">
        <f>IF(D25="","",VLOOKUP(B25,Data!$B$5:$D$319,3,FALSE))</f>
        <v/>
      </c>
      <c r="I25" s="90" t="str">
        <f>IF(D25="","",VLOOKUP(B25,Data!$B$5:$M$319,12,FALSE))</f>
        <v/>
      </c>
      <c r="J25" s="119" t="str">
        <f>IF(D25="","",VLOOKUP(B25,Data!$B$5:$E$319,4,FALSE)*D25)</f>
        <v/>
      </c>
      <c r="K25" s="119" t="str">
        <f>IF(D25="","",VLOOKUP(B25,Data!$B$5:$F$319,5,FALSE)*D25)</f>
        <v/>
      </c>
      <c r="L25" s="92"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3"/>
      <c r="N25" s="94"/>
      <c r="O25" s="95"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4"/>
      <c r="Q25" s="94"/>
      <c r="R25" s="95"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96"/>
      <c r="T25" s="95"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2" t="str">
        <f>IF(D25="","",VLOOKUP(B25,Data!$B$5:$J$319,9,FALSE)*D25)</f>
        <v/>
      </c>
    </row>
    <row r="26" spans="1:21" ht="14">
      <c r="A26" s="87"/>
      <c r="B26" s="88"/>
      <c r="C26" s="119" t="str">
        <f>IF(D26="","",VLOOKUP(B26,Data!$B$5:$L$319,2,FALSE))</f>
        <v/>
      </c>
      <c r="D26" s="89"/>
      <c r="E26" s="91"/>
      <c r="F26" s="119" t="str">
        <f>IF(D26="","",VLOOKUP(B26,Data!$B$5:$L$319,11,FALSE))</f>
        <v/>
      </c>
      <c r="G26" s="92" t="str">
        <f t="shared" si="0"/>
        <v>-</v>
      </c>
      <c r="H26" s="90" t="str">
        <f>IF(D26="","",VLOOKUP(B26,Data!$B$5:$D$319,3,FALSE))</f>
        <v/>
      </c>
      <c r="I26" s="90" t="str">
        <f>IF(D26="","",VLOOKUP(B26,Data!$B$5:$M$319,12,FALSE))</f>
        <v/>
      </c>
      <c r="J26" s="119" t="str">
        <f>IF(D26="","",VLOOKUP(B26,Data!$B$5:$E$319,4,FALSE)*D26)</f>
        <v/>
      </c>
      <c r="K26" s="119" t="str">
        <f>IF(D26="","",VLOOKUP(B26,Data!$B$5:$F$319,5,FALSE)*D26)</f>
        <v/>
      </c>
      <c r="L26" s="92"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3"/>
      <c r="N26" s="94"/>
      <c r="O26" s="95"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4"/>
      <c r="Q26" s="94"/>
      <c r="R26" s="95"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96"/>
      <c r="T26" s="95"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2" t="str">
        <f>IF(D26="","",VLOOKUP(B26,Data!$B$5:$J$319,9,FALSE)*D26)</f>
        <v/>
      </c>
    </row>
    <row r="27" spans="1:21" ht="14">
      <c r="A27" s="97"/>
      <c r="B27" s="88"/>
      <c r="C27" s="119" t="str">
        <f>IF(D27="","",VLOOKUP(B27,Data!$B$5:$L$319,2,FALSE))</f>
        <v/>
      </c>
      <c r="D27" s="89"/>
      <c r="E27" s="91"/>
      <c r="F27" s="119" t="str">
        <f>IF(D27="","",VLOOKUP(B27,Data!$B$5:$L$319,11,FALSE))</f>
        <v/>
      </c>
      <c r="G27" s="92" t="str">
        <f t="shared" si="0"/>
        <v>-</v>
      </c>
      <c r="H27" s="90" t="str">
        <f>IF(D27="","",VLOOKUP(B27,Data!$B$5:$D$319,3,FALSE))</f>
        <v/>
      </c>
      <c r="I27" s="90" t="str">
        <f>IF(D27="","",VLOOKUP(B27,Data!$B$5:$M$319,12,FALSE))</f>
        <v/>
      </c>
      <c r="J27" s="119" t="str">
        <f>IF(D27="","",VLOOKUP(B27,Data!$B$5:$E$319,4,FALSE)*D27)</f>
        <v/>
      </c>
      <c r="K27" s="119" t="str">
        <f>IF(D27="","",VLOOKUP(B27,Data!$B$5:$F$319,5,FALSE)*D27)</f>
        <v/>
      </c>
      <c r="L27" s="92"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3"/>
      <c r="N27" s="94"/>
      <c r="O27" s="95"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4"/>
      <c r="Q27" s="94"/>
      <c r="R27" s="95"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96"/>
      <c r="T27" s="95"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2" t="str">
        <f>IF(D27="","",VLOOKUP(B27,Data!$B$5:$J$319,9,FALSE)*D27)</f>
        <v/>
      </c>
    </row>
    <row r="28" spans="1:21" ht="14">
      <c r="A28" s="97"/>
      <c r="B28" s="88" t="s">
        <v>76</v>
      </c>
      <c r="C28" s="119" t="e">
        <f>IF(D28="","",VLOOKUP(B28,Data!$B$5:$L$319,2,FALSE))</f>
        <v>#N/A</v>
      </c>
      <c r="D28" s="89">
        <v>100</v>
      </c>
      <c r="E28" s="91"/>
      <c r="F28" s="119" t="e">
        <f>IF(D28="","",VLOOKUP(B28,Data!$B$5:$L$319,11,FALSE))</f>
        <v>#N/A</v>
      </c>
      <c r="G28" s="92" t="e">
        <f t="shared" ref="G28:G35" si="1">IF(D28&gt;0,D28*F28,"-")</f>
        <v>#N/A</v>
      </c>
      <c r="H28" s="90" t="e">
        <f>IF(D28="","",VLOOKUP(B28,Data!$B$5:$D$319,3,FALSE))</f>
        <v>#N/A</v>
      </c>
      <c r="I28" s="90" t="e">
        <f>IF(D28="","",VLOOKUP(B28,Data!$B$5:$M$319,12,FALSE))</f>
        <v>#N/A</v>
      </c>
      <c r="J28" s="119" t="e">
        <f>IF(D28="","",VLOOKUP(B28,Data!$B$5:$E$319,4,FALSE)*D28)</f>
        <v>#N/A</v>
      </c>
      <c r="K28" s="119" t="e">
        <f>IF(D28="","",VLOOKUP(B28,Data!$B$5:$F$319,5,FALSE)*D28)</f>
        <v>#N/A</v>
      </c>
      <c r="L28" s="92"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3"/>
      <c r="N28" s="94"/>
      <c r="O28" s="95"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4"/>
      <c r="Q28" s="94"/>
      <c r="R28" s="95"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96"/>
      <c r="T28" s="95"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2" t="e">
        <f>IF(D28="","",VLOOKUP(B28,Data!$B$5:$J$319,9,FALSE)*D28)</f>
        <v>#N/A</v>
      </c>
    </row>
    <row r="29" spans="1:21" ht="14">
      <c r="A29" s="97"/>
      <c r="B29" s="88"/>
      <c r="C29" s="119" t="str">
        <f>IF(D29="","",VLOOKUP(B29,Data!$B$5:$L$319,2,FALSE))</f>
        <v/>
      </c>
      <c r="D29" s="89"/>
      <c r="E29" s="91"/>
      <c r="F29" s="119" t="str">
        <f>IF(D29="","",VLOOKUP(B29,Data!$B$5:$L$319,11,FALSE))</f>
        <v/>
      </c>
      <c r="G29" s="92" t="str">
        <f t="shared" si="1"/>
        <v>-</v>
      </c>
      <c r="H29" s="90" t="str">
        <f>IF(D29="","",VLOOKUP(B29,Data!$B$5:$D$319,3,FALSE))</f>
        <v/>
      </c>
      <c r="I29" s="90" t="str">
        <f>IF(D29="","",VLOOKUP(B29,Data!$B$5:$M$319,12,FALSE))</f>
        <v/>
      </c>
      <c r="J29" s="119" t="str">
        <f>IF(D29="","",VLOOKUP(B29,Data!$B$5:$E$319,4,FALSE)*D29)</f>
        <v/>
      </c>
      <c r="K29" s="119" t="str">
        <f>IF(D29="","",VLOOKUP(B29,Data!$B$5:$F$319,5,FALSE)*D29)</f>
        <v/>
      </c>
      <c r="L29" s="92"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3"/>
      <c r="N29" s="94"/>
      <c r="O29" s="95"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4"/>
      <c r="Q29" s="94"/>
      <c r="R29" s="95"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96"/>
      <c r="T29" s="95"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2" t="str">
        <f>IF(D29="","",VLOOKUP(B29,Data!$B$5:$J$319,9,FALSE)*D29)</f>
        <v/>
      </c>
    </row>
    <row r="30" spans="1:21" ht="14">
      <c r="A30" s="97"/>
      <c r="B30" s="88"/>
      <c r="C30" s="119" t="str">
        <f>IF(D30="","",VLOOKUP(B30,Data!$B$5:$L$319,2,FALSE))</f>
        <v/>
      </c>
      <c r="D30" s="89"/>
      <c r="E30" s="91"/>
      <c r="F30" s="119" t="str">
        <f>IF(D30="","",VLOOKUP(B30,Data!$B$5:$L$319,11,FALSE))</f>
        <v/>
      </c>
      <c r="G30" s="92" t="str">
        <f t="shared" si="1"/>
        <v>-</v>
      </c>
      <c r="H30" s="90" t="str">
        <f>IF(D30="","",VLOOKUP(B30,Data!$B$5:$D$319,3,FALSE))</f>
        <v/>
      </c>
      <c r="I30" s="90" t="str">
        <f>IF(D30="","",VLOOKUP(B30,Data!$B$5:$M$319,12,FALSE))</f>
        <v/>
      </c>
      <c r="J30" s="119" t="str">
        <f>IF(D30="","",VLOOKUP(B30,Data!$B$5:$E$319,4,FALSE)*D30)</f>
        <v/>
      </c>
      <c r="K30" s="119" t="str">
        <f>IF(D30="","",VLOOKUP(B30,Data!$B$5:$F$319,5,FALSE)*D30)</f>
        <v/>
      </c>
      <c r="L30" s="92"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3"/>
      <c r="N30" s="94"/>
      <c r="O30" s="95"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4"/>
      <c r="Q30" s="94"/>
      <c r="R30" s="95"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96"/>
      <c r="T30" s="95"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2" t="str">
        <f>IF(D30="","",VLOOKUP(B30,Data!$B$5:$J$319,9,FALSE)*D30)</f>
        <v/>
      </c>
    </row>
    <row r="31" spans="1:21" ht="14">
      <c r="A31" s="97"/>
      <c r="B31" s="88"/>
      <c r="C31" s="119" t="str">
        <f>IF(D31="","",VLOOKUP(B31,Data!$B$5:$L$319,2,FALSE))</f>
        <v/>
      </c>
      <c r="D31" s="89"/>
      <c r="E31" s="91"/>
      <c r="F31" s="119" t="str">
        <f>IF(D31="","",VLOOKUP(B31,Data!$B$5:$L$319,11,FALSE))</f>
        <v/>
      </c>
      <c r="G31" s="92" t="str">
        <f t="shared" si="1"/>
        <v>-</v>
      </c>
      <c r="H31" s="90" t="str">
        <f>IF(D31="","",VLOOKUP(B31,Data!$B$5:$D$319,3,FALSE))</f>
        <v/>
      </c>
      <c r="I31" s="90" t="str">
        <f>IF(D31="","",VLOOKUP(B31,Data!$B$5:$M$319,12,FALSE))</f>
        <v/>
      </c>
      <c r="J31" s="119" t="str">
        <f>IF(D31="","",VLOOKUP(B31,Data!$B$5:$E$319,4,FALSE)*D31)</f>
        <v/>
      </c>
      <c r="K31" s="119" t="str">
        <f>IF(D31="","",VLOOKUP(B31,Data!$B$5:$F$319,5,FALSE)*D31)</f>
        <v/>
      </c>
      <c r="L31" s="92"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3"/>
      <c r="N31" s="94"/>
      <c r="O31" s="95"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4"/>
      <c r="Q31" s="94"/>
      <c r="R31" s="95"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96"/>
      <c r="T31" s="95"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2" t="str">
        <f>IF(D31="","",VLOOKUP(B31,Data!$B$5:$J$319,9,FALSE)*D31)</f>
        <v/>
      </c>
    </row>
    <row r="32" spans="1:21" ht="14">
      <c r="A32" s="97"/>
      <c r="B32" s="88"/>
      <c r="C32" s="119" t="str">
        <f>IF(D32="","",VLOOKUP(B32,Data!$B$5:$L$319,2,FALSE))</f>
        <v/>
      </c>
      <c r="D32" s="89"/>
      <c r="E32" s="91"/>
      <c r="F32" s="119" t="str">
        <f>IF(D32="","",VLOOKUP(B32,Data!$B$5:$L$319,11,FALSE))</f>
        <v/>
      </c>
      <c r="G32" s="92" t="str">
        <f t="shared" si="1"/>
        <v>-</v>
      </c>
      <c r="H32" s="90" t="str">
        <f>IF(D32="","",VLOOKUP(B32,Data!$B$5:$D$319,3,FALSE))</f>
        <v/>
      </c>
      <c r="I32" s="90" t="str">
        <f>IF(D32="","",VLOOKUP(B32,Data!$B$5:$M$319,12,FALSE))</f>
        <v/>
      </c>
      <c r="J32" s="119" t="str">
        <f>IF(D32="","",VLOOKUP(B32,Data!$B$5:$E$319,4,FALSE)*D32)</f>
        <v/>
      </c>
      <c r="K32" s="119" t="str">
        <f>IF(D32="","",VLOOKUP(B32,Data!$B$5:$F$319,5,FALSE)*D32)</f>
        <v/>
      </c>
      <c r="L32" s="92"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3"/>
      <c r="N32" s="94"/>
      <c r="O32" s="95"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4"/>
      <c r="Q32" s="94"/>
      <c r="R32" s="95"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96"/>
      <c r="T32" s="95"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2" t="str">
        <f>IF(D32="","",VLOOKUP(B32,Data!$B$5:$J$319,9,FALSE)*D32)</f>
        <v/>
      </c>
    </row>
    <row r="33" spans="1:21" ht="14">
      <c r="A33" s="97"/>
      <c r="B33" s="88"/>
      <c r="C33" s="119" t="str">
        <f>IF(D33="","",VLOOKUP(B33,Data!$B$5:$L$319,2,FALSE))</f>
        <v/>
      </c>
      <c r="D33" s="89"/>
      <c r="E33" s="91"/>
      <c r="F33" s="119" t="str">
        <f>IF(D33="","",VLOOKUP(B33,Data!$B$5:$L$319,11,FALSE))</f>
        <v/>
      </c>
      <c r="G33" s="92" t="str">
        <f t="shared" si="1"/>
        <v>-</v>
      </c>
      <c r="H33" s="90" t="str">
        <f>IF(D33="","",VLOOKUP(B33,Data!$B$5:$D$319,3,FALSE))</f>
        <v/>
      </c>
      <c r="I33" s="90" t="str">
        <f>IF(D33="","",VLOOKUP(B33,Data!$B$5:$M$319,12,FALSE))</f>
        <v/>
      </c>
      <c r="J33" s="119" t="str">
        <f>IF(D33="","",VLOOKUP(B33,Data!$B$5:$E$319,4,FALSE)*D33)</f>
        <v/>
      </c>
      <c r="K33" s="119" t="str">
        <f>IF(D33="","",VLOOKUP(B33,Data!$B$5:$F$319,5,FALSE)*D33)</f>
        <v/>
      </c>
      <c r="L33" s="92"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3"/>
      <c r="N33" s="94"/>
      <c r="O33" s="95"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4"/>
      <c r="Q33" s="94"/>
      <c r="R33" s="95"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96"/>
      <c r="T33" s="95"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2" t="str">
        <f>IF(D33="","",VLOOKUP(B33,Data!$B$5:$J$319,9,FALSE)*D33)</f>
        <v/>
      </c>
    </row>
    <row r="34" spans="1:21" ht="14">
      <c r="A34" s="97"/>
      <c r="B34" s="88"/>
      <c r="C34" s="119" t="str">
        <f>IF(D34="","",VLOOKUP(B34,Data!$B$5:$L$319,2,FALSE))</f>
        <v/>
      </c>
      <c r="D34" s="89"/>
      <c r="E34" s="91"/>
      <c r="F34" s="119" t="str">
        <f>IF(D34="","",VLOOKUP(B34,Data!$B$5:$L$319,11,FALSE))</f>
        <v/>
      </c>
      <c r="G34" s="92" t="str">
        <f t="shared" si="1"/>
        <v>-</v>
      </c>
      <c r="H34" s="90" t="str">
        <f>IF(D34="","",VLOOKUP(B34,Data!$B$5:$D$319,3,FALSE))</f>
        <v/>
      </c>
      <c r="I34" s="90" t="str">
        <f>IF(D34="","",VLOOKUP(B34,Data!$B$5:$M$319,12,FALSE))</f>
        <v/>
      </c>
      <c r="J34" s="119" t="str">
        <f>IF(D34="","",VLOOKUP(B34,Data!$B$5:$E$319,4,FALSE)*D34)</f>
        <v/>
      </c>
      <c r="K34" s="119" t="str">
        <f>IF(D34="","",VLOOKUP(B34,Data!$B$5:$F$319,5,FALSE)*D34)</f>
        <v/>
      </c>
      <c r="L34" s="92"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3"/>
      <c r="N34" s="94"/>
      <c r="O34" s="95"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4"/>
      <c r="Q34" s="94"/>
      <c r="R34" s="95"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96"/>
      <c r="T34" s="95"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2" t="str">
        <f>IF(D34="","",VLOOKUP(B34,Data!$B$5:$J$319,9,FALSE)*D34)</f>
        <v/>
      </c>
    </row>
    <row r="35" spans="1:21" ht="14">
      <c r="A35" s="87"/>
      <c r="B35" s="88"/>
      <c r="C35" s="119" t="str">
        <f>IF(D35="","",VLOOKUP(B35,Data!$B$5:$L$319,2,FALSE))</f>
        <v/>
      </c>
      <c r="D35" s="89"/>
      <c r="E35" s="91"/>
      <c r="F35" s="119" t="str">
        <f>IF(D35="","",VLOOKUP(B35,Data!$B$5:$L$319,11,FALSE))</f>
        <v/>
      </c>
      <c r="G35" s="92" t="str">
        <f t="shared" si="1"/>
        <v>-</v>
      </c>
      <c r="H35" s="90" t="str">
        <f>IF(D35="","",VLOOKUP(B35,Data!$B$5:$D$319,3,FALSE))</f>
        <v/>
      </c>
      <c r="I35" s="90" t="str">
        <f>IF(D35="","",VLOOKUP(B35,Data!$B$5:$M$319,12,FALSE))</f>
        <v/>
      </c>
      <c r="J35" s="119" t="str">
        <f>IF(D35="","",VLOOKUP(B35,Data!$B$5:$E$319,4,FALSE)*D35)</f>
        <v/>
      </c>
      <c r="K35" s="119" t="str">
        <f>IF(D35="","",VLOOKUP(B35,Data!$B$5:$F$319,5,FALSE)*D35)</f>
        <v/>
      </c>
      <c r="L35" s="92"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3"/>
      <c r="N35" s="94"/>
      <c r="O35" s="95"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4"/>
      <c r="Q35" s="94"/>
      <c r="R35" s="95"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96"/>
      <c r="T35" s="95"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2" t="str">
        <f>IF(D35="","",VLOOKUP(B35,Data!$B$5:$J$319,9,FALSE)*D35)</f>
        <v/>
      </c>
    </row>
    <row r="36" spans="1:21" ht="14">
      <c r="A36" s="87"/>
      <c r="B36" s="88"/>
      <c r="C36" s="119" t="str">
        <f>IF(D36="","",VLOOKUP(B36,Data!$B$5:$L$319,2,FALSE))</f>
        <v/>
      </c>
      <c r="D36" s="89"/>
      <c r="E36" s="89"/>
      <c r="F36" s="119" t="str">
        <f>IF(D36="","",VLOOKUP(B36,Data!$B$5:$L$319,11,FALSE))</f>
        <v/>
      </c>
      <c r="G36" s="92" t="str">
        <f t="shared" si="0"/>
        <v>-</v>
      </c>
      <c r="H36" s="90" t="str">
        <f>IF(D36="","",VLOOKUP(B36,Data!$B$5:$D$319,3,FALSE))</f>
        <v/>
      </c>
      <c r="I36" s="90" t="str">
        <f>IF(D36="","",VLOOKUP(B36,Data!$B$5:$M$319,12,FALSE))</f>
        <v/>
      </c>
      <c r="J36" s="119" t="str">
        <f>IF(D36="","",VLOOKUP(B36,Data!$B$5:$E$319,4,FALSE)*D36)</f>
        <v/>
      </c>
      <c r="K36" s="119" t="str">
        <f>IF(D36="","",VLOOKUP(B36,Data!$B$5:$F$319,5,FALSE)*D36)</f>
        <v/>
      </c>
      <c r="L36" s="92"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3"/>
      <c r="N36" s="94"/>
      <c r="O36" s="95"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4"/>
      <c r="Q36" s="94"/>
      <c r="R36" s="95"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96"/>
      <c r="T36" s="95"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2" t="str">
        <f>IF(D36="","",VLOOKUP(B36,Data!$B$5:$J$319,9,FALSE)*D36)</f>
        <v/>
      </c>
    </row>
    <row r="37" spans="1:21" ht="14">
      <c r="A37" s="87"/>
      <c r="B37" s="88"/>
      <c r="C37" s="119" t="str">
        <f>IF(D37="","",VLOOKUP(B37,Data!$B$5:$L$319,2,FALSE))</f>
        <v/>
      </c>
      <c r="D37" s="89"/>
      <c r="E37" s="89"/>
      <c r="F37" s="119" t="str">
        <f>IF(D37="","",VLOOKUP(B37,Data!$B$5:$L$319,11,FALSE))</f>
        <v/>
      </c>
      <c r="G37" s="92" t="str">
        <f t="shared" si="0"/>
        <v>-</v>
      </c>
      <c r="H37" s="90" t="str">
        <f>IF(D37="","",VLOOKUP(B37,Data!$B$5:$D$319,3,FALSE))</f>
        <v/>
      </c>
      <c r="I37" s="90" t="str">
        <f>IF(D37="","",VLOOKUP(B37,Data!$B$5:$M$319,12,FALSE))</f>
        <v/>
      </c>
      <c r="J37" s="119" t="str">
        <f>IF(D37="","",VLOOKUP(B37,Data!$B$5:$E$319,4,FALSE)*D37)</f>
        <v/>
      </c>
      <c r="K37" s="119" t="str">
        <f>IF(D37="","",VLOOKUP(B37,Data!$B$5:$F$319,5,FALSE)*D37)</f>
        <v/>
      </c>
      <c r="L37" s="92"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3"/>
      <c r="N37" s="94"/>
      <c r="O37" s="95"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4"/>
      <c r="Q37" s="94"/>
      <c r="R37" s="95"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96"/>
      <c r="T37" s="95"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2" t="str">
        <f>IF(D37="","",VLOOKUP(B37,Data!$B$5:$J$319,9,FALSE)*D37)</f>
        <v/>
      </c>
    </row>
    <row r="38" spans="1:21" ht="14">
      <c r="A38" s="87"/>
      <c r="B38" s="88"/>
      <c r="C38" s="119" t="str">
        <f>IF(D38="","",VLOOKUP(B38,Data!$B$5:$L$319,2,FALSE))</f>
        <v/>
      </c>
      <c r="D38" s="89"/>
      <c r="E38" s="89"/>
      <c r="F38" s="119" t="str">
        <f>IF(D38="","",VLOOKUP(B38,Data!$B$5:$L$319,11,FALSE))</f>
        <v/>
      </c>
      <c r="G38" s="92" t="str">
        <f t="shared" si="0"/>
        <v>-</v>
      </c>
      <c r="H38" s="90" t="str">
        <f>IF(D38="","",VLOOKUP(B38,Data!$B$5:$D$319,3,FALSE))</f>
        <v/>
      </c>
      <c r="I38" s="90" t="str">
        <f>IF(D38="","",VLOOKUP(B38,Data!$B$5:$M$319,12,FALSE))</f>
        <v/>
      </c>
      <c r="J38" s="119" t="str">
        <f>IF(D38="","",VLOOKUP(B38,Data!$B$5:$E$319,4,FALSE)*D38)</f>
        <v/>
      </c>
      <c r="K38" s="119" t="str">
        <f>IF(D38="","",VLOOKUP(B38,Data!$B$5:$F$319,5,FALSE)*D38)</f>
        <v/>
      </c>
      <c r="L38" s="92"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3"/>
      <c r="N38" s="94"/>
      <c r="O38" s="95"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4"/>
      <c r="Q38" s="94"/>
      <c r="R38" s="95"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96"/>
      <c r="T38" s="95"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2" t="str">
        <f>IF(D38="","",VLOOKUP(B38,Data!$B$5:$J$319,9,FALSE)*D38)</f>
        <v/>
      </c>
    </row>
    <row r="39" spans="1:21" ht="14">
      <c r="A39" s="87"/>
      <c r="B39" s="98"/>
      <c r="C39" s="119" t="str">
        <f>IF(D39="","",VLOOKUP(B39,Data!$B$5:$L$319,2,FALSE))</f>
        <v/>
      </c>
      <c r="D39" s="89"/>
      <c r="E39" s="89"/>
      <c r="F39" s="119" t="str">
        <f>IF(D39="","",VLOOKUP(B39,Data!$B$5:$L$319,11,FALSE))</f>
        <v/>
      </c>
      <c r="G39" s="92" t="str">
        <f t="shared" si="0"/>
        <v>-</v>
      </c>
      <c r="H39" s="90" t="str">
        <f>IF(D39="","",VLOOKUP(B39,Data!$B$5:$D$319,3,FALSE))</f>
        <v/>
      </c>
      <c r="I39" s="90" t="str">
        <f>IF(D39="","",VLOOKUP(B39,Data!$B$5:$M$319,12,FALSE))</f>
        <v/>
      </c>
      <c r="J39" s="119" t="str">
        <f>IF(D39="","",VLOOKUP(B39,Data!$B$5:$E$319,4,FALSE)*D39)</f>
        <v/>
      </c>
      <c r="K39" s="119" t="str">
        <f>IF(D39="","",VLOOKUP(B39,Data!$B$5:$F$319,5,FALSE)*D39)</f>
        <v/>
      </c>
      <c r="L39" s="92"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3"/>
      <c r="N39" s="94"/>
      <c r="O39" s="95"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4"/>
      <c r="Q39" s="94"/>
      <c r="R39" s="95"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96"/>
      <c r="T39" s="95"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2" t="str">
        <f>IF(D39="","",VLOOKUP(B39,Data!$B$5:$J$319,9,FALSE)*D39)</f>
        <v/>
      </c>
    </row>
    <row r="40" spans="1:21" ht="14">
      <c r="A40" s="87"/>
      <c r="B40" s="98"/>
      <c r="C40" s="119" t="str">
        <f>IF(D40="","",VLOOKUP(B40,Data!$B$5:$L$319,2,FALSE))</f>
        <v/>
      </c>
      <c r="D40" s="89"/>
      <c r="E40" s="89"/>
      <c r="F40" s="119" t="str">
        <f>IF(D40="","",VLOOKUP(B40,Data!$B$5:$L$319,11,FALSE))</f>
        <v/>
      </c>
      <c r="G40" s="92" t="str">
        <f t="shared" si="0"/>
        <v>-</v>
      </c>
      <c r="H40" s="90" t="str">
        <f>IF(D40="","",VLOOKUP(B40,Data!$B$5:$D$319,3,FALSE))</f>
        <v/>
      </c>
      <c r="I40" s="90" t="str">
        <f>IF(D40="","",VLOOKUP(B40,Data!$B$5:$M$319,12,FALSE))</f>
        <v/>
      </c>
      <c r="J40" s="119" t="str">
        <f>IF(D40="","",VLOOKUP(B40,Data!$B$5:$E$319,4,FALSE)*D40)</f>
        <v/>
      </c>
      <c r="K40" s="119" t="str">
        <f>IF(D40="","",VLOOKUP(B40,Data!$B$5:$F$319,5,FALSE)*D40)</f>
        <v/>
      </c>
      <c r="L40" s="92"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3"/>
      <c r="N40" s="94"/>
      <c r="O40" s="95"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4"/>
      <c r="Q40" s="94"/>
      <c r="R40" s="95"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96"/>
      <c r="T40" s="95"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2" t="str">
        <f>IF(D40="","",VLOOKUP(B40,Data!$B$5:$J$319,9,FALSE)*D40)</f>
        <v/>
      </c>
    </row>
    <row r="41" spans="1:21" ht="14">
      <c r="A41" s="87"/>
      <c r="B41" s="98"/>
      <c r="C41" s="119" t="str">
        <f>IF(D41="","",VLOOKUP(B41,Data!$B$5:$L$319,2,FALSE))</f>
        <v/>
      </c>
      <c r="D41" s="89"/>
      <c r="E41" s="89"/>
      <c r="F41" s="119" t="str">
        <f>IF(D41="","",VLOOKUP(B41,Data!$B$5:$L$319,11,FALSE))</f>
        <v/>
      </c>
      <c r="G41" s="92" t="str">
        <f t="shared" si="0"/>
        <v>-</v>
      </c>
      <c r="H41" s="90" t="str">
        <f>IF(D41="","",VLOOKUP(B41,Data!$B$5:$D$319,3,FALSE))</f>
        <v/>
      </c>
      <c r="I41" s="90" t="str">
        <f>IF(D41="","",VLOOKUP(B41,Data!$B$5:$M$319,12,FALSE))</f>
        <v/>
      </c>
      <c r="J41" s="119" t="str">
        <f>IF(D41="","",VLOOKUP(B41,Data!$B$5:$E$319,4,FALSE)*D41)</f>
        <v/>
      </c>
      <c r="K41" s="119" t="str">
        <f>IF(D41="","",VLOOKUP(B41,Data!$B$5:$F$319,5,FALSE)*D41)</f>
        <v/>
      </c>
      <c r="L41" s="92"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3"/>
      <c r="N41" s="94"/>
      <c r="O41" s="95"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4"/>
      <c r="Q41" s="94"/>
      <c r="R41" s="95"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96"/>
      <c r="T41" s="95"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2" t="str">
        <f>IF(D41="","",VLOOKUP(B41,Data!$B$5:$J$319,9,FALSE)*D41)</f>
        <v/>
      </c>
    </row>
    <row r="42" spans="1:21" ht="14">
      <c r="A42" s="87"/>
      <c r="B42" s="88"/>
      <c r="C42" s="119" t="str">
        <f>IF(D42="","",VLOOKUP(B42,Data!$B$5:$L$319,2,FALSE))</f>
        <v/>
      </c>
      <c r="D42" s="89"/>
      <c r="E42" s="89"/>
      <c r="F42" s="119" t="str">
        <f>IF(D42="","",VLOOKUP(B42,Data!$B$5:$L$319,11,FALSE))</f>
        <v/>
      </c>
      <c r="G42" s="92" t="str">
        <f t="shared" si="0"/>
        <v>-</v>
      </c>
      <c r="H42" s="90" t="str">
        <f>IF(D42="","",VLOOKUP(B42,Data!$B$5:$D$319,3,FALSE))</f>
        <v/>
      </c>
      <c r="I42" s="90" t="str">
        <f>IF(D42="","",VLOOKUP(B42,Data!$B$5:$M$319,12,FALSE))</f>
        <v/>
      </c>
      <c r="J42" s="119" t="str">
        <f>IF(D42="","",VLOOKUP(B42,Data!$B$5:$E$319,4,FALSE)*D42)</f>
        <v/>
      </c>
      <c r="K42" s="119" t="str">
        <f>IF(D42="","",VLOOKUP(B42,Data!$B$5:$F$319,5,FALSE)*D42)</f>
        <v/>
      </c>
      <c r="L42" s="92"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3"/>
      <c r="N42" s="94"/>
      <c r="O42" s="95"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4"/>
      <c r="Q42" s="94"/>
      <c r="R42" s="95"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96"/>
      <c r="T42" s="95"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2" t="str">
        <f>IF(D42="","",VLOOKUP(B42,Data!$B$5:$J$319,9,FALSE)*D42)</f>
        <v/>
      </c>
    </row>
    <row r="43" spans="1:21" ht="14">
      <c r="A43" s="87"/>
      <c r="B43" s="88"/>
      <c r="C43" s="119" t="str">
        <f>IF(D43="","",VLOOKUP(B43,Data!$B$5:$L$319,2,FALSE))</f>
        <v/>
      </c>
      <c r="D43" s="89"/>
      <c r="E43" s="89"/>
      <c r="F43" s="119" t="str">
        <f>IF(D43="","",VLOOKUP(B43,Data!$B$5:$L$319,11,FALSE))</f>
        <v/>
      </c>
      <c r="G43" s="92" t="str">
        <f t="shared" si="0"/>
        <v>-</v>
      </c>
      <c r="H43" s="90" t="str">
        <f>IF(D43="","",VLOOKUP(B43,Data!$B$5:$D$319,3,FALSE))</f>
        <v/>
      </c>
      <c r="I43" s="90" t="str">
        <f>IF(D43="","",VLOOKUP(B43,Data!$B$5:$M$319,12,FALSE))</f>
        <v/>
      </c>
      <c r="J43" s="119" t="str">
        <f>IF(D43="","",VLOOKUP(B43,Data!$B$5:$E$319,4,FALSE)*D43)</f>
        <v/>
      </c>
      <c r="K43" s="119" t="str">
        <f>IF(D43="","",VLOOKUP(B43,Data!$B$5:$F$319,5,FALSE)*D43)</f>
        <v/>
      </c>
      <c r="L43" s="92"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3"/>
      <c r="N43" s="94"/>
      <c r="O43" s="95"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4"/>
      <c r="Q43" s="94"/>
      <c r="R43" s="95"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96"/>
      <c r="T43" s="95"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2" t="str">
        <f>IF(D43="","",VLOOKUP(B43,Data!$B$5:$J$319,9,FALSE)*D43)</f>
        <v/>
      </c>
    </row>
    <row r="44" spans="1:21" ht="14">
      <c r="A44" s="87"/>
      <c r="B44" s="88"/>
      <c r="C44" s="119" t="str">
        <f>IF(D44="","",VLOOKUP(B44,Data!$B$5:$L$319,2,FALSE))</f>
        <v/>
      </c>
      <c r="D44" s="89"/>
      <c r="E44" s="91"/>
      <c r="F44" s="119" t="str">
        <f>IF(D44="","",VLOOKUP(B44,Data!$B$5:$L$319,11,FALSE))</f>
        <v/>
      </c>
      <c r="G44" s="92" t="str">
        <f t="shared" si="0"/>
        <v>-</v>
      </c>
      <c r="H44" s="90" t="str">
        <f>IF(D44="","",VLOOKUP(B44,Data!$B$5:$D$319,3,FALSE))</f>
        <v/>
      </c>
      <c r="I44" s="90" t="str">
        <f>IF(D44="","",VLOOKUP(B44,Data!$B$5:$M$319,12,FALSE))</f>
        <v/>
      </c>
      <c r="J44" s="119" t="str">
        <f>IF(D44="","",VLOOKUP(B44,Data!$B$5:$E$319,4,FALSE)*D44)</f>
        <v/>
      </c>
      <c r="K44" s="119" t="str">
        <f>IF(D44="","",VLOOKUP(B44,Data!$B$5:$F$319,5,FALSE)*D44)</f>
        <v/>
      </c>
      <c r="L44" s="92"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3"/>
      <c r="N44" s="94"/>
      <c r="O44" s="95"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4"/>
      <c r="Q44" s="94"/>
      <c r="R44" s="95"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96"/>
      <c r="T44" s="95"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2" t="str">
        <f>IF(D44="","",VLOOKUP(B44,Data!$B$5:$J$319,9,FALSE)*D44)</f>
        <v/>
      </c>
    </row>
    <row r="45" spans="1:21" ht="14">
      <c r="A45" s="87"/>
      <c r="B45" s="88"/>
      <c r="C45" s="119" t="str">
        <f>IF(D45="","",VLOOKUP(B45,Data!$B$5:$L$319,2,FALSE))</f>
        <v/>
      </c>
      <c r="D45" s="89"/>
      <c r="E45" s="89"/>
      <c r="F45" s="119" t="str">
        <f>IF(D45="","",VLOOKUP(B45,Data!$B$5:$L$319,11,FALSE))</f>
        <v/>
      </c>
      <c r="G45" s="92" t="str">
        <f t="shared" si="0"/>
        <v>-</v>
      </c>
      <c r="H45" s="90" t="str">
        <f>IF(D45="","",VLOOKUP(B45,Data!$B$5:$D$319,3,FALSE))</f>
        <v/>
      </c>
      <c r="I45" s="90" t="str">
        <f>IF(D45="","",VLOOKUP(B45,Data!$B$5:$M$319,12,FALSE))</f>
        <v/>
      </c>
      <c r="J45" s="119" t="str">
        <f>IF(D45="","",VLOOKUP(B45,Data!$B$5:$E$319,4,FALSE)*D45)</f>
        <v/>
      </c>
      <c r="K45" s="119" t="str">
        <f>IF(D45="","",VLOOKUP(B45,Data!$B$5:$F$319,5,FALSE)*D45)</f>
        <v/>
      </c>
      <c r="L45" s="92"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3"/>
      <c r="N45" s="94"/>
      <c r="O45" s="95"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4"/>
      <c r="Q45" s="94"/>
      <c r="R45" s="95"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96"/>
      <c r="T45" s="95"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2" t="str">
        <f>IF(D45="","",VLOOKUP(B45,Data!$B$5:$J$319,9,FALSE)*D45)</f>
        <v/>
      </c>
    </row>
    <row r="46" spans="1:21" ht="14">
      <c r="A46" s="87"/>
      <c r="B46" s="88"/>
      <c r="C46" s="119" t="str">
        <f>IF(D46="","",VLOOKUP(B46,Data!$B$5:$L$319,2,FALSE))</f>
        <v/>
      </c>
      <c r="D46" s="89"/>
      <c r="E46" s="91"/>
      <c r="F46" s="119" t="str">
        <f>IF(D46="","",VLOOKUP(B46,Data!$B$5:$L$319,11,FALSE))</f>
        <v/>
      </c>
      <c r="G46" s="92" t="str">
        <f t="shared" si="0"/>
        <v>-</v>
      </c>
      <c r="H46" s="90" t="str">
        <f>IF(D46="","",VLOOKUP(B46,Data!$B$5:$D$319,3,FALSE))</f>
        <v/>
      </c>
      <c r="I46" s="90" t="str">
        <f>IF(D46="","",VLOOKUP(B46,Data!$B$5:$M$319,12,FALSE))</f>
        <v/>
      </c>
      <c r="J46" s="119" t="str">
        <f>IF(D46="","",VLOOKUP(B46,Data!$B$5:$E$319,4,FALSE)*D46)</f>
        <v/>
      </c>
      <c r="K46" s="119" t="str">
        <f>IF(D46="","",VLOOKUP(B46,Data!$B$5:$F$319,5,FALSE)*D46)</f>
        <v/>
      </c>
      <c r="L46" s="92"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3"/>
      <c r="N46" s="94"/>
      <c r="O46" s="95"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4"/>
      <c r="Q46" s="94"/>
      <c r="R46" s="95"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96"/>
      <c r="T46" s="95"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2" t="str">
        <f>IF(D46="","",VLOOKUP(B46,Data!$B$5:$J$319,9,FALSE)*D46)</f>
        <v/>
      </c>
    </row>
    <row r="47" spans="1:21" ht="14">
      <c r="A47" s="87"/>
      <c r="B47" s="88"/>
      <c r="C47" s="119" t="str">
        <f>IF(D47="","",VLOOKUP(B47,Data!$B$5:$L$319,2,FALSE))</f>
        <v/>
      </c>
      <c r="D47" s="89"/>
      <c r="E47" s="89"/>
      <c r="F47" s="119" t="str">
        <f>IF(D47="","",VLOOKUP(B47,Data!$B$5:$L$319,11,FALSE))</f>
        <v/>
      </c>
      <c r="G47" s="92" t="str">
        <f t="shared" si="0"/>
        <v>-</v>
      </c>
      <c r="H47" s="90" t="str">
        <f>IF(D47="","",VLOOKUP(B47,Data!$B$5:$D$319,3,FALSE))</f>
        <v/>
      </c>
      <c r="I47" s="90" t="str">
        <f>IF(D47="","",VLOOKUP(B47,Data!$B$5:$M$319,12,FALSE))</f>
        <v/>
      </c>
      <c r="J47" s="119" t="str">
        <f>IF(D47="","",VLOOKUP(B47,Data!$B$5:$E$319,4,FALSE)*D47)</f>
        <v/>
      </c>
      <c r="K47" s="119" t="str">
        <f>IF(D47="","",VLOOKUP(B47,Data!$B$5:$F$319,5,FALSE)*D47)</f>
        <v/>
      </c>
      <c r="L47" s="92"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3"/>
      <c r="N47" s="94"/>
      <c r="O47" s="95"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4"/>
      <c r="Q47" s="94"/>
      <c r="R47" s="95"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96"/>
      <c r="T47" s="95"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2" t="str">
        <f>IF(D47="","",VLOOKUP(B47,Data!$B$5:$J$319,9,FALSE)*D47)</f>
        <v/>
      </c>
    </row>
    <row r="48" spans="1:21" ht="14">
      <c r="A48" s="99"/>
      <c r="B48" s="100"/>
      <c r="C48" s="101"/>
      <c r="D48" s="102"/>
      <c r="E48" s="102"/>
      <c r="F48" s="103"/>
      <c r="G48" s="103"/>
      <c r="H48" s="103"/>
      <c r="I48" s="102"/>
      <c r="J48" s="103"/>
      <c r="K48" s="103"/>
      <c r="L48" s="103"/>
      <c r="M48" s="104"/>
      <c r="N48" s="105"/>
      <c r="O48" s="106"/>
      <c r="P48" s="105"/>
      <c r="Q48" s="105"/>
      <c r="R48" s="106"/>
      <c r="S48" s="107"/>
      <c r="T48" s="106"/>
      <c r="U48" s="108"/>
    </row>
    <row r="49" spans="1:21" ht="14">
      <c r="A49" s="102"/>
      <c r="B49" s="100"/>
      <c r="C49" s="101"/>
      <c r="D49" s="109">
        <f>SUM(D18:D47)</f>
        <v>101</v>
      </c>
      <c r="E49" s="109"/>
      <c r="F49" s="111"/>
      <c r="G49" s="111" t="e">
        <f>SUM(G18:G47)</f>
        <v>#N/A</v>
      </c>
      <c r="H49" s="102"/>
      <c r="I49" s="102"/>
      <c r="J49" s="111" t="e">
        <f>SUM(J18:J47)</f>
        <v>#N/A</v>
      </c>
      <c r="K49" s="111" t="e">
        <f>SUM(K18:K47)</f>
        <v>#N/A</v>
      </c>
      <c r="L49" s="111" t="e">
        <f>SUM(L16:L48)</f>
        <v>#REF!</v>
      </c>
      <c r="M49" s="110">
        <f>SUM(M18:M47)</f>
        <v>0</v>
      </c>
      <c r="N49" s="111">
        <f>SUM(N16:N48)</f>
        <v>0</v>
      </c>
      <c r="O49" s="111" t="e">
        <f>SUM(O16:O48)</f>
        <v>#REF!</v>
      </c>
      <c r="P49" s="110">
        <f>SUM(P18:P47)</f>
        <v>0</v>
      </c>
      <c r="Q49" s="111">
        <f>SUM(Q16:Q48)</f>
        <v>0</v>
      </c>
      <c r="R49" s="111" t="e">
        <f>SUM(R16:R48)</f>
        <v>#REF!</v>
      </c>
      <c r="S49" s="110">
        <f>SUM(S18:S47)</f>
        <v>0</v>
      </c>
      <c r="T49" s="111" t="e">
        <f>SUM(T16:T48)</f>
        <v>#REF!</v>
      </c>
      <c r="U49" s="112" t="e">
        <f>SUM(U18:U47)</f>
        <v>#N/A</v>
      </c>
    </row>
    <row r="50" spans="1:21">
      <c r="A50" s="51"/>
      <c r="B50" s="34"/>
      <c r="C50" s="36"/>
      <c r="D50" s="51"/>
      <c r="E50" s="34"/>
      <c r="F50" s="84"/>
      <c r="G50" s="66"/>
      <c r="H50" s="51"/>
      <c r="I50" s="51"/>
      <c r="J50" s="80"/>
      <c r="K50" s="66"/>
      <c r="L50" s="36"/>
      <c r="M50" s="35"/>
      <c r="N50" s="35"/>
      <c r="O50" s="35"/>
      <c r="P50" s="35"/>
      <c r="Q50" s="35"/>
      <c r="R50" s="35"/>
      <c r="S50" s="36"/>
      <c r="T50" s="36"/>
      <c r="U50" s="37"/>
    </row>
    <row r="51" spans="1:21" ht="13" hidden="1">
      <c r="A51" s="16" t="s">
        <v>79</v>
      </c>
      <c r="B51" s="17"/>
      <c r="C51" s="1"/>
      <c r="D51" s="27" t="s">
        <v>80</v>
      </c>
      <c r="E51" s="27"/>
      <c r="F51" s="77" t="s">
        <v>81</v>
      </c>
      <c r="G51" s="81"/>
      <c r="H51" s="32" t="s">
        <v>82</v>
      </c>
      <c r="I51" s="52"/>
      <c r="J51" s="71" t="s">
        <v>83</v>
      </c>
      <c r="K51" s="71"/>
      <c r="L51" s="27"/>
      <c r="M51" s="53"/>
      <c r="N51" s="54" t="s">
        <v>84</v>
      </c>
      <c r="O51" s="27"/>
      <c r="P51" s="27"/>
      <c r="Q51" s="27"/>
      <c r="R51" s="27"/>
      <c r="S51" s="27"/>
      <c r="T51" s="27"/>
      <c r="U51" s="55"/>
    </row>
    <row r="52" spans="1:21" ht="13" hidden="1">
      <c r="A52" s="19" t="s">
        <v>85</v>
      </c>
      <c r="B52" s="20"/>
      <c r="C52" s="56"/>
      <c r="D52" s="20" t="s">
        <v>86</v>
      </c>
      <c r="E52" s="20"/>
      <c r="F52" s="392"/>
      <c r="G52" s="393"/>
      <c r="H52" s="19" t="s">
        <v>87</v>
      </c>
      <c r="I52" s="57"/>
      <c r="J52" s="72" t="s">
        <v>88</v>
      </c>
      <c r="K52" s="72"/>
      <c r="L52" s="20"/>
      <c r="M52" s="21"/>
      <c r="N52" s="20"/>
      <c r="O52" s="20"/>
      <c r="P52" s="20"/>
      <c r="Q52" s="20"/>
      <c r="R52" s="20"/>
      <c r="S52" s="20"/>
      <c r="T52" s="20"/>
      <c r="U52" s="29"/>
    </row>
    <row r="53" spans="1:21" hidden="1">
      <c r="A53" s="19" t="s">
        <v>91</v>
      </c>
      <c r="B53" s="20"/>
      <c r="C53" s="21"/>
      <c r="D53" s="20"/>
      <c r="E53" s="20"/>
      <c r="F53" s="392"/>
      <c r="G53" s="393"/>
      <c r="H53" s="19"/>
      <c r="I53" s="57"/>
      <c r="J53" s="72" t="s">
        <v>92</v>
      </c>
      <c r="K53" s="72"/>
      <c r="L53" s="20"/>
      <c r="M53" s="21"/>
      <c r="N53" s="20"/>
      <c r="O53" s="20"/>
      <c r="P53" s="20"/>
      <c r="Q53" s="20"/>
      <c r="R53" s="20"/>
      <c r="S53" s="20"/>
      <c r="T53" s="20"/>
      <c r="U53" s="29"/>
    </row>
    <row r="54" spans="1:21" hidden="1">
      <c r="A54" s="34"/>
      <c r="B54" s="35"/>
      <c r="C54" s="126"/>
      <c r="D54" s="20" t="s">
        <v>93</v>
      </c>
      <c r="E54" s="20"/>
      <c r="F54" s="392"/>
      <c r="G54" s="393"/>
      <c r="H54" s="19" t="s">
        <v>94</v>
      </c>
      <c r="I54" s="57"/>
      <c r="J54" s="72"/>
      <c r="K54" s="72"/>
      <c r="L54" s="20"/>
      <c r="M54" s="21"/>
      <c r="N54" s="20"/>
      <c r="O54" s="20"/>
      <c r="P54" s="20"/>
      <c r="Q54" s="20"/>
      <c r="R54" s="20"/>
      <c r="S54" s="20"/>
      <c r="T54" s="20"/>
      <c r="U54" s="29"/>
    </row>
    <row r="55" spans="1:21" ht="13" hidden="1">
      <c r="A55" s="16" t="s">
        <v>95</v>
      </c>
      <c r="B55" s="27"/>
      <c r="C55" s="12"/>
      <c r="D55" s="20" t="s">
        <v>96</v>
      </c>
      <c r="E55" s="20"/>
      <c r="F55" s="85" t="s">
        <v>97</v>
      </c>
      <c r="G55" s="82"/>
      <c r="H55" s="19" t="s">
        <v>87</v>
      </c>
      <c r="I55" s="57"/>
      <c r="J55" s="72" t="s">
        <v>98</v>
      </c>
      <c r="K55" s="72"/>
      <c r="L55" s="20"/>
      <c r="M55" s="21"/>
      <c r="N55" s="20"/>
      <c r="O55" s="20"/>
      <c r="P55" s="20"/>
      <c r="Q55" s="20"/>
      <c r="R55" s="20"/>
      <c r="S55" s="20"/>
      <c r="T55" s="20"/>
      <c r="U55" s="29"/>
    </row>
    <row r="56" spans="1:21" ht="13" hidden="1">
      <c r="A56" s="19"/>
      <c r="B56" s="20"/>
      <c r="C56" s="21"/>
      <c r="D56" s="20" t="s">
        <v>99</v>
      </c>
      <c r="E56" s="20"/>
      <c r="F56" s="86"/>
      <c r="G56" s="83"/>
      <c r="H56" s="19" t="s">
        <v>100</v>
      </c>
      <c r="I56" s="57"/>
      <c r="J56" s="72" t="s">
        <v>101</v>
      </c>
      <c r="K56" s="72"/>
      <c r="L56" s="20"/>
      <c r="M56" s="49"/>
      <c r="N56" s="50" t="s">
        <v>102</v>
      </c>
      <c r="O56" s="50"/>
      <c r="P56" s="50"/>
      <c r="Q56" s="50"/>
      <c r="R56" s="50"/>
      <c r="S56" s="50"/>
      <c r="T56" s="50"/>
      <c r="U56" s="58"/>
    </row>
    <row r="57" spans="1:21" hidden="1">
      <c r="A57" s="34"/>
      <c r="B57" s="35"/>
      <c r="C57" s="36"/>
      <c r="D57" s="35"/>
      <c r="E57" s="35"/>
      <c r="F57" s="388"/>
      <c r="G57" s="394"/>
      <c r="H57" s="388"/>
      <c r="I57" s="389"/>
      <c r="J57" s="73" t="s">
        <v>103</v>
      </c>
      <c r="K57" s="73"/>
      <c r="L57" s="35"/>
      <c r="M57" s="59"/>
      <c r="N57" s="60" t="s">
        <v>104</v>
      </c>
      <c r="O57" s="60"/>
      <c r="P57" s="60"/>
      <c r="Q57" s="60"/>
      <c r="R57" s="60"/>
      <c r="S57" s="60"/>
      <c r="T57" s="60"/>
      <c r="U57" s="61"/>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oddHeader>&amp;R&amp;"Calibri"&amp;10&amp;K000000 Confidential&amp;1#_x000D_</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38ED-3A98-424C-B1C6-176FAA969BCA}">
  <sheetPr>
    <pageSetUpPr fitToPage="1"/>
  </sheetPr>
  <dimension ref="A1:Z47"/>
  <sheetViews>
    <sheetView tabSelected="1" topLeftCell="A13" zoomScale="85" zoomScaleNormal="85" zoomScaleSheetLayoutView="75" workbookViewId="0">
      <selection activeCell="B20" sqref="B20"/>
    </sheetView>
  </sheetViews>
  <sheetFormatPr defaultColWidth="9.1796875" defaultRowHeight="12.5"/>
  <cols>
    <col min="1" max="1" width="8.81640625" style="158" customWidth="1"/>
    <col min="2" max="2" width="30.8164062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2" width="14.1796875" style="266" customWidth="1"/>
    <col min="13" max="13" width="0.54296875" style="158" customWidth="1"/>
    <col min="14" max="14" width="6" style="158" bestFit="1" customWidth="1"/>
    <col min="15" max="15" width="2.54296875" style="158" customWidth="1"/>
    <col min="16" max="19" width="0.36328125" style="158" customWidth="1"/>
    <col min="20" max="20" width="4" style="158" customWidth="1"/>
    <col min="21" max="21" width="9.1796875" style="158"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 ca="1">TODAY()</f>
        <v>44704</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74"/>
      <c r="I10" s="375"/>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945</v>
      </c>
      <c r="C18" s="197" t="str">
        <f>IF(D18="","",VLOOKUP(B18,Data!$B$5:$L$501,2,FALSE))</f>
        <v/>
      </c>
      <c r="D18" s="320"/>
      <c r="E18" s="205"/>
      <c r="F18" s="180" t="str">
        <f>IF(D18="","",VLOOKUP(B18,Data!$B$5:$L$501,11,FALSE))</f>
        <v/>
      </c>
      <c r="G18" s="185" t="str">
        <f t="shared" ref="G18:G26" si="0">IF(D18&gt;0,D18*F18,"-")</f>
        <v>-</v>
      </c>
      <c r="H18" s="181" t="str">
        <f>IF(D18="","",VLOOKUP(B18,Data!$B$5:$D$501,3,FALSE))</f>
        <v/>
      </c>
      <c r="I18" s="181" t="str">
        <f>IF(D18="","",VLOOKUP(B18,Data!$B$5:$M$501,12,FALSE))</f>
        <v/>
      </c>
      <c r="J18" s="206"/>
      <c r="K18" s="182" t="str">
        <f>IF(D18="","",VLOOKUP(B18,Data!$B$5:$E$501,4,FALSE)*D18)</f>
        <v/>
      </c>
      <c r="L18" s="186" t="str">
        <f>IF(D18="","",VLOOKUP(B18,Data!$B$5:$F$501,5,FALSE)*D18)</f>
        <v/>
      </c>
      <c r="M18" s="190"/>
      <c r="N18" s="348"/>
      <c r="O18" s="349"/>
      <c r="P18" s="187"/>
      <c r="Q18" s="349"/>
      <c r="R18" s="349"/>
      <c r="S18" s="187"/>
      <c r="T18" s="350"/>
      <c r="U18" s="187"/>
      <c r="V18" s="183" t="str">
        <f>IF(D18="","",VLOOKUP(B18,Data!$B$5:$J$501,9,FALSE)*D18)</f>
        <v/>
      </c>
    </row>
    <row r="19" spans="1:26" s="188" customFormat="1" ht="20.75" customHeight="1">
      <c r="A19" s="184"/>
      <c r="B19" s="321" t="s">
        <v>352</v>
      </c>
      <c r="C19" s="197" t="str">
        <f>IF(D19="","",VLOOKUP(B19,Data!$B$5:$L$501,2,FALSE))</f>
        <v>WQ78260</v>
      </c>
      <c r="D19" s="212">
        <v>3</v>
      </c>
      <c r="E19" s="204" t="s">
        <v>519</v>
      </c>
      <c r="F19" s="180">
        <f>IF(D19="","",VLOOKUP(B19,Data!$B$5:$L$501,11,FALSE))</f>
        <v>4283.6499999999996</v>
      </c>
      <c r="G19" s="185">
        <f t="shared" si="0"/>
        <v>12850.949999999999</v>
      </c>
      <c r="H19" s="181" t="str">
        <f>IF(D19="","",VLOOKUP(B19,Data!$B$5:$D$501,3,FALSE))</f>
        <v>C/T</v>
      </c>
      <c r="I19" s="181" t="str">
        <f>IF(D19="","",VLOOKUP(B19,Data!$B$5:$M$501,12,FALSE))</f>
        <v>Indonesia</v>
      </c>
      <c r="J19" s="343" t="s">
        <v>946</v>
      </c>
      <c r="K19" s="182">
        <f>IF(D19="","",VLOOKUP(B19,Data!$B$5:$E$501,4,FALSE)*D19)</f>
        <v>915</v>
      </c>
      <c r="L19" s="186">
        <f>IF(D19="","",VLOOKUP(B19,Data!$B$5:$F$501,5,FALSE)*D19)</f>
        <v>807</v>
      </c>
      <c r="M19" s="190"/>
      <c r="N19" s="348"/>
      <c r="O19" s="349"/>
      <c r="P19" s="187"/>
      <c r="Q19" s="349"/>
      <c r="R19" s="349"/>
      <c r="S19" s="187"/>
      <c r="T19" s="350"/>
      <c r="U19" s="187"/>
      <c r="V19" s="183">
        <f>IF(D19="","",VLOOKUP(B19,Data!$B$5:$J$501,9,FALSE)*D19)</f>
        <v>4.6020000000000003</v>
      </c>
    </row>
    <row r="20" spans="1:26" s="188" customFormat="1" ht="18.649999999999999" customHeight="1">
      <c r="A20" s="189"/>
      <c r="B20" s="319" t="s">
        <v>950</v>
      </c>
      <c r="C20" s="197" t="str">
        <f>IF(D20="","",VLOOKUP(B20,Data!$B$5:$L$501,2,FALSE))</f>
        <v/>
      </c>
      <c r="D20" s="320"/>
      <c r="E20" s="205"/>
      <c r="F20" s="180" t="str">
        <f>IF(D20="","",VLOOKUP(B20,Data!$B$5:$L$501,11,FALSE))</f>
        <v/>
      </c>
      <c r="G20" s="185" t="str">
        <f t="shared" ref="G20:G22" si="1">IF(D20&gt;0,D20*F20,"-")</f>
        <v>-</v>
      </c>
      <c r="H20" s="181" t="str">
        <f>IF(D20="","",VLOOKUP(B20,Data!$B$5:$D$501,3,FALSE))</f>
        <v/>
      </c>
      <c r="I20" s="181" t="str">
        <f>IF(D20="","",VLOOKUP(B20,Data!$B$5:$M$501,12,FALSE))</f>
        <v/>
      </c>
      <c r="J20" s="206"/>
      <c r="K20" s="182" t="str">
        <f>IF(D20="","",VLOOKUP(B20,Data!$B$5:$E$501,4,FALSE)*D20)</f>
        <v/>
      </c>
      <c r="L20" s="186" t="str">
        <f>IF(D20="","",VLOOKUP(B20,Data!$B$5:$F$501,5,FALSE)*D20)</f>
        <v/>
      </c>
      <c r="M20" s="190"/>
      <c r="N20" s="348"/>
      <c r="O20" s="349"/>
      <c r="P20" s="187"/>
      <c r="Q20" s="349"/>
      <c r="R20" s="349"/>
      <c r="S20" s="187"/>
      <c r="T20" s="350"/>
      <c r="U20" s="187"/>
      <c r="V20" s="183" t="str">
        <f>IF(D20="","",VLOOKUP(B20,Data!$B$5:$J$501,9,FALSE)*D20)</f>
        <v/>
      </c>
    </row>
    <row r="21" spans="1:26" s="188" customFormat="1" ht="20.75" customHeight="1">
      <c r="A21" s="184"/>
      <c r="B21" s="321" t="s">
        <v>195</v>
      </c>
      <c r="C21" s="197" t="str">
        <f>IF(D21="","",VLOOKUP(B21,Data!$B$5:$L$501,2,FALSE))</f>
        <v>WH50350</v>
      </c>
      <c r="D21" s="212">
        <v>20</v>
      </c>
      <c r="E21" s="204" t="s">
        <v>518</v>
      </c>
      <c r="F21" s="180">
        <f>IF(D21="","",VLOOKUP(B21,Data!$B$5:$L$501,11,FALSE))</f>
        <v>1751.45</v>
      </c>
      <c r="G21" s="185">
        <f t="shared" si="1"/>
        <v>35029</v>
      </c>
      <c r="H21" s="181" t="str">
        <f>IF(D21="","",VLOOKUP(B21,Data!$B$5:$D$501,3,FALSE))</f>
        <v>C/T</v>
      </c>
      <c r="I21" s="181" t="str">
        <f>IF(D21="","",VLOOKUP(B21,Data!$B$5:$M$501,12,FALSE))</f>
        <v>Indonesia</v>
      </c>
      <c r="J21" s="343" t="s">
        <v>947</v>
      </c>
      <c r="K21" s="182">
        <f>IF(D21="","",VLOOKUP(B21,Data!$B$5:$E$501,4,FALSE)*D21)</f>
        <v>4020</v>
      </c>
      <c r="L21" s="186">
        <f>IF(D21="","",VLOOKUP(B21,Data!$B$5:$F$501,5,FALSE)*D21)</f>
        <v>3620</v>
      </c>
      <c r="M21" s="190"/>
      <c r="N21" s="348"/>
      <c r="O21" s="349"/>
      <c r="P21" s="187"/>
      <c r="Q21" s="349"/>
      <c r="R21" s="349"/>
      <c r="S21" s="187"/>
      <c r="T21" s="350"/>
      <c r="U21" s="187"/>
      <c r="V21" s="183">
        <f>IF(D21="","",VLOOKUP(B21,Data!$B$5:$J$501,9,FALSE)*D21)</f>
        <v>23</v>
      </c>
    </row>
    <row r="22" spans="1:26" s="188" customFormat="1" ht="20.75" customHeight="1">
      <c r="A22" s="184"/>
      <c r="B22" s="321" t="s">
        <v>352</v>
      </c>
      <c r="C22" s="197" t="str">
        <f>IF(D22="","",VLOOKUP(B22,Data!$B$5:$L$501,2,FALSE))</f>
        <v>WQ78260</v>
      </c>
      <c r="D22" s="212">
        <v>2</v>
      </c>
      <c r="E22" s="204"/>
      <c r="F22" s="180">
        <f>IF(D22="","",VLOOKUP(B22,Data!$B$5:$L$501,11,FALSE))</f>
        <v>4283.6499999999996</v>
      </c>
      <c r="G22" s="185">
        <f t="shared" si="1"/>
        <v>8567.2999999999993</v>
      </c>
      <c r="H22" s="181" t="str">
        <f>IF(D22="","",VLOOKUP(B22,Data!$B$5:$D$501,3,FALSE))</f>
        <v>C/T</v>
      </c>
      <c r="I22" s="181" t="str">
        <f>IF(D22="","",VLOOKUP(B22,Data!$B$5:$M$501,12,FALSE))</f>
        <v>Indonesia</v>
      </c>
      <c r="J22" s="343" t="s">
        <v>947</v>
      </c>
      <c r="K22" s="182">
        <f>IF(D22="","",VLOOKUP(B22,Data!$B$5:$E$501,4,FALSE)*D22)</f>
        <v>610</v>
      </c>
      <c r="L22" s="186">
        <f>IF(D22="","",VLOOKUP(B22,Data!$B$5:$F$501,5,FALSE)*D22)</f>
        <v>538</v>
      </c>
      <c r="M22" s="190"/>
      <c r="N22" s="348"/>
      <c r="O22" s="349"/>
      <c r="P22" s="187"/>
      <c r="Q22" s="349"/>
      <c r="R22" s="349"/>
      <c r="S22" s="187"/>
      <c r="T22" s="350"/>
      <c r="U22" s="187"/>
      <c r="V22" s="183">
        <f>IF(D22="","",VLOOKUP(B22,Data!$B$5:$J$501,9,FALSE)*D22)</f>
        <v>3.0680000000000001</v>
      </c>
    </row>
    <row r="23" spans="1:26" s="188" customFormat="1" ht="20.75" customHeight="1">
      <c r="A23" s="184"/>
      <c r="B23" s="321"/>
      <c r="C23" s="197" t="str">
        <f>IF(D23="","",VLOOKUP(B23,Data!$B$5:$L$501,2,FALSE))</f>
        <v/>
      </c>
      <c r="D23" s="212"/>
      <c r="E23" s="205" t="s">
        <v>797</v>
      </c>
      <c r="F23" s="180" t="str">
        <f>IF(D23="","",VLOOKUP(B23,Data!$B$5:$L$501,11,FALSE))</f>
        <v/>
      </c>
      <c r="G23" s="185" t="str">
        <f t="shared" si="0"/>
        <v>-</v>
      </c>
      <c r="H23" s="181" t="str">
        <f>IF(D23="","",VLOOKUP(B23,Data!$B$5:$D$501,3,FALSE))</f>
        <v/>
      </c>
      <c r="I23" s="181" t="str">
        <f>IF(D23="","",VLOOKUP(B23,Data!$B$5:$M$501,12,FALSE))</f>
        <v/>
      </c>
      <c r="J23" s="343"/>
      <c r="K23" s="182" t="str">
        <f>IF(D23="","",VLOOKUP(B23,Data!$B$5:$E$501,4,FALSE)*D23)</f>
        <v/>
      </c>
      <c r="L23" s="186" t="str">
        <f>IF(D23="","",VLOOKUP(B23,Data!$B$5:$F$501,5,FALSE)*D23)</f>
        <v/>
      </c>
      <c r="M23" s="190"/>
      <c r="N23" s="348"/>
      <c r="O23" s="349"/>
      <c r="P23" s="187"/>
      <c r="Q23" s="349"/>
      <c r="R23" s="349"/>
      <c r="S23" s="187"/>
      <c r="T23" s="350"/>
      <c r="U23" s="187"/>
      <c r="V23" s="183" t="str">
        <f>IF(D23="","",VLOOKUP(B23,Data!$B$5:$J$501,9,FALSE)*D23)</f>
        <v/>
      </c>
      <c r="Z23" s="188" t="s">
        <v>876</v>
      </c>
    </row>
    <row r="24" spans="1:26" s="188" customFormat="1" ht="20.75" customHeight="1">
      <c r="A24" s="184"/>
      <c r="B24" s="321"/>
      <c r="C24" s="197" t="str">
        <f>IF(D24="","",VLOOKUP(B24,Data!$B$5:$L$501,2,FALSE))</f>
        <v/>
      </c>
      <c r="D24" s="212"/>
      <c r="E24" s="205"/>
      <c r="F24" s="180" t="str">
        <f>IF(D24="","",VLOOKUP(B24,Data!$B$5:$L$501,11,FALSE))</f>
        <v/>
      </c>
      <c r="G24" s="185" t="str">
        <f t="shared" si="0"/>
        <v>-</v>
      </c>
      <c r="H24" s="181" t="str">
        <f>IF(D24="","",VLOOKUP(B24,Data!$B$5:$D$501,3,FALSE))</f>
        <v/>
      </c>
      <c r="I24" s="181" t="str">
        <f>IF(D24="","",VLOOKUP(B24,Data!$B$5:$M$501,12,FALSE))</f>
        <v/>
      </c>
      <c r="J24" s="343"/>
      <c r="K24" s="182" t="str">
        <f>IF(D24="","",VLOOKUP(B24,Data!$B$5:$E$501,4,FALSE)*D24)</f>
        <v/>
      </c>
      <c r="L24" s="186" t="str">
        <f>IF(D24="","",VLOOKUP(B24,Data!$B$5:$F$501,5,FALSE)*D24)</f>
        <v/>
      </c>
      <c r="M24" s="190"/>
      <c r="N24" s="348"/>
      <c r="O24" s="349"/>
      <c r="P24" s="187"/>
      <c r="Q24" s="349"/>
      <c r="R24" s="349"/>
      <c r="S24" s="187"/>
      <c r="T24" s="350"/>
      <c r="U24" s="187"/>
      <c r="V24" s="183" t="str">
        <f>IF(D24="","",VLOOKUP(B24,Data!$B$5:$J$501,9,FALSE)*D24)</f>
        <v/>
      </c>
      <c r="Z24" s="188" t="s">
        <v>877</v>
      </c>
    </row>
    <row r="25" spans="1:26" s="188" customFormat="1" ht="18.649999999999999" customHeight="1">
      <c r="A25" s="184"/>
      <c r="B25" s="356"/>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c r="N25" s="348"/>
      <c r="O25" s="349"/>
      <c r="P25" s="187"/>
      <c r="Q25" s="349"/>
      <c r="R25" s="349"/>
      <c r="S25" s="187"/>
      <c r="T25" s="350"/>
      <c r="U25" s="187"/>
      <c r="V25" s="183" t="str">
        <f>IF(D25="","",VLOOKUP(B25,Data!$B$5:$J$501,9,FALSE)*D25)</f>
        <v/>
      </c>
    </row>
    <row r="26" spans="1:26" s="188" customFormat="1" ht="21.75" customHeight="1">
      <c r="A26" s="184"/>
      <c r="B26" s="357"/>
      <c r="C26" s="197" t="str">
        <f>IF(D26="","",VLOOKUP(B26,Data!$B$5:$L$501,2,FALSE))</f>
        <v/>
      </c>
      <c r="D26" s="323"/>
      <c r="E26" s="204"/>
      <c r="F26" s="180" t="str">
        <f>IF(D26="","",VLOOKUP(B26,Data!$B$5:$L$501,11,FALSE))</f>
        <v/>
      </c>
      <c r="G26" s="185" t="str">
        <f t="shared" si="0"/>
        <v>-</v>
      </c>
      <c r="H26" s="181" t="str">
        <f>IF(D26="","",VLOOKUP(B26,Data!$B$5:$D$501,3,FALSE))</f>
        <v/>
      </c>
      <c r="I26" s="181" t="str">
        <f>IF(D26="","",VLOOKUP(B26,Data!$B$5:$M$501,12,FALSE))</f>
        <v/>
      </c>
      <c r="J26" s="206"/>
      <c r="K26" s="182" t="str">
        <f>IF(D26="","",VLOOKUP(B26,Data!$B$5:$E$501,4,FALSE)*D26)</f>
        <v/>
      </c>
      <c r="L26" s="186" t="str">
        <f>IF(D26="","",VLOOKUP(B26,Data!$B$5:$F$501,5,FALSE)*D26)</f>
        <v/>
      </c>
      <c r="M26" s="190"/>
      <c r="N26" s="348"/>
      <c r="O26" s="349"/>
      <c r="P26" s="187"/>
      <c r="Q26" s="349"/>
      <c r="R26" s="349"/>
      <c r="S26" s="187"/>
      <c r="T26" s="350"/>
      <c r="U26" s="187"/>
      <c r="V26" s="183" t="str">
        <f>IF(D26="","",VLOOKUP(B26,Data!$B$5:$J$501,9,FALSE)*D26)</f>
        <v/>
      </c>
    </row>
    <row r="27" spans="1:26" s="188" customFormat="1" ht="16.5">
      <c r="A27" s="198"/>
      <c r="B27" s="192"/>
      <c r="C27" s="193"/>
      <c r="D27" s="324"/>
      <c r="E27" s="208"/>
      <c r="F27" s="199"/>
      <c r="G27" s="199"/>
      <c r="H27" s="199"/>
      <c r="I27" s="191"/>
      <c r="J27" s="191"/>
      <c r="K27" s="199"/>
      <c r="L27" s="199"/>
      <c r="M27" s="199"/>
      <c r="N27" s="200"/>
      <c r="O27" s="325"/>
      <c r="P27" s="201"/>
      <c r="Q27" s="325"/>
      <c r="R27" s="325"/>
      <c r="S27" s="201"/>
      <c r="T27" s="202"/>
      <c r="U27" s="201"/>
      <c r="V27" s="203"/>
    </row>
    <row r="28" spans="1:26" s="188" customFormat="1" ht="25">
      <c r="A28" s="191"/>
      <c r="B28" s="418"/>
      <c r="C28" s="419"/>
      <c r="D28" s="326">
        <f>SUM(D18:D26)</f>
        <v>25</v>
      </c>
      <c r="E28" s="194"/>
      <c r="F28" s="195"/>
      <c r="G28" s="195">
        <f>SUM(G18:G26)</f>
        <v>56447.25</v>
      </c>
      <c r="H28" s="191"/>
      <c r="I28" s="191"/>
      <c r="J28" s="191"/>
      <c r="K28" s="195">
        <f>SUM(K18:K26)</f>
        <v>5545</v>
      </c>
      <c r="L28" s="195">
        <f>SUM(L18:L26)</f>
        <v>4965</v>
      </c>
      <c r="M28" s="195"/>
      <c r="N28" s="195">
        <f>SUM(N18:N26)</f>
        <v>0</v>
      </c>
      <c r="O28" s="195">
        <f>SUM(O16:O27)</f>
        <v>0</v>
      </c>
      <c r="P28" s="195"/>
      <c r="Q28" s="195"/>
      <c r="R28" s="195"/>
      <c r="S28" s="195"/>
      <c r="T28" s="195"/>
      <c r="U28" s="195"/>
      <c r="V28" s="196">
        <f>SUM(V18:V26)</f>
        <v>30.67</v>
      </c>
    </row>
    <row r="29" spans="1:26">
      <c r="A29" s="327"/>
      <c r="B29" s="26"/>
      <c r="C29" s="272"/>
      <c r="D29" s="308"/>
      <c r="E29" s="282"/>
      <c r="F29" s="309" t="s">
        <v>790</v>
      </c>
      <c r="G29" s="286"/>
      <c r="H29" s="307"/>
      <c r="I29" s="307"/>
      <c r="J29" s="307"/>
      <c r="K29" s="310"/>
      <c r="L29" s="286"/>
      <c r="M29" s="284"/>
      <c r="N29" s="283"/>
      <c r="O29" s="283"/>
      <c r="P29" s="283"/>
      <c r="Q29" s="283"/>
      <c r="R29" s="283"/>
      <c r="S29" s="283"/>
      <c r="T29" s="284"/>
      <c r="U29" s="284"/>
      <c r="V29" s="288"/>
    </row>
    <row r="30" spans="1:26" ht="13">
      <c r="A30" s="10" t="s">
        <v>520</v>
      </c>
      <c r="B30" s="11"/>
      <c r="C30" s="1"/>
      <c r="D30" s="311" t="s">
        <v>524</v>
      </c>
      <c r="E30" s="276"/>
      <c r="F30" s="77" t="s">
        <v>81</v>
      </c>
      <c r="G30" s="81"/>
      <c r="H30" s="280" t="s">
        <v>82</v>
      </c>
      <c r="I30" s="295"/>
      <c r="J30" s="275" t="s">
        <v>83</v>
      </c>
      <c r="K30" s="275"/>
      <c r="L30" s="405" t="s">
        <v>84</v>
      </c>
      <c r="M30" s="406"/>
      <c r="N30" s="406"/>
      <c r="O30" s="406"/>
      <c r="P30" s="406"/>
      <c r="Q30" s="406"/>
      <c r="R30" s="406"/>
      <c r="S30" s="406"/>
      <c r="T30" s="406"/>
      <c r="U30" s="406"/>
      <c r="V30" s="407"/>
    </row>
    <row r="31" spans="1:26" ht="13">
      <c r="A31" s="26" t="s">
        <v>521</v>
      </c>
      <c r="C31" s="56"/>
      <c r="D31" t="s">
        <v>86</v>
      </c>
      <c r="F31" s="328"/>
      <c r="G31" s="269"/>
      <c r="H31" s="26" t="s">
        <v>87</v>
      </c>
      <c r="I31" s="296"/>
      <c r="J31" s="266" t="s">
        <v>88</v>
      </c>
      <c r="L31" s="273"/>
      <c r="V31" s="278"/>
    </row>
    <row r="32" spans="1:26">
      <c r="A32" s="26" t="s">
        <v>522</v>
      </c>
      <c r="C32" s="272"/>
      <c r="F32" s="408"/>
      <c r="G32" s="409"/>
      <c r="H32" s="26"/>
      <c r="I32" s="296"/>
      <c r="J32" s="266" t="s">
        <v>92</v>
      </c>
      <c r="L32" s="273"/>
      <c r="V32" s="278"/>
    </row>
    <row r="33" spans="1:22">
      <c r="A33" s="282"/>
      <c r="B33" s="283"/>
      <c r="C33" s="297"/>
      <c r="D33" t="s">
        <v>93</v>
      </c>
      <c r="F33" s="328"/>
      <c r="G33" s="269"/>
      <c r="H33" s="26" t="s">
        <v>94</v>
      </c>
      <c r="I33" s="296"/>
      <c r="J33" s="266"/>
      <c r="L33" s="273"/>
      <c r="V33" s="278"/>
    </row>
    <row r="34" spans="1:22" ht="13">
      <c r="A34" s="10" t="s">
        <v>95</v>
      </c>
      <c r="B34" s="276"/>
      <c r="C34" s="271"/>
      <c r="D34" t="s">
        <v>96</v>
      </c>
      <c r="F34" s="85" t="s">
        <v>97</v>
      </c>
      <c r="G34" s="82"/>
      <c r="H34" s="26" t="s">
        <v>87</v>
      </c>
      <c r="I34" s="296"/>
      <c r="J34" s="266" t="s">
        <v>98</v>
      </c>
      <c r="L34" s="273"/>
      <c r="V34" s="278"/>
    </row>
    <row r="35" spans="1:22" ht="13">
      <c r="A35" s="26" t="s">
        <v>875</v>
      </c>
      <c r="C35" s="272"/>
      <c r="D35" t="s">
        <v>99</v>
      </c>
      <c r="F35" s="298"/>
      <c r="G35" s="299"/>
      <c r="H35" s="26" t="s">
        <v>100</v>
      </c>
      <c r="I35" s="296"/>
      <c r="J35" s="266" t="s">
        <v>523</v>
      </c>
      <c r="L35" s="410" t="s">
        <v>102</v>
      </c>
      <c r="M35" s="411"/>
      <c r="N35" s="411"/>
      <c r="O35" s="411"/>
      <c r="P35" s="411"/>
      <c r="Q35" s="411"/>
      <c r="R35" s="411"/>
      <c r="S35" s="411"/>
      <c r="T35" s="411"/>
      <c r="U35" s="411"/>
      <c r="V35" s="412"/>
    </row>
    <row r="36" spans="1:22">
      <c r="A36" s="282"/>
      <c r="B36" s="283"/>
      <c r="C36" s="284"/>
      <c r="D36" s="124"/>
      <c r="E36" s="283"/>
      <c r="F36" s="413" t="s">
        <v>943</v>
      </c>
      <c r="G36" s="414"/>
      <c r="H36" s="413" t="s">
        <v>944</v>
      </c>
      <c r="I36" s="414"/>
      <c r="J36" s="287" t="s">
        <v>103</v>
      </c>
      <c r="K36" s="287"/>
      <c r="L36" s="415" t="s">
        <v>104</v>
      </c>
      <c r="M36" s="416"/>
      <c r="N36" s="416"/>
      <c r="O36" s="416"/>
      <c r="P36" s="416"/>
      <c r="Q36" s="416"/>
      <c r="R36" s="416"/>
      <c r="S36" s="416"/>
      <c r="T36" s="416"/>
      <c r="U36" s="416"/>
      <c r="V36" s="417"/>
    </row>
    <row r="42" spans="1:22" ht="18.75" customHeight="1">
      <c r="A42" s="161" t="s">
        <v>538</v>
      </c>
      <c r="B42" s="161"/>
      <c r="D42" s="158"/>
      <c r="F42" s="161" t="s">
        <v>885</v>
      </c>
      <c r="G42" s="159"/>
      <c r="H42" s="161" t="s">
        <v>570</v>
      </c>
    </row>
    <row r="43" spans="1:22" ht="20">
      <c r="A43" s="161" t="s">
        <v>948</v>
      </c>
      <c r="B43" s="161"/>
      <c r="D43" s="158"/>
      <c r="F43" s="263" t="s">
        <v>886</v>
      </c>
      <c r="G43" s="351"/>
      <c r="H43" s="263" t="s">
        <v>891</v>
      </c>
    </row>
    <row r="44" spans="1:22" ht="20">
      <c r="A44" s="161" t="s">
        <v>949</v>
      </c>
      <c r="B44" s="161"/>
      <c r="D44" s="158"/>
      <c r="F44" s="161" t="s">
        <v>887</v>
      </c>
      <c r="G44" s="159"/>
      <c r="H44" s="161" t="s">
        <v>570</v>
      </c>
    </row>
    <row r="45" spans="1:22" ht="20">
      <c r="A45" s="161" t="s">
        <v>536</v>
      </c>
      <c r="B45" s="161"/>
      <c r="D45" s="158"/>
      <c r="F45" s="161" t="s">
        <v>888</v>
      </c>
      <c r="G45" s="159"/>
      <c r="H45" s="161" t="s">
        <v>570</v>
      </c>
    </row>
    <row r="46" spans="1:22" ht="20">
      <c r="A46" s="161" t="s">
        <v>537</v>
      </c>
      <c r="B46" s="161"/>
      <c r="D46" s="158"/>
      <c r="F46" s="161" t="s">
        <v>890</v>
      </c>
      <c r="G46" s="159"/>
      <c r="H46" s="161" t="s">
        <v>570</v>
      </c>
    </row>
    <row r="47" spans="1:22" ht="20">
      <c r="F47" s="161" t="s">
        <v>889</v>
      </c>
      <c r="G47" s="159"/>
      <c r="H47" s="161" t="s">
        <v>570</v>
      </c>
    </row>
  </sheetData>
  <mergeCells count="7">
    <mergeCell ref="B28:C28"/>
    <mergeCell ref="L30:V30"/>
    <mergeCell ref="F32:G32"/>
    <mergeCell ref="L35:V35"/>
    <mergeCell ref="F36:G36"/>
    <mergeCell ref="H36:I36"/>
    <mergeCell ref="L36:V36"/>
  </mergeCells>
  <printOptions horizontalCentered="1"/>
  <pageMargins left="0.15748031496062992" right="0" top="0.19685039370078741" bottom="0" header="0.59055118110236227" footer="0.31496062992125984"/>
  <pageSetup paperSize="9" scale="74" firstPageNumber="4294963191" orientation="landscape" r:id="rId1"/>
  <headerFooter alignWithMargins="0">
    <oddHeader>&amp;R&amp;"Calibri"&amp;10&amp;K000000 Confidential&amp;1#_x000D_</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1-000000000000}">
  <sheetPr codeName="Sheet113">
    <tabColor indexed="12"/>
    <pageSetUpPr autoPageBreaks="0"/>
  </sheetPr>
  <dimension ref="A1:T438"/>
  <sheetViews>
    <sheetView zoomScale="85" zoomScaleNormal="85" workbookViewId="0">
      <pane xSplit="3" ySplit="3" topLeftCell="D239" activePane="bottomRight" state="frozen"/>
      <selection pane="topRight" activeCell="C1" sqref="C1"/>
      <selection pane="bottomLeft" activeCell="A4" sqref="A4"/>
      <selection pane="bottomRight" activeCell="C233" sqref="C233"/>
    </sheetView>
  </sheetViews>
  <sheetFormatPr defaultColWidth="32.54296875" defaultRowHeight="15.5"/>
  <cols>
    <col min="1" max="1" width="5" style="217" customWidth="1"/>
    <col min="2" max="2" width="13.1796875" style="217" customWidth="1"/>
    <col min="3" max="3" width="68.453125" style="217" customWidth="1"/>
    <col min="4" max="4" width="13.1796875" style="217" customWidth="1"/>
    <col min="5" max="5" width="7.1796875" style="217" customWidth="1"/>
    <col min="6" max="6" width="15.1796875" style="217" customWidth="1"/>
    <col min="7" max="7" width="13.1796875" style="217" customWidth="1"/>
    <col min="8" max="8" width="10.54296875" style="217" customWidth="1"/>
    <col min="9" max="9" width="10.453125" style="217" customWidth="1"/>
    <col min="10" max="11" width="11.1796875" style="217" customWidth="1"/>
    <col min="12" max="12" width="14" style="217" customWidth="1"/>
    <col min="13" max="13" width="14.1796875" style="262" customWidth="1"/>
    <col min="14" max="14" width="11.81640625" style="217" customWidth="1"/>
    <col min="15" max="15" width="7.54296875" style="217" customWidth="1"/>
    <col min="16" max="17" width="7.453125" style="217" customWidth="1"/>
    <col min="18" max="16384" width="32.54296875" style="217"/>
  </cols>
  <sheetData>
    <row r="1" spans="1:17" ht="17.5">
      <c r="A1" s="237" t="s">
        <v>105</v>
      </c>
      <c r="B1" s="237" t="s">
        <v>107</v>
      </c>
      <c r="C1" s="237" t="s">
        <v>106</v>
      </c>
      <c r="D1" s="237" t="s">
        <v>107</v>
      </c>
      <c r="E1" s="237" t="s">
        <v>108</v>
      </c>
      <c r="F1" s="237" t="s">
        <v>109</v>
      </c>
      <c r="G1" s="237" t="s">
        <v>110</v>
      </c>
      <c r="H1" s="238" t="s">
        <v>111</v>
      </c>
      <c r="I1" s="238" t="s">
        <v>112</v>
      </c>
      <c r="J1" s="238" t="s">
        <v>113</v>
      </c>
      <c r="K1" s="238" t="s">
        <v>114</v>
      </c>
      <c r="L1" s="238" t="s">
        <v>115</v>
      </c>
      <c r="M1" s="239" t="s">
        <v>116</v>
      </c>
      <c r="N1" s="240" t="s">
        <v>117</v>
      </c>
      <c r="O1" s="240"/>
      <c r="P1" s="240"/>
      <c r="Q1" s="240"/>
    </row>
    <row r="2" spans="1:17" ht="15" customHeight="1">
      <c r="A2" s="241"/>
      <c r="B2" s="241"/>
      <c r="C2" s="241"/>
      <c r="D2" s="241"/>
      <c r="E2" s="242" t="s">
        <v>118</v>
      </c>
      <c r="F2" s="399" t="s">
        <v>119</v>
      </c>
      <c r="G2" s="399" t="s">
        <v>120</v>
      </c>
      <c r="H2" s="402" t="s">
        <v>121</v>
      </c>
      <c r="I2" s="403"/>
      <c r="J2" s="404"/>
      <c r="K2" s="243"/>
      <c r="L2" s="399" t="s">
        <v>122</v>
      </c>
      <c r="M2" s="399" t="s">
        <v>123</v>
      </c>
      <c r="N2" s="399" t="s">
        <v>124</v>
      </c>
      <c r="O2" s="244"/>
      <c r="P2" s="264" t="s">
        <v>180</v>
      </c>
      <c r="Q2" s="244"/>
    </row>
    <row r="3" spans="1:17">
      <c r="A3" s="245" t="s">
        <v>181</v>
      </c>
      <c r="B3" s="245" t="s">
        <v>183</v>
      </c>
      <c r="C3" s="245" t="s">
        <v>182</v>
      </c>
      <c r="D3" s="245" t="s">
        <v>183</v>
      </c>
      <c r="E3" s="245" t="s">
        <v>184</v>
      </c>
      <c r="F3" s="400"/>
      <c r="G3" s="400"/>
      <c r="H3" s="246" t="s">
        <v>185</v>
      </c>
      <c r="I3" s="246" t="s">
        <v>116</v>
      </c>
      <c r="J3" s="246" t="s">
        <v>186</v>
      </c>
      <c r="K3" s="245" t="s">
        <v>74</v>
      </c>
      <c r="L3" s="400"/>
      <c r="M3" s="401"/>
      <c r="N3" s="401"/>
      <c r="O3" s="244"/>
      <c r="P3" s="265" t="s">
        <v>187</v>
      </c>
      <c r="Q3" s="244"/>
    </row>
    <row r="4" spans="1:17" ht="16" thickBot="1">
      <c r="A4" s="247"/>
      <c r="B4" s="248"/>
      <c r="C4" s="248"/>
      <c r="D4" s="248"/>
      <c r="E4" s="248"/>
      <c r="F4" s="248"/>
      <c r="G4" s="248"/>
      <c r="H4" s="248"/>
      <c r="I4" s="248"/>
      <c r="J4" s="248"/>
      <c r="K4" s="248"/>
      <c r="L4" s="248"/>
      <c r="M4" s="261"/>
      <c r="N4" s="259"/>
      <c r="O4" s="213"/>
      <c r="P4" s="213"/>
      <c r="Q4" s="213"/>
    </row>
    <row r="5" spans="1:17">
      <c r="A5" s="219">
        <v>1</v>
      </c>
      <c r="B5" s="219" t="s">
        <v>196</v>
      </c>
      <c r="C5" s="219" t="s">
        <v>195</v>
      </c>
      <c r="D5" s="219" t="s">
        <v>196</v>
      </c>
      <c r="E5" s="231" t="s">
        <v>189</v>
      </c>
      <c r="F5" s="225">
        <v>201</v>
      </c>
      <c r="G5" s="225">
        <v>181</v>
      </c>
      <c r="H5" s="225">
        <v>156</v>
      </c>
      <c r="I5" s="219">
        <v>63</v>
      </c>
      <c r="J5" s="219">
        <v>117</v>
      </c>
      <c r="K5" s="222">
        <v>1.1499999999999999</v>
      </c>
      <c r="L5" s="223" t="s">
        <v>813</v>
      </c>
      <c r="M5" s="226">
        <v>1389.79</v>
      </c>
      <c r="N5" s="249" t="s">
        <v>190</v>
      </c>
      <c r="O5" s="213" t="s">
        <v>197</v>
      </c>
      <c r="P5" s="214"/>
      <c r="Q5" s="250" t="s">
        <v>627</v>
      </c>
    </row>
    <row r="6" spans="1:17">
      <c r="A6" s="219">
        <v>2</v>
      </c>
      <c r="B6" s="219" t="s">
        <v>199</v>
      </c>
      <c r="C6" s="219" t="s">
        <v>198</v>
      </c>
      <c r="D6" s="219" t="s">
        <v>199</v>
      </c>
      <c r="E6" s="231" t="s">
        <v>189</v>
      </c>
      <c r="F6" s="225">
        <v>201</v>
      </c>
      <c r="G6" s="225">
        <v>181</v>
      </c>
      <c r="H6" s="225">
        <v>156</v>
      </c>
      <c r="I6" s="219">
        <v>63</v>
      </c>
      <c r="J6" s="219">
        <v>117</v>
      </c>
      <c r="K6" s="222">
        <v>1.1499999999999999</v>
      </c>
      <c r="L6" s="223" t="s">
        <v>813</v>
      </c>
      <c r="M6" s="226">
        <v>1389.79</v>
      </c>
      <c r="N6" s="249" t="s">
        <v>190</v>
      </c>
      <c r="O6" s="213" t="s">
        <v>197</v>
      </c>
      <c r="P6" s="214"/>
      <c r="Q6" s="233" t="s">
        <v>627</v>
      </c>
    </row>
    <row r="7" spans="1:17">
      <c r="A7" s="219">
        <v>3</v>
      </c>
      <c r="B7" s="219" t="s">
        <v>201</v>
      </c>
      <c r="C7" s="219" t="s">
        <v>200</v>
      </c>
      <c r="D7" s="219" t="s">
        <v>201</v>
      </c>
      <c r="E7" s="231" t="s">
        <v>189</v>
      </c>
      <c r="F7" s="225">
        <v>201</v>
      </c>
      <c r="G7" s="225">
        <v>181</v>
      </c>
      <c r="H7" s="225">
        <v>156</v>
      </c>
      <c r="I7" s="219">
        <v>63</v>
      </c>
      <c r="J7" s="219">
        <v>117</v>
      </c>
      <c r="K7" s="222">
        <v>1.1499999999999999</v>
      </c>
      <c r="L7" s="223" t="s">
        <v>813</v>
      </c>
      <c r="M7" s="226">
        <v>1747.92</v>
      </c>
      <c r="N7" s="249" t="s">
        <v>190</v>
      </c>
      <c r="O7" s="213" t="s">
        <v>197</v>
      </c>
      <c r="P7" s="214"/>
      <c r="Q7" s="233" t="s">
        <v>627</v>
      </c>
    </row>
    <row r="8" spans="1:17" s="251" customFormat="1">
      <c r="A8" s="219">
        <v>4</v>
      </c>
      <c r="B8" s="219" t="s">
        <v>203</v>
      </c>
      <c r="C8" s="219" t="s">
        <v>202</v>
      </c>
      <c r="D8" s="219" t="s">
        <v>203</v>
      </c>
      <c r="E8" s="231" t="s">
        <v>189</v>
      </c>
      <c r="F8" s="225">
        <v>201</v>
      </c>
      <c r="G8" s="225">
        <v>181</v>
      </c>
      <c r="H8" s="225">
        <v>156</v>
      </c>
      <c r="I8" s="219">
        <v>63</v>
      </c>
      <c r="J8" s="219">
        <v>117</v>
      </c>
      <c r="K8" s="222">
        <v>1.1499999999999999</v>
      </c>
      <c r="L8" s="223" t="s">
        <v>813</v>
      </c>
      <c r="M8" s="226">
        <v>1747.92</v>
      </c>
      <c r="N8" s="249" t="s">
        <v>190</v>
      </c>
      <c r="O8" s="213" t="s">
        <v>197</v>
      </c>
      <c r="P8" s="214"/>
      <c r="Q8" s="233" t="s">
        <v>627</v>
      </c>
    </row>
    <row r="9" spans="1:17" s="251" customFormat="1">
      <c r="A9" s="219">
        <v>5</v>
      </c>
      <c r="B9" s="219" t="s">
        <v>205</v>
      </c>
      <c r="C9" s="219" t="s">
        <v>204</v>
      </c>
      <c r="D9" s="219" t="s">
        <v>205</v>
      </c>
      <c r="E9" s="231" t="s">
        <v>189</v>
      </c>
      <c r="F9" s="225">
        <v>201</v>
      </c>
      <c r="G9" s="225">
        <v>181</v>
      </c>
      <c r="H9" s="225">
        <v>156</v>
      </c>
      <c r="I9" s="219">
        <v>63</v>
      </c>
      <c r="J9" s="219">
        <v>117</v>
      </c>
      <c r="K9" s="222">
        <v>1.1499999999999999</v>
      </c>
      <c r="L9" s="223" t="s">
        <v>813</v>
      </c>
      <c r="M9" s="226">
        <v>1749.62</v>
      </c>
      <c r="N9" s="249" t="s">
        <v>190</v>
      </c>
      <c r="O9" s="213" t="s">
        <v>197</v>
      </c>
      <c r="P9" s="214"/>
      <c r="Q9" s="233" t="s">
        <v>627</v>
      </c>
    </row>
    <row r="10" spans="1:17" s="251" customFormat="1">
      <c r="A10" s="219">
        <v>6</v>
      </c>
      <c r="B10" s="219" t="s">
        <v>207</v>
      </c>
      <c r="C10" s="219" t="s">
        <v>206</v>
      </c>
      <c r="D10" s="219" t="s">
        <v>207</v>
      </c>
      <c r="E10" s="231" t="s">
        <v>189</v>
      </c>
      <c r="F10" s="225">
        <v>201</v>
      </c>
      <c r="G10" s="225">
        <v>181</v>
      </c>
      <c r="H10" s="225">
        <v>156</v>
      </c>
      <c r="I10" s="219">
        <v>63</v>
      </c>
      <c r="J10" s="219">
        <v>117</v>
      </c>
      <c r="K10" s="222">
        <v>1.1499999999999999</v>
      </c>
      <c r="L10" s="223" t="s">
        <v>813</v>
      </c>
      <c r="M10" s="226">
        <v>1749.62</v>
      </c>
      <c r="N10" s="249" t="s">
        <v>190</v>
      </c>
      <c r="O10" s="213" t="s">
        <v>197</v>
      </c>
      <c r="P10" s="214"/>
      <c r="Q10" s="233" t="s">
        <v>627</v>
      </c>
    </row>
    <row r="11" spans="1:17" s="251" customFormat="1">
      <c r="A11" s="219">
        <v>7</v>
      </c>
      <c r="B11" s="219" t="s">
        <v>211</v>
      </c>
      <c r="C11" s="219" t="s">
        <v>210</v>
      </c>
      <c r="D11" s="219" t="s">
        <v>211</v>
      </c>
      <c r="E11" s="231" t="s">
        <v>189</v>
      </c>
      <c r="F11" s="225">
        <v>201</v>
      </c>
      <c r="G11" s="225">
        <v>181</v>
      </c>
      <c r="H11" s="225">
        <v>156</v>
      </c>
      <c r="I11" s="219">
        <v>63</v>
      </c>
      <c r="J11" s="219">
        <v>117</v>
      </c>
      <c r="K11" s="222">
        <v>1.1499999999999999</v>
      </c>
      <c r="L11" s="223" t="s">
        <v>813</v>
      </c>
      <c r="M11" s="226">
        <v>1567.63</v>
      </c>
      <c r="N11" s="249" t="s">
        <v>190</v>
      </c>
      <c r="O11" s="213" t="s">
        <v>197</v>
      </c>
      <c r="P11" s="214"/>
      <c r="Q11" s="233" t="s">
        <v>627</v>
      </c>
    </row>
    <row r="12" spans="1:17">
      <c r="A12" s="219">
        <v>8</v>
      </c>
      <c r="B12" s="219" t="s">
        <v>20</v>
      </c>
      <c r="C12" s="219" t="s">
        <v>548</v>
      </c>
      <c r="D12" s="219" t="s">
        <v>20</v>
      </c>
      <c r="E12" s="231" t="s">
        <v>189</v>
      </c>
      <c r="F12" s="225">
        <v>201</v>
      </c>
      <c r="G12" s="225">
        <v>181</v>
      </c>
      <c r="H12" s="225">
        <v>156</v>
      </c>
      <c r="I12" s="219">
        <v>63</v>
      </c>
      <c r="J12" s="219">
        <v>117</v>
      </c>
      <c r="K12" s="222">
        <v>1.1499999999999999</v>
      </c>
      <c r="L12" s="223" t="s">
        <v>813</v>
      </c>
      <c r="M12" s="226">
        <v>1527.78</v>
      </c>
      <c r="N12" s="249" t="s">
        <v>190</v>
      </c>
      <c r="O12" s="213" t="s">
        <v>197</v>
      </c>
      <c r="P12" s="214"/>
      <c r="Q12" s="233" t="s">
        <v>627</v>
      </c>
    </row>
    <row r="13" spans="1:17" s="251" customFormat="1">
      <c r="A13" s="219">
        <v>9</v>
      </c>
      <c r="B13" s="219" t="s">
        <v>209</v>
      </c>
      <c r="C13" s="219" t="s">
        <v>208</v>
      </c>
      <c r="D13" s="219" t="s">
        <v>209</v>
      </c>
      <c r="E13" s="231" t="s">
        <v>189</v>
      </c>
      <c r="F13" s="225">
        <v>201</v>
      </c>
      <c r="G13" s="225">
        <v>181</v>
      </c>
      <c r="H13" s="225">
        <v>156</v>
      </c>
      <c r="I13" s="219">
        <v>63</v>
      </c>
      <c r="J13" s="219">
        <v>117</v>
      </c>
      <c r="K13" s="222">
        <v>1.1499999999999999</v>
      </c>
      <c r="L13" s="223" t="s">
        <v>813</v>
      </c>
      <c r="M13" s="226">
        <v>1527.82</v>
      </c>
      <c r="N13" s="249" t="s">
        <v>190</v>
      </c>
      <c r="O13" s="213" t="s">
        <v>197</v>
      </c>
      <c r="P13" s="214"/>
      <c r="Q13" s="233" t="s">
        <v>627</v>
      </c>
    </row>
    <row r="14" spans="1:17">
      <c r="A14" s="219">
        <v>10</v>
      </c>
      <c r="B14" s="219" t="s">
        <v>694</v>
      </c>
      <c r="C14" s="219" t="s">
        <v>696</v>
      </c>
      <c r="D14" s="219" t="s">
        <v>694</v>
      </c>
      <c r="E14" s="231" t="s">
        <v>189</v>
      </c>
      <c r="F14" s="225">
        <v>206</v>
      </c>
      <c r="G14" s="225">
        <v>186</v>
      </c>
      <c r="H14" s="225">
        <v>156</v>
      </c>
      <c r="I14" s="219">
        <v>63</v>
      </c>
      <c r="J14" s="219">
        <v>117</v>
      </c>
      <c r="K14" s="222">
        <v>1.1499999999999999</v>
      </c>
      <c r="L14" s="223" t="s">
        <v>813</v>
      </c>
      <c r="M14" s="226">
        <v>1686.43</v>
      </c>
      <c r="N14" s="249" t="s">
        <v>190</v>
      </c>
      <c r="O14" s="213" t="s">
        <v>197</v>
      </c>
      <c r="P14" s="214"/>
      <c r="Q14" s="233" t="s">
        <v>627</v>
      </c>
    </row>
    <row r="15" spans="1:17">
      <c r="A15" s="219">
        <v>11</v>
      </c>
      <c r="B15" s="219" t="s">
        <v>702</v>
      </c>
      <c r="C15" s="219" t="s">
        <v>701</v>
      </c>
      <c r="D15" s="219" t="s">
        <v>702</v>
      </c>
      <c r="E15" s="231" t="s">
        <v>189</v>
      </c>
      <c r="F15" s="225">
        <v>206</v>
      </c>
      <c r="G15" s="225">
        <v>186</v>
      </c>
      <c r="H15" s="225">
        <v>156</v>
      </c>
      <c r="I15" s="219">
        <v>63</v>
      </c>
      <c r="J15" s="219">
        <v>117</v>
      </c>
      <c r="K15" s="222">
        <v>1.1499999999999999</v>
      </c>
      <c r="L15" s="223" t="s">
        <v>813</v>
      </c>
      <c r="M15" s="226">
        <v>1686.95</v>
      </c>
      <c r="N15" s="249" t="s">
        <v>190</v>
      </c>
      <c r="O15" s="213" t="s">
        <v>197</v>
      </c>
      <c r="P15" s="214"/>
      <c r="Q15" s="233" t="s">
        <v>627</v>
      </c>
    </row>
    <row r="16" spans="1:17">
      <c r="A16" s="219">
        <v>12</v>
      </c>
      <c r="B16" s="219" t="s">
        <v>809</v>
      </c>
      <c r="C16" s="219" t="s">
        <v>786</v>
      </c>
      <c r="D16" s="219" t="s">
        <v>809</v>
      </c>
      <c r="E16" s="231" t="s">
        <v>189</v>
      </c>
      <c r="F16" s="225">
        <v>206</v>
      </c>
      <c r="G16" s="225">
        <v>186</v>
      </c>
      <c r="H16" s="225">
        <v>156</v>
      </c>
      <c r="I16" s="219">
        <v>63</v>
      </c>
      <c r="J16" s="219">
        <v>117</v>
      </c>
      <c r="K16" s="222">
        <v>1.1499999999999999</v>
      </c>
      <c r="L16" s="223" t="s">
        <v>813</v>
      </c>
      <c r="M16" s="226">
        <v>1694.11</v>
      </c>
      <c r="N16" s="249" t="s">
        <v>190</v>
      </c>
      <c r="O16" s="213" t="s">
        <v>197</v>
      </c>
      <c r="P16" s="214"/>
      <c r="Q16" s="233" t="s">
        <v>627</v>
      </c>
    </row>
    <row r="17" spans="1:17">
      <c r="A17" s="219">
        <v>13</v>
      </c>
      <c r="B17" s="219" t="s">
        <v>703</v>
      </c>
      <c r="C17" s="219" t="s">
        <v>700</v>
      </c>
      <c r="D17" s="219" t="s">
        <v>703</v>
      </c>
      <c r="E17" s="231" t="s">
        <v>189</v>
      </c>
      <c r="F17" s="225">
        <v>206</v>
      </c>
      <c r="G17" s="225">
        <v>186</v>
      </c>
      <c r="H17" s="225">
        <v>156</v>
      </c>
      <c r="I17" s="219">
        <v>63</v>
      </c>
      <c r="J17" s="219">
        <v>117</v>
      </c>
      <c r="K17" s="222">
        <v>1.1499999999999999</v>
      </c>
      <c r="L17" s="223" t="s">
        <v>813</v>
      </c>
      <c r="M17" s="226">
        <v>1686.43</v>
      </c>
      <c r="N17" s="249" t="s">
        <v>190</v>
      </c>
      <c r="O17" s="213" t="s">
        <v>197</v>
      </c>
      <c r="Q17" s="233" t="s">
        <v>627</v>
      </c>
    </row>
    <row r="18" spans="1:17">
      <c r="A18" s="219">
        <v>14</v>
      </c>
      <c r="B18" s="219" t="s">
        <v>808</v>
      </c>
      <c r="C18" s="219" t="s">
        <v>807</v>
      </c>
      <c r="D18" s="219" t="s">
        <v>808</v>
      </c>
      <c r="E18" s="231" t="s">
        <v>189</v>
      </c>
      <c r="F18" s="225">
        <v>206</v>
      </c>
      <c r="G18" s="225">
        <v>186</v>
      </c>
      <c r="H18" s="225">
        <v>156</v>
      </c>
      <c r="I18" s="219">
        <v>63</v>
      </c>
      <c r="J18" s="219">
        <v>117</v>
      </c>
      <c r="K18" s="222">
        <v>1.1499999999999999</v>
      </c>
      <c r="L18" s="223" t="s">
        <v>813</v>
      </c>
      <c r="M18" s="226">
        <v>1823.62</v>
      </c>
      <c r="N18" s="232" t="s">
        <v>190</v>
      </c>
      <c r="O18" s="213" t="s">
        <v>197</v>
      </c>
      <c r="Q18" s="233" t="s">
        <v>627</v>
      </c>
    </row>
    <row r="19" spans="1:17">
      <c r="A19" s="219">
        <v>15</v>
      </c>
      <c r="B19" s="219" t="s">
        <v>826</v>
      </c>
      <c r="C19" s="219" t="s">
        <v>824</v>
      </c>
      <c r="D19" s="219" t="s">
        <v>826</v>
      </c>
      <c r="E19" s="231" t="s">
        <v>189</v>
      </c>
      <c r="F19" s="225">
        <v>206</v>
      </c>
      <c r="G19" s="225">
        <v>186</v>
      </c>
      <c r="H19" s="225">
        <v>156</v>
      </c>
      <c r="I19" s="219">
        <v>63</v>
      </c>
      <c r="J19" s="219">
        <v>117</v>
      </c>
      <c r="K19" s="222">
        <v>1.1499999999999999</v>
      </c>
      <c r="L19" s="223" t="s">
        <v>813</v>
      </c>
      <c r="M19" s="226">
        <v>2053.6799999999998</v>
      </c>
      <c r="N19" s="249" t="s">
        <v>190</v>
      </c>
      <c r="O19" s="213" t="s">
        <v>197</v>
      </c>
      <c r="P19" s="214"/>
      <c r="Q19" s="233" t="s">
        <v>627</v>
      </c>
    </row>
    <row r="20" spans="1:17">
      <c r="A20" s="219">
        <v>16</v>
      </c>
      <c r="B20" s="219" t="s">
        <v>833</v>
      </c>
      <c r="C20" s="219" t="s">
        <v>832</v>
      </c>
      <c r="D20" s="219" t="s">
        <v>833</v>
      </c>
      <c r="E20" s="231" t="s">
        <v>189</v>
      </c>
      <c r="F20" s="225">
        <v>206</v>
      </c>
      <c r="G20" s="225">
        <v>186</v>
      </c>
      <c r="H20" s="225">
        <v>156</v>
      </c>
      <c r="I20" s="219">
        <v>63</v>
      </c>
      <c r="J20" s="219">
        <v>117</v>
      </c>
      <c r="K20" s="222">
        <v>1.1499999999999999</v>
      </c>
      <c r="L20" s="223" t="s">
        <v>813</v>
      </c>
      <c r="M20" s="226">
        <v>2048.09</v>
      </c>
      <c r="N20" s="249" t="s">
        <v>190</v>
      </c>
      <c r="O20" s="213" t="s">
        <v>197</v>
      </c>
      <c r="P20" s="214"/>
      <c r="Q20" s="233" t="s">
        <v>627</v>
      </c>
    </row>
    <row r="21" spans="1:17">
      <c r="A21" s="219">
        <v>17</v>
      </c>
      <c r="B21" s="219" t="s">
        <v>866</v>
      </c>
      <c r="C21" s="219" t="s">
        <v>865</v>
      </c>
      <c r="D21" s="219" t="s">
        <v>866</v>
      </c>
      <c r="E21" s="231" t="s">
        <v>189</v>
      </c>
      <c r="F21" s="225">
        <v>206</v>
      </c>
      <c r="G21" s="225">
        <v>186</v>
      </c>
      <c r="H21" s="225">
        <v>156</v>
      </c>
      <c r="I21" s="219">
        <v>63</v>
      </c>
      <c r="J21" s="219">
        <v>117</v>
      </c>
      <c r="K21" s="222">
        <v>1.1499999999999999</v>
      </c>
      <c r="L21" s="223" t="s">
        <v>813</v>
      </c>
      <c r="M21" s="226">
        <v>1834.06</v>
      </c>
      <c r="N21" s="232" t="s">
        <v>190</v>
      </c>
      <c r="O21" s="213" t="s">
        <v>197</v>
      </c>
      <c r="Q21" s="233" t="s">
        <v>627</v>
      </c>
    </row>
    <row r="22" spans="1:17">
      <c r="A22" s="219"/>
      <c r="B22" s="219"/>
      <c r="C22" s="219"/>
      <c r="D22" s="219"/>
      <c r="E22" s="231" t="s">
        <v>189</v>
      </c>
      <c r="F22" s="225"/>
      <c r="G22" s="225"/>
      <c r="H22" s="225"/>
      <c r="I22" s="219"/>
      <c r="J22" s="219"/>
      <c r="K22" s="222"/>
      <c r="L22" s="223" t="s">
        <v>813</v>
      </c>
      <c r="M22" s="226"/>
      <c r="N22" s="232" t="s">
        <v>190</v>
      </c>
      <c r="O22" s="213" t="s">
        <v>197</v>
      </c>
      <c r="P22" s="214"/>
      <c r="Q22" s="233"/>
    </row>
    <row r="23" spans="1:17">
      <c r="A23" s="219"/>
      <c r="B23" s="219"/>
      <c r="C23" s="219"/>
      <c r="D23" s="219"/>
      <c r="E23" s="231" t="s">
        <v>189</v>
      </c>
      <c r="F23" s="225"/>
      <c r="G23" s="225"/>
      <c r="H23" s="225"/>
      <c r="I23" s="219"/>
      <c r="J23" s="219"/>
      <c r="K23" s="222"/>
      <c r="L23" s="223" t="s">
        <v>813</v>
      </c>
      <c r="M23" s="226"/>
      <c r="N23" s="232" t="s">
        <v>190</v>
      </c>
      <c r="O23" s="213" t="s">
        <v>197</v>
      </c>
      <c r="P23" s="214"/>
      <c r="Q23" s="233"/>
    </row>
    <row r="24" spans="1:17">
      <c r="A24" s="219"/>
      <c r="B24" s="219"/>
      <c r="C24" s="219"/>
      <c r="D24" s="219"/>
      <c r="E24" s="231" t="s">
        <v>189</v>
      </c>
      <c r="F24" s="225"/>
      <c r="G24" s="225"/>
      <c r="H24" s="225"/>
      <c r="I24" s="219"/>
      <c r="J24" s="219"/>
      <c r="K24" s="222"/>
      <c r="L24" s="223" t="s">
        <v>813</v>
      </c>
      <c r="M24" s="226"/>
      <c r="N24" s="232" t="s">
        <v>190</v>
      </c>
      <c r="O24" s="213" t="s">
        <v>197</v>
      </c>
      <c r="P24" s="214"/>
      <c r="Q24" s="233"/>
    </row>
    <row r="25" spans="1:17">
      <c r="A25" s="219"/>
      <c r="B25" s="219"/>
      <c r="C25" s="219"/>
      <c r="D25" s="219"/>
      <c r="E25" s="231" t="s">
        <v>189</v>
      </c>
      <c r="F25" s="225"/>
      <c r="G25" s="225"/>
      <c r="H25" s="225"/>
      <c r="I25" s="219"/>
      <c r="J25" s="219"/>
      <c r="K25" s="222"/>
      <c r="L25" s="223" t="s">
        <v>813</v>
      </c>
      <c r="M25" s="226"/>
      <c r="N25" s="232" t="s">
        <v>190</v>
      </c>
      <c r="O25" s="213" t="s">
        <v>197</v>
      </c>
      <c r="P25" s="214"/>
      <c r="Q25" s="233"/>
    </row>
    <row r="26" spans="1:17">
      <c r="A26" s="219"/>
      <c r="B26" s="219"/>
      <c r="C26" s="219"/>
      <c r="D26" s="219"/>
      <c r="E26" s="231" t="s">
        <v>189</v>
      </c>
      <c r="F26" s="225"/>
      <c r="G26" s="225"/>
      <c r="H26" s="225"/>
      <c r="I26" s="219"/>
      <c r="J26" s="219"/>
      <c r="K26" s="222"/>
      <c r="L26" s="223" t="s">
        <v>813</v>
      </c>
      <c r="M26" s="226"/>
      <c r="N26" s="232" t="s">
        <v>190</v>
      </c>
      <c r="O26" s="213" t="s">
        <v>197</v>
      </c>
      <c r="Q26" s="233"/>
    </row>
    <row r="27" spans="1:17">
      <c r="A27" s="219"/>
      <c r="B27" s="219"/>
      <c r="C27" s="219"/>
      <c r="D27" s="219"/>
      <c r="E27" s="231" t="s">
        <v>189</v>
      </c>
      <c r="F27" s="225"/>
      <c r="G27" s="225"/>
      <c r="H27" s="225"/>
      <c r="I27" s="219"/>
      <c r="J27" s="219"/>
      <c r="K27" s="222"/>
      <c r="L27" s="223" t="s">
        <v>813</v>
      </c>
      <c r="M27" s="226"/>
      <c r="N27" s="232" t="s">
        <v>190</v>
      </c>
      <c r="O27" s="213" t="s">
        <v>197</v>
      </c>
      <c r="P27" s="214"/>
      <c r="Q27" s="233"/>
    </row>
    <row r="28" spans="1:17">
      <c r="A28" s="219"/>
      <c r="B28" s="219"/>
      <c r="C28" s="219"/>
      <c r="D28" s="219"/>
      <c r="E28" s="231" t="s">
        <v>189</v>
      </c>
      <c r="F28" s="225"/>
      <c r="G28" s="225"/>
      <c r="H28" s="225"/>
      <c r="I28" s="219"/>
      <c r="J28" s="219"/>
      <c r="K28" s="222"/>
      <c r="L28" s="223" t="s">
        <v>813</v>
      </c>
      <c r="M28" s="226"/>
      <c r="N28" s="232" t="s">
        <v>190</v>
      </c>
      <c r="O28" s="213" t="s">
        <v>197</v>
      </c>
      <c r="Q28" s="233"/>
    </row>
    <row r="29" spans="1:17">
      <c r="A29" s="219">
        <v>1</v>
      </c>
      <c r="B29" s="219" t="s">
        <v>337</v>
      </c>
      <c r="C29" s="219" t="s">
        <v>336</v>
      </c>
      <c r="D29" s="219" t="s">
        <v>337</v>
      </c>
      <c r="E29" s="231" t="s">
        <v>189</v>
      </c>
      <c r="F29" s="225">
        <v>201</v>
      </c>
      <c r="G29" s="225">
        <v>181</v>
      </c>
      <c r="H29" s="225">
        <v>156</v>
      </c>
      <c r="I29" s="219">
        <v>63</v>
      </c>
      <c r="J29" s="219">
        <v>117</v>
      </c>
      <c r="K29" s="222">
        <v>1.1499999999999999</v>
      </c>
      <c r="L29" s="223" t="s">
        <v>813</v>
      </c>
      <c r="M29" s="226">
        <v>1367.56</v>
      </c>
      <c r="N29" s="232" t="s">
        <v>190</v>
      </c>
      <c r="O29" s="213" t="s">
        <v>197</v>
      </c>
      <c r="Q29" s="233" t="s">
        <v>627</v>
      </c>
    </row>
    <row r="30" spans="1:17">
      <c r="A30" s="219">
        <v>2</v>
      </c>
      <c r="B30" s="219" t="s">
        <v>34</v>
      </c>
      <c r="C30" s="219" t="s">
        <v>31</v>
      </c>
      <c r="D30" s="219" t="s">
        <v>34</v>
      </c>
      <c r="E30" s="231" t="s">
        <v>189</v>
      </c>
      <c r="F30" s="225">
        <v>201</v>
      </c>
      <c r="G30" s="225">
        <v>181</v>
      </c>
      <c r="H30" s="225">
        <v>156</v>
      </c>
      <c r="I30" s="219">
        <v>63</v>
      </c>
      <c r="J30" s="219">
        <v>117</v>
      </c>
      <c r="K30" s="222">
        <v>1.1499999999999999</v>
      </c>
      <c r="L30" s="223" t="s">
        <v>813</v>
      </c>
      <c r="M30" s="226">
        <v>1408.73</v>
      </c>
      <c r="N30" s="232" t="s">
        <v>190</v>
      </c>
      <c r="O30" s="213" t="s">
        <v>197</v>
      </c>
      <c r="Q30" s="233" t="s">
        <v>627</v>
      </c>
    </row>
    <row r="31" spans="1:17">
      <c r="A31" s="219">
        <v>3</v>
      </c>
      <c r="B31" s="219" t="s">
        <v>387</v>
      </c>
      <c r="C31" s="219" t="s">
        <v>386</v>
      </c>
      <c r="D31" s="219" t="s">
        <v>387</v>
      </c>
      <c r="E31" s="231" t="s">
        <v>189</v>
      </c>
      <c r="F31" s="225">
        <v>201</v>
      </c>
      <c r="G31" s="225">
        <v>181</v>
      </c>
      <c r="H31" s="225">
        <v>156</v>
      </c>
      <c r="I31" s="219">
        <v>63</v>
      </c>
      <c r="J31" s="219">
        <v>117</v>
      </c>
      <c r="K31" s="222">
        <v>1.1499999999999999</v>
      </c>
      <c r="L31" s="223" t="s">
        <v>813</v>
      </c>
      <c r="M31" s="226">
        <v>1521.26</v>
      </c>
      <c r="N31" s="232" t="s">
        <v>190</v>
      </c>
      <c r="O31" s="213" t="s">
        <v>197</v>
      </c>
      <c r="Q31" s="233" t="s">
        <v>627</v>
      </c>
    </row>
    <row r="32" spans="1:17" s="256" customFormat="1">
      <c r="A32" s="219">
        <v>4</v>
      </c>
      <c r="B32" s="219" t="s">
        <v>221</v>
      </c>
      <c r="C32" s="219" t="s">
        <v>220</v>
      </c>
      <c r="D32" s="219" t="s">
        <v>221</v>
      </c>
      <c r="E32" s="231" t="s">
        <v>189</v>
      </c>
      <c r="F32" s="225">
        <v>194</v>
      </c>
      <c r="G32" s="225">
        <v>174</v>
      </c>
      <c r="H32" s="225">
        <v>157</v>
      </c>
      <c r="I32" s="219">
        <v>62</v>
      </c>
      <c r="J32" s="219">
        <v>116</v>
      </c>
      <c r="K32" s="222">
        <v>1.129</v>
      </c>
      <c r="L32" s="223" t="s">
        <v>813</v>
      </c>
      <c r="M32" s="226">
        <v>1318.06</v>
      </c>
      <c r="N32" s="232" t="s">
        <v>190</v>
      </c>
      <c r="O32" s="213" t="s">
        <v>197</v>
      </c>
      <c r="Q32" s="233" t="s">
        <v>628</v>
      </c>
    </row>
    <row r="33" spans="1:17" s="256" customFormat="1">
      <c r="A33" s="219">
        <v>5</v>
      </c>
      <c r="B33" s="219" t="s">
        <v>227</v>
      </c>
      <c r="C33" s="219" t="s">
        <v>226</v>
      </c>
      <c r="D33" s="219" t="s">
        <v>227</v>
      </c>
      <c r="E33" s="231" t="s">
        <v>189</v>
      </c>
      <c r="F33" s="225">
        <v>199</v>
      </c>
      <c r="G33" s="225">
        <v>174</v>
      </c>
      <c r="H33" s="225">
        <v>157</v>
      </c>
      <c r="I33" s="219">
        <v>62</v>
      </c>
      <c r="J33" s="219">
        <v>116</v>
      </c>
      <c r="K33" s="222">
        <v>1.129</v>
      </c>
      <c r="L33" s="223" t="s">
        <v>813</v>
      </c>
      <c r="M33" s="226">
        <v>1671.01</v>
      </c>
      <c r="N33" s="232" t="s">
        <v>190</v>
      </c>
      <c r="O33" s="213" t="s">
        <v>197</v>
      </c>
      <c r="Q33" s="233" t="s">
        <v>628</v>
      </c>
    </row>
    <row r="34" spans="1:17" s="256" customFormat="1">
      <c r="A34" s="219">
        <v>6</v>
      </c>
      <c r="B34" s="219" t="s">
        <v>225</v>
      </c>
      <c r="C34" s="219" t="s">
        <v>224</v>
      </c>
      <c r="D34" s="219" t="s">
        <v>225</v>
      </c>
      <c r="E34" s="231" t="s">
        <v>189</v>
      </c>
      <c r="F34" s="225">
        <v>194</v>
      </c>
      <c r="G34" s="225">
        <v>174</v>
      </c>
      <c r="H34" s="225">
        <v>157</v>
      </c>
      <c r="I34" s="219">
        <v>62</v>
      </c>
      <c r="J34" s="219">
        <v>116</v>
      </c>
      <c r="K34" s="222">
        <v>1.129</v>
      </c>
      <c r="L34" s="223" t="s">
        <v>813</v>
      </c>
      <c r="M34" s="226">
        <v>1669.4</v>
      </c>
      <c r="N34" s="232" t="s">
        <v>190</v>
      </c>
      <c r="O34" s="213" t="s">
        <v>197</v>
      </c>
      <c r="Q34" s="233" t="s">
        <v>628</v>
      </c>
    </row>
    <row r="35" spans="1:17" s="256" customFormat="1">
      <c r="A35" s="219">
        <v>7</v>
      </c>
      <c r="B35" s="219" t="s">
        <v>231</v>
      </c>
      <c r="C35" s="219" t="s">
        <v>228</v>
      </c>
      <c r="D35" s="219" t="s">
        <v>231</v>
      </c>
      <c r="E35" s="231" t="s">
        <v>189</v>
      </c>
      <c r="F35" s="225">
        <v>194</v>
      </c>
      <c r="G35" s="225">
        <v>174</v>
      </c>
      <c r="H35" s="225">
        <v>157</v>
      </c>
      <c r="I35" s="219">
        <v>62</v>
      </c>
      <c r="J35" s="219">
        <v>116</v>
      </c>
      <c r="K35" s="222">
        <v>1.129</v>
      </c>
      <c r="L35" s="223" t="s">
        <v>813</v>
      </c>
      <c r="M35" s="226">
        <v>1452.07</v>
      </c>
      <c r="N35" s="232" t="s">
        <v>190</v>
      </c>
      <c r="O35" s="213" t="s">
        <v>197</v>
      </c>
      <c r="Q35" s="233" t="s">
        <v>628</v>
      </c>
    </row>
    <row r="36" spans="1:17" s="256" customFormat="1">
      <c r="A36" s="219">
        <v>8</v>
      </c>
      <c r="B36" s="219" t="s">
        <v>233</v>
      </c>
      <c r="C36" s="219" t="s">
        <v>232</v>
      </c>
      <c r="D36" s="219" t="s">
        <v>233</v>
      </c>
      <c r="E36" s="231" t="s">
        <v>189</v>
      </c>
      <c r="F36" s="225">
        <v>194</v>
      </c>
      <c r="G36" s="225">
        <v>174</v>
      </c>
      <c r="H36" s="225">
        <v>157</v>
      </c>
      <c r="I36" s="219">
        <v>62</v>
      </c>
      <c r="J36" s="219">
        <v>116</v>
      </c>
      <c r="K36" s="222">
        <v>1.129</v>
      </c>
      <c r="L36" s="223" t="s">
        <v>813</v>
      </c>
      <c r="M36" s="226">
        <v>1543.7</v>
      </c>
      <c r="N36" s="232" t="s">
        <v>190</v>
      </c>
      <c r="O36" s="213" t="s">
        <v>197</v>
      </c>
      <c r="Q36" s="233" t="s">
        <v>628</v>
      </c>
    </row>
    <row r="37" spans="1:17" s="256" customFormat="1">
      <c r="A37" s="219">
        <v>9</v>
      </c>
      <c r="B37" s="219" t="s">
        <v>235</v>
      </c>
      <c r="C37" s="219" t="s">
        <v>234</v>
      </c>
      <c r="D37" s="219" t="s">
        <v>235</v>
      </c>
      <c r="E37" s="231" t="s">
        <v>189</v>
      </c>
      <c r="F37" s="225">
        <v>194</v>
      </c>
      <c r="G37" s="225">
        <v>174</v>
      </c>
      <c r="H37" s="225">
        <v>157</v>
      </c>
      <c r="I37" s="219">
        <v>62</v>
      </c>
      <c r="J37" s="219">
        <v>116</v>
      </c>
      <c r="K37" s="222">
        <v>1.129</v>
      </c>
      <c r="L37" s="223" t="s">
        <v>813</v>
      </c>
      <c r="M37" s="226">
        <v>1498.61</v>
      </c>
      <c r="N37" s="232" t="s">
        <v>190</v>
      </c>
      <c r="O37" s="213" t="s">
        <v>197</v>
      </c>
      <c r="Q37" s="233" t="s">
        <v>628</v>
      </c>
    </row>
    <row r="38" spans="1:17" s="256" customFormat="1">
      <c r="A38" s="219">
        <v>10</v>
      </c>
      <c r="B38" s="219" t="s">
        <v>237</v>
      </c>
      <c r="C38" s="219" t="s">
        <v>236</v>
      </c>
      <c r="D38" s="219" t="s">
        <v>237</v>
      </c>
      <c r="E38" s="231" t="s">
        <v>189</v>
      </c>
      <c r="F38" s="225">
        <v>194</v>
      </c>
      <c r="G38" s="225">
        <v>174</v>
      </c>
      <c r="H38" s="225">
        <v>157</v>
      </c>
      <c r="I38" s="219">
        <v>62</v>
      </c>
      <c r="J38" s="219">
        <v>116</v>
      </c>
      <c r="K38" s="222">
        <v>1.129</v>
      </c>
      <c r="L38" s="223" t="s">
        <v>813</v>
      </c>
      <c r="M38" s="226">
        <v>1489.11</v>
      </c>
      <c r="N38" s="232" t="s">
        <v>190</v>
      </c>
      <c r="O38" s="213" t="s">
        <v>197</v>
      </c>
      <c r="Q38" s="233" t="s">
        <v>628</v>
      </c>
    </row>
    <row r="39" spans="1:17" s="256" customFormat="1">
      <c r="A39" s="219">
        <v>11</v>
      </c>
      <c r="B39" s="219" t="s">
        <v>663</v>
      </c>
      <c r="C39" s="219" t="s">
        <v>688</v>
      </c>
      <c r="D39" s="219" t="s">
        <v>663</v>
      </c>
      <c r="E39" s="231" t="s">
        <v>189</v>
      </c>
      <c r="F39" s="225">
        <v>204</v>
      </c>
      <c r="G39" s="225">
        <v>184</v>
      </c>
      <c r="H39" s="225">
        <v>157</v>
      </c>
      <c r="I39" s="219">
        <v>62</v>
      </c>
      <c r="J39" s="219">
        <v>116</v>
      </c>
      <c r="K39" s="222">
        <v>1.129</v>
      </c>
      <c r="L39" s="223" t="s">
        <v>813</v>
      </c>
      <c r="M39" s="226">
        <v>1672.06</v>
      </c>
      <c r="N39" s="232" t="s">
        <v>190</v>
      </c>
      <c r="O39" s="213" t="s">
        <v>197</v>
      </c>
      <c r="Q39" s="233" t="s">
        <v>627</v>
      </c>
    </row>
    <row r="40" spans="1:17" s="256" customFormat="1">
      <c r="A40" s="219">
        <v>12</v>
      </c>
      <c r="B40" s="219" t="s">
        <v>662</v>
      </c>
      <c r="C40" s="219" t="s">
        <v>658</v>
      </c>
      <c r="D40" s="219" t="s">
        <v>662</v>
      </c>
      <c r="E40" s="231" t="s">
        <v>189</v>
      </c>
      <c r="F40" s="225">
        <v>199</v>
      </c>
      <c r="G40" s="225">
        <v>179</v>
      </c>
      <c r="H40" s="225">
        <v>157</v>
      </c>
      <c r="I40" s="219">
        <v>62</v>
      </c>
      <c r="J40" s="219">
        <v>116</v>
      </c>
      <c r="K40" s="222">
        <v>1.129</v>
      </c>
      <c r="L40" s="223" t="s">
        <v>813</v>
      </c>
      <c r="M40" s="226">
        <v>1634.08</v>
      </c>
      <c r="N40" s="232" t="s">
        <v>190</v>
      </c>
      <c r="O40" s="213" t="s">
        <v>197</v>
      </c>
      <c r="Q40" s="233" t="s">
        <v>628</v>
      </c>
    </row>
    <row r="41" spans="1:17" s="256" customFormat="1">
      <c r="A41" s="219">
        <v>13</v>
      </c>
      <c r="B41" s="219" t="s">
        <v>665</v>
      </c>
      <c r="C41" s="219" t="s">
        <v>664</v>
      </c>
      <c r="D41" s="219" t="s">
        <v>665</v>
      </c>
      <c r="E41" s="231" t="s">
        <v>189</v>
      </c>
      <c r="F41" s="225">
        <v>199</v>
      </c>
      <c r="G41" s="225">
        <v>179</v>
      </c>
      <c r="H41" s="225">
        <v>157</v>
      </c>
      <c r="I41" s="219">
        <v>62</v>
      </c>
      <c r="J41" s="219">
        <v>116</v>
      </c>
      <c r="K41" s="222">
        <v>1.129</v>
      </c>
      <c r="L41" s="223" t="s">
        <v>813</v>
      </c>
      <c r="M41" s="226">
        <v>1767.55</v>
      </c>
      <c r="N41" s="232" t="s">
        <v>190</v>
      </c>
      <c r="O41" s="213" t="s">
        <v>197</v>
      </c>
      <c r="P41" s="214"/>
      <c r="Q41" s="233" t="s">
        <v>628</v>
      </c>
    </row>
    <row r="42" spans="1:17" s="256" customFormat="1">
      <c r="A42" s="219">
        <v>14</v>
      </c>
      <c r="B42" s="219" t="s">
        <v>801</v>
      </c>
      <c r="C42" s="219" t="s">
        <v>798</v>
      </c>
      <c r="D42" s="219" t="s">
        <v>801</v>
      </c>
      <c r="E42" s="231" t="s">
        <v>189</v>
      </c>
      <c r="F42" s="225">
        <v>204</v>
      </c>
      <c r="G42" s="225">
        <v>184</v>
      </c>
      <c r="H42" s="225">
        <v>157</v>
      </c>
      <c r="I42" s="219">
        <v>62</v>
      </c>
      <c r="J42" s="219">
        <v>116</v>
      </c>
      <c r="K42" s="222">
        <v>1.129</v>
      </c>
      <c r="L42" s="223" t="s">
        <v>813</v>
      </c>
      <c r="M42" s="226">
        <v>1824.42</v>
      </c>
      <c r="N42" s="232" t="s">
        <v>190</v>
      </c>
      <c r="O42" s="213" t="s">
        <v>197</v>
      </c>
      <c r="Q42" s="233" t="s">
        <v>627</v>
      </c>
    </row>
    <row r="43" spans="1:17" s="256" customFormat="1">
      <c r="A43" s="219">
        <v>15</v>
      </c>
      <c r="B43" s="219" t="s">
        <v>730</v>
      </c>
      <c r="C43" s="219" t="s">
        <v>743</v>
      </c>
      <c r="D43" s="219" t="s">
        <v>730</v>
      </c>
      <c r="E43" s="231" t="s">
        <v>189</v>
      </c>
      <c r="F43" s="225">
        <v>199</v>
      </c>
      <c r="G43" s="225">
        <v>179</v>
      </c>
      <c r="H43" s="225">
        <v>157</v>
      </c>
      <c r="I43" s="219">
        <v>62</v>
      </c>
      <c r="J43" s="219">
        <v>116</v>
      </c>
      <c r="K43" s="222">
        <v>1.129</v>
      </c>
      <c r="L43" s="223" t="s">
        <v>813</v>
      </c>
      <c r="M43" s="226">
        <v>1985.76</v>
      </c>
      <c r="N43" s="232" t="s">
        <v>190</v>
      </c>
      <c r="O43" s="213" t="s">
        <v>197</v>
      </c>
      <c r="Q43" s="233" t="s">
        <v>628</v>
      </c>
    </row>
    <row r="44" spans="1:17" s="256" customFormat="1">
      <c r="A44" s="219">
        <v>16</v>
      </c>
      <c r="B44" s="219" t="s">
        <v>731</v>
      </c>
      <c r="C44" s="219" t="s">
        <v>744</v>
      </c>
      <c r="D44" s="219" t="s">
        <v>731</v>
      </c>
      <c r="E44" s="231" t="s">
        <v>189</v>
      </c>
      <c r="F44" s="225">
        <v>199</v>
      </c>
      <c r="G44" s="225">
        <v>179</v>
      </c>
      <c r="H44" s="225">
        <v>157</v>
      </c>
      <c r="I44" s="219">
        <v>62</v>
      </c>
      <c r="J44" s="219">
        <v>116</v>
      </c>
      <c r="K44" s="222">
        <v>1.129</v>
      </c>
      <c r="L44" s="223" t="s">
        <v>813</v>
      </c>
      <c r="M44" s="226">
        <v>1987.38</v>
      </c>
      <c r="N44" s="232" t="s">
        <v>190</v>
      </c>
      <c r="O44" s="213" t="s">
        <v>197</v>
      </c>
      <c r="P44" s="214"/>
      <c r="Q44" s="233" t="s">
        <v>628</v>
      </c>
    </row>
    <row r="45" spans="1:17" s="256" customFormat="1">
      <c r="A45" s="219">
        <v>17</v>
      </c>
      <c r="B45" s="219" t="s">
        <v>727</v>
      </c>
      <c r="C45" s="219" t="s">
        <v>726</v>
      </c>
      <c r="D45" s="219" t="s">
        <v>727</v>
      </c>
      <c r="E45" s="231" t="s">
        <v>189</v>
      </c>
      <c r="F45" s="225">
        <v>199</v>
      </c>
      <c r="G45" s="225">
        <v>179</v>
      </c>
      <c r="H45" s="225">
        <v>157</v>
      </c>
      <c r="I45" s="219">
        <v>62</v>
      </c>
      <c r="J45" s="219">
        <v>116</v>
      </c>
      <c r="K45" s="222">
        <v>1.129</v>
      </c>
      <c r="L45" s="223" t="s">
        <v>813</v>
      </c>
      <c r="M45" s="226">
        <v>1675.32</v>
      </c>
      <c r="N45" s="232" t="s">
        <v>190</v>
      </c>
      <c r="O45" s="213" t="s">
        <v>197</v>
      </c>
      <c r="P45" s="214"/>
      <c r="Q45" s="233" t="s">
        <v>628</v>
      </c>
    </row>
    <row r="46" spans="1:17" s="256" customFormat="1">
      <c r="A46" s="219">
        <v>18</v>
      </c>
      <c r="B46" s="219" t="s">
        <v>768</v>
      </c>
      <c r="C46" s="219" t="s">
        <v>760</v>
      </c>
      <c r="D46" s="219" t="s">
        <v>768</v>
      </c>
      <c r="E46" s="231" t="s">
        <v>189</v>
      </c>
      <c r="F46" s="225">
        <v>204</v>
      </c>
      <c r="G46" s="225">
        <v>184</v>
      </c>
      <c r="H46" s="225">
        <v>157</v>
      </c>
      <c r="I46" s="219">
        <v>62</v>
      </c>
      <c r="J46" s="219">
        <v>116</v>
      </c>
      <c r="K46" s="222">
        <v>1.129</v>
      </c>
      <c r="L46" s="223" t="s">
        <v>813</v>
      </c>
      <c r="M46" s="226">
        <v>1713.22</v>
      </c>
      <c r="N46" s="232" t="s">
        <v>190</v>
      </c>
      <c r="O46" s="213" t="s">
        <v>197</v>
      </c>
      <c r="P46" s="214"/>
      <c r="Q46" s="233" t="s">
        <v>627</v>
      </c>
    </row>
    <row r="47" spans="1:17" s="256" customFormat="1">
      <c r="A47" s="219">
        <v>19</v>
      </c>
      <c r="B47" s="219" t="s">
        <v>732</v>
      </c>
      <c r="C47" s="219" t="s">
        <v>745</v>
      </c>
      <c r="D47" s="219" t="s">
        <v>732</v>
      </c>
      <c r="E47" s="231" t="s">
        <v>189</v>
      </c>
      <c r="F47" s="225">
        <v>199</v>
      </c>
      <c r="G47" s="225">
        <v>179</v>
      </c>
      <c r="H47" s="225">
        <v>157</v>
      </c>
      <c r="I47" s="219">
        <v>62</v>
      </c>
      <c r="J47" s="219">
        <v>116</v>
      </c>
      <c r="K47" s="222">
        <v>1.129</v>
      </c>
      <c r="L47" s="223" t="s">
        <v>813</v>
      </c>
      <c r="M47" s="226">
        <v>1860.02</v>
      </c>
      <c r="N47" s="232" t="s">
        <v>190</v>
      </c>
      <c r="O47" s="213" t="s">
        <v>197</v>
      </c>
      <c r="P47" s="214"/>
      <c r="Q47" s="233" t="s">
        <v>628</v>
      </c>
    </row>
    <row r="48" spans="1:17" s="256" customFormat="1">
      <c r="A48" s="219">
        <v>20</v>
      </c>
      <c r="B48" s="219" t="s">
        <v>728</v>
      </c>
      <c r="C48" s="219" t="s">
        <v>741</v>
      </c>
      <c r="D48" s="219" t="s">
        <v>728</v>
      </c>
      <c r="E48" s="231" t="s">
        <v>189</v>
      </c>
      <c r="F48" s="225">
        <v>199</v>
      </c>
      <c r="G48" s="225">
        <v>179</v>
      </c>
      <c r="H48" s="225">
        <v>157</v>
      </c>
      <c r="I48" s="219">
        <v>62</v>
      </c>
      <c r="J48" s="219">
        <v>116</v>
      </c>
      <c r="K48" s="222">
        <v>1.129</v>
      </c>
      <c r="L48" s="223" t="s">
        <v>813</v>
      </c>
      <c r="M48" s="226">
        <v>1814.98</v>
      </c>
      <c r="N48" s="232" t="s">
        <v>190</v>
      </c>
      <c r="O48" s="213" t="s">
        <v>197</v>
      </c>
      <c r="P48" s="214"/>
      <c r="Q48" s="233" t="s">
        <v>628</v>
      </c>
    </row>
    <row r="49" spans="1:17" s="256" customFormat="1">
      <c r="A49" s="219">
        <v>21</v>
      </c>
      <c r="B49" s="219" t="s">
        <v>729</v>
      </c>
      <c r="C49" s="219" t="s">
        <v>742</v>
      </c>
      <c r="D49" s="219" t="s">
        <v>729</v>
      </c>
      <c r="E49" s="231" t="s">
        <v>189</v>
      </c>
      <c r="F49" s="225">
        <v>199</v>
      </c>
      <c r="G49" s="225">
        <v>179</v>
      </c>
      <c r="H49" s="225">
        <v>157</v>
      </c>
      <c r="I49" s="219">
        <v>62</v>
      </c>
      <c r="J49" s="219">
        <v>116</v>
      </c>
      <c r="K49" s="222">
        <v>1.129</v>
      </c>
      <c r="L49" s="223" t="s">
        <v>813</v>
      </c>
      <c r="M49" s="226">
        <v>1805.43</v>
      </c>
      <c r="N49" s="232" t="s">
        <v>190</v>
      </c>
      <c r="O49" s="213" t="s">
        <v>197</v>
      </c>
      <c r="P49" s="214"/>
      <c r="Q49" s="233" t="s">
        <v>628</v>
      </c>
    </row>
    <row r="50" spans="1:17" s="256" customFormat="1">
      <c r="A50" s="219">
        <v>22</v>
      </c>
      <c r="B50" s="219" t="s">
        <v>223</v>
      </c>
      <c r="C50" s="219" t="s">
        <v>222</v>
      </c>
      <c r="D50" s="219" t="s">
        <v>223</v>
      </c>
      <c r="E50" s="231" t="s">
        <v>189</v>
      </c>
      <c r="F50" s="225">
        <v>194</v>
      </c>
      <c r="G50" s="225">
        <v>174</v>
      </c>
      <c r="H50" s="225">
        <v>157</v>
      </c>
      <c r="I50" s="219">
        <v>62</v>
      </c>
      <c r="J50" s="219">
        <v>116</v>
      </c>
      <c r="K50" s="222">
        <v>1.129</v>
      </c>
      <c r="L50" s="223" t="s">
        <v>813</v>
      </c>
      <c r="M50" s="226">
        <v>1359.23</v>
      </c>
      <c r="N50" s="232" t="s">
        <v>190</v>
      </c>
      <c r="O50" s="213" t="s">
        <v>197</v>
      </c>
      <c r="P50" s="214"/>
      <c r="Q50" s="233" t="s">
        <v>628</v>
      </c>
    </row>
    <row r="51" spans="1:17">
      <c r="A51" s="219"/>
      <c r="B51" s="219"/>
      <c r="C51" s="219"/>
      <c r="D51" s="219"/>
      <c r="E51" s="231" t="s">
        <v>189</v>
      </c>
      <c r="F51" s="225"/>
      <c r="G51" s="225"/>
      <c r="H51" s="225"/>
      <c r="I51" s="219"/>
      <c r="J51" s="219"/>
      <c r="K51" s="222"/>
      <c r="L51" s="223" t="s">
        <v>813</v>
      </c>
      <c r="M51" s="226"/>
      <c r="N51" s="232" t="s">
        <v>190</v>
      </c>
      <c r="O51" s="213" t="s">
        <v>197</v>
      </c>
      <c r="P51" s="214"/>
      <c r="Q51" s="233"/>
    </row>
    <row r="52" spans="1:17">
      <c r="A52" s="219"/>
      <c r="B52" s="219"/>
      <c r="C52" s="219"/>
      <c r="D52" s="219"/>
      <c r="E52" s="231" t="s">
        <v>189</v>
      </c>
      <c r="F52" s="225"/>
      <c r="G52" s="225"/>
      <c r="H52" s="225"/>
      <c r="I52" s="219"/>
      <c r="J52" s="219"/>
      <c r="K52" s="222"/>
      <c r="L52" s="223" t="s">
        <v>813</v>
      </c>
      <c r="M52" s="226"/>
      <c r="N52" s="232" t="s">
        <v>190</v>
      </c>
      <c r="O52" s="213" t="s">
        <v>197</v>
      </c>
      <c r="P52" s="214"/>
      <c r="Q52" s="233"/>
    </row>
    <row r="53" spans="1:17">
      <c r="A53" s="219"/>
      <c r="B53" s="219"/>
      <c r="C53" s="219"/>
      <c r="D53" s="219"/>
      <c r="E53" s="231" t="s">
        <v>189</v>
      </c>
      <c r="F53" s="225"/>
      <c r="G53" s="225"/>
      <c r="H53" s="225"/>
      <c r="I53" s="219"/>
      <c r="J53" s="219"/>
      <c r="K53" s="222"/>
      <c r="L53" s="223" t="s">
        <v>813</v>
      </c>
      <c r="M53" s="226"/>
      <c r="N53" s="232" t="s">
        <v>190</v>
      </c>
      <c r="O53" s="213" t="s">
        <v>197</v>
      </c>
      <c r="P53" s="214"/>
      <c r="Q53" s="233"/>
    </row>
    <row r="54" spans="1:17">
      <c r="A54" s="219"/>
      <c r="B54" s="219"/>
      <c r="C54" s="219"/>
      <c r="D54" s="219"/>
      <c r="E54" s="231" t="s">
        <v>189</v>
      </c>
      <c r="F54" s="225"/>
      <c r="G54" s="225"/>
      <c r="H54" s="225"/>
      <c r="I54" s="219"/>
      <c r="J54" s="219"/>
      <c r="K54" s="222"/>
      <c r="L54" s="223" t="s">
        <v>813</v>
      </c>
      <c r="M54" s="226"/>
      <c r="N54" s="232" t="s">
        <v>190</v>
      </c>
      <c r="O54" s="213" t="s">
        <v>197</v>
      </c>
      <c r="P54" s="214"/>
      <c r="Q54" s="233"/>
    </row>
    <row r="55" spans="1:17">
      <c r="A55" s="219"/>
      <c r="B55" s="219"/>
      <c r="C55" s="219"/>
      <c r="D55" s="219"/>
      <c r="E55" s="231" t="s">
        <v>189</v>
      </c>
      <c r="F55" s="225"/>
      <c r="G55" s="225"/>
      <c r="H55" s="225"/>
      <c r="I55" s="219"/>
      <c r="J55" s="219"/>
      <c r="K55" s="222"/>
      <c r="L55" s="223" t="s">
        <v>813</v>
      </c>
      <c r="M55" s="226"/>
      <c r="N55" s="232" t="s">
        <v>190</v>
      </c>
      <c r="O55" s="213" t="s">
        <v>197</v>
      </c>
      <c r="P55" s="214"/>
      <c r="Q55" s="233"/>
    </row>
    <row r="56" spans="1:17">
      <c r="A56" s="219"/>
      <c r="B56" s="219"/>
      <c r="C56" s="219"/>
      <c r="D56" s="219"/>
      <c r="E56" s="231" t="s">
        <v>189</v>
      </c>
      <c r="F56" s="225"/>
      <c r="G56" s="225"/>
      <c r="H56" s="225"/>
      <c r="I56" s="219"/>
      <c r="J56" s="219"/>
      <c r="K56" s="222"/>
      <c r="L56" s="223" t="s">
        <v>813</v>
      </c>
      <c r="M56" s="226"/>
      <c r="N56" s="232" t="s">
        <v>190</v>
      </c>
      <c r="O56" s="213" t="s">
        <v>197</v>
      </c>
      <c r="P56" s="214"/>
      <c r="Q56" s="233"/>
    </row>
    <row r="57" spans="1:17">
      <c r="A57" s="219"/>
      <c r="B57" s="219"/>
      <c r="C57" s="219"/>
      <c r="D57" s="219"/>
      <c r="E57" s="231" t="s">
        <v>189</v>
      </c>
      <c r="F57" s="225"/>
      <c r="G57" s="225"/>
      <c r="H57" s="225"/>
      <c r="I57" s="219"/>
      <c r="J57" s="219"/>
      <c r="K57" s="222"/>
      <c r="L57" s="223" t="s">
        <v>813</v>
      </c>
      <c r="M57" s="226"/>
      <c r="N57" s="232" t="s">
        <v>190</v>
      </c>
      <c r="O57" s="213" t="s">
        <v>197</v>
      </c>
      <c r="P57" s="214"/>
      <c r="Q57" s="233"/>
    </row>
    <row r="58" spans="1:17">
      <c r="A58" s="219"/>
      <c r="B58" s="219"/>
      <c r="C58" s="219"/>
      <c r="D58" s="219"/>
      <c r="E58" s="231" t="s">
        <v>189</v>
      </c>
      <c r="F58" s="225"/>
      <c r="G58" s="225"/>
      <c r="H58" s="225"/>
      <c r="I58" s="219"/>
      <c r="J58" s="219"/>
      <c r="K58" s="222"/>
      <c r="L58" s="223" t="s">
        <v>813</v>
      </c>
      <c r="M58" s="226"/>
      <c r="N58" s="232" t="s">
        <v>190</v>
      </c>
      <c r="O58" s="213" t="s">
        <v>197</v>
      </c>
      <c r="P58" s="214"/>
      <c r="Q58" s="233"/>
    </row>
    <row r="59" spans="1:17">
      <c r="A59" s="219"/>
      <c r="B59" s="219"/>
      <c r="C59" s="219"/>
      <c r="D59" s="219"/>
      <c r="E59" s="231" t="s">
        <v>189</v>
      </c>
      <c r="F59" s="225"/>
      <c r="G59" s="225"/>
      <c r="H59" s="225"/>
      <c r="I59" s="219"/>
      <c r="J59" s="219"/>
      <c r="K59" s="222"/>
      <c r="L59" s="223" t="s">
        <v>813</v>
      </c>
      <c r="M59" s="226"/>
      <c r="N59" s="232" t="s">
        <v>190</v>
      </c>
      <c r="O59" s="213" t="s">
        <v>197</v>
      </c>
      <c r="P59" s="214"/>
      <c r="Q59" s="233"/>
    </row>
    <row r="60" spans="1:17">
      <c r="A60" s="219"/>
      <c r="B60" s="219"/>
      <c r="C60" s="219"/>
      <c r="D60" s="219"/>
      <c r="E60" s="231" t="s">
        <v>189</v>
      </c>
      <c r="F60" s="225"/>
      <c r="G60" s="225"/>
      <c r="H60" s="225"/>
      <c r="I60" s="219"/>
      <c r="J60" s="219"/>
      <c r="K60" s="222"/>
      <c r="L60" s="223" t="s">
        <v>813</v>
      </c>
      <c r="M60" s="226"/>
      <c r="N60" s="232" t="s">
        <v>190</v>
      </c>
      <c r="O60" s="213" t="s">
        <v>197</v>
      </c>
      <c r="Q60" s="233"/>
    </row>
    <row r="61" spans="1:17">
      <c r="A61" s="219">
        <v>1</v>
      </c>
      <c r="B61" s="219" t="s">
        <v>213</v>
      </c>
      <c r="C61" s="219" t="s">
        <v>212</v>
      </c>
      <c r="D61" s="219" t="s">
        <v>213</v>
      </c>
      <c r="E61" s="231" t="s">
        <v>189</v>
      </c>
      <c r="F61" s="225">
        <v>222</v>
      </c>
      <c r="G61" s="225">
        <v>201</v>
      </c>
      <c r="H61" s="225">
        <v>156</v>
      </c>
      <c r="I61" s="219">
        <v>63</v>
      </c>
      <c r="J61" s="219">
        <v>122</v>
      </c>
      <c r="K61" s="222">
        <v>1.1990000000000001</v>
      </c>
      <c r="L61" s="223" t="s">
        <v>813</v>
      </c>
      <c r="M61" s="226">
        <v>1527.82</v>
      </c>
      <c r="N61" s="232" t="s">
        <v>190</v>
      </c>
      <c r="O61" s="213" t="s">
        <v>197</v>
      </c>
      <c r="Q61" s="233" t="s">
        <v>627</v>
      </c>
    </row>
    <row r="62" spans="1:17">
      <c r="A62" s="219">
        <v>2</v>
      </c>
      <c r="B62" s="219" t="s">
        <v>695</v>
      </c>
      <c r="C62" s="219" t="s">
        <v>697</v>
      </c>
      <c r="D62" s="219" t="s">
        <v>695</v>
      </c>
      <c r="E62" s="231" t="s">
        <v>189</v>
      </c>
      <c r="F62" s="225">
        <v>227</v>
      </c>
      <c r="G62" s="225">
        <v>206</v>
      </c>
      <c r="H62" s="225">
        <v>156</v>
      </c>
      <c r="I62" s="219">
        <v>63</v>
      </c>
      <c r="J62" s="219">
        <v>122</v>
      </c>
      <c r="K62" s="222">
        <v>1.1990000000000001</v>
      </c>
      <c r="L62" s="223" t="s">
        <v>813</v>
      </c>
      <c r="M62" s="226">
        <v>1825.16</v>
      </c>
      <c r="N62" s="232" t="s">
        <v>190</v>
      </c>
      <c r="O62" s="213" t="s">
        <v>197</v>
      </c>
      <c r="Q62" s="233" t="s">
        <v>627</v>
      </c>
    </row>
    <row r="63" spans="1:17">
      <c r="A63" s="219">
        <v>3</v>
      </c>
      <c r="B63" s="219" t="s">
        <v>779</v>
      </c>
      <c r="C63" s="219" t="s">
        <v>778</v>
      </c>
      <c r="D63" s="219" t="s">
        <v>779</v>
      </c>
      <c r="E63" s="231" t="s">
        <v>189</v>
      </c>
      <c r="F63" s="225">
        <v>227</v>
      </c>
      <c r="G63" s="225">
        <v>206</v>
      </c>
      <c r="H63" s="225">
        <v>156</v>
      </c>
      <c r="I63" s="219">
        <v>63</v>
      </c>
      <c r="J63" s="219">
        <v>122</v>
      </c>
      <c r="K63" s="222">
        <v>1.1990000000000001</v>
      </c>
      <c r="L63" s="223" t="s">
        <v>813</v>
      </c>
      <c r="M63" s="226">
        <v>1825.16</v>
      </c>
      <c r="N63" s="232" t="s">
        <v>190</v>
      </c>
      <c r="O63" s="213" t="s">
        <v>197</v>
      </c>
      <c r="Q63" s="233" t="s">
        <v>627</v>
      </c>
    </row>
    <row r="64" spans="1:17">
      <c r="A64" s="219">
        <v>4</v>
      </c>
      <c r="B64" s="219" t="s">
        <v>810</v>
      </c>
      <c r="C64" s="219" t="s">
        <v>787</v>
      </c>
      <c r="D64" s="219" t="s">
        <v>810</v>
      </c>
      <c r="E64" s="231" t="s">
        <v>189</v>
      </c>
      <c r="F64" s="225">
        <v>227</v>
      </c>
      <c r="G64" s="225">
        <v>206</v>
      </c>
      <c r="H64" s="225">
        <v>156</v>
      </c>
      <c r="I64" s="219">
        <v>63</v>
      </c>
      <c r="J64" s="219">
        <v>122</v>
      </c>
      <c r="K64" s="222">
        <v>1.1990000000000001</v>
      </c>
      <c r="L64" s="223" t="s">
        <v>813</v>
      </c>
      <c r="M64" s="226">
        <v>1832.84</v>
      </c>
      <c r="N64" s="232" t="s">
        <v>190</v>
      </c>
      <c r="O64" s="213" t="s">
        <v>197</v>
      </c>
      <c r="Q64" s="233" t="s">
        <v>627</v>
      </c>
    </row>
    <row r="65" spans="1:17">
      <c r="A65" s="219">
        <v>5</v>
      </c>
      <c r="B65" s="219" t="s">
        <v>709</v>
      </c>
      <c r="C65" s="219" t="s">
        <v>704</v>
      </c>
      <c r="D65" s="219" t="s">
        <v>709</v>
      </c>
      <c r="E65" s="231" t="s">
        <v>189</v>
      </c>
      <c r="F65" s="225">
        <v>227</v>
      </c>
      <c r="G65" s="225">
        <v>206</v>
      </c>
      <c r="H65" s="225">
        <v>156</v>
      </c>
      <c r="I65" s="219">
        <v>63</v>
      </c>
      <c r="J65" s="219">
        <v>122</v>
      </c>
      <c r="K65" s="222">
        <v>1.1990000000000001</v>
      </c>
      <c r="L65" s="223" t="s">
        <v>813</v>
      </c>
      <c r="M65" s="226">
        <v>1825.16</v>
      </c>
      <c r="N65" s="232" t="s">
        <v>190</v>
      </c>
      <c r="O65" s="213" t="s">
        <v>197</v>
      </c>
      <c r="P65" s="214"/>
      <c r="Q65" s="233" t="s">
        <v>627</v>
      </c>
    </row>
    <row r="66" spans="1:17">
      <c r="A66" s="219">
        <v>6</v>
      </c>
      <c r="B66" s="219" t="s">
        <v>215</v>
      </c>
      <c r="C66" s="219" t="s">
        <v>214</v>
      </c>
      <c r="D66" s="219" t="s">
        <v>215</v>
      </c>
      <c r="E66" s="231" t="s">
        <v>189</v>
      </c>
      <c r="F66" s="225">
        <v>222</v>
      </c>
      <c r="G66" s="225">
        <v>201</v>
      </c>
      <c r="H66" s="225">
        <v>156</v>
      </c>
      <c r="I66" s="219">
        <v>63</v>
      </c>
      <c r="J66" s="219">
        <v>122</v>
      </c>
      <c r="K66" s="222">
        <v>1.1990000000000001</v>
      </c>
      <c r="L66" s="223" t="s">
        <v>813</v>
      </c>
      <c r="M66" s="226">
        <v>1527.82</v>
      </c>
      <c r="N66" s="232" t="s">
        <v>190</v>
      </c>
      <c r="O66" s="213" t="s">
        <v>197</v>
      </c>
      <c r="P66" s="214"/>
      <c r="Q66" s="233" t="s">
        <v>627</v>
      </c>
    </row>
    <row r="67" spans="1:17">
      <c r="A67" s="219">
        <v>7</v>
      </c>
      <c r="B67" s="219" t="s">
        <v>217</v>
      </c>
      <c r="C67" s="219" t="s">
        <v>216</v>
      </c>
      <c r="D67" s="219" t="s">
        <v>217</v>
      </c>
      <c r="E67" s="231" t="s">
        <v>189</v>
      </c>
      <c r="F67" s="225">
        <v>222</v>
      </c>
      <c r="G67" s="225">
        <v>201</v>
      </c>
      <c r="H67" s="225">
        <v>156</v>
      </c>
      <c r="I67" s="219">
        <v>63</v>
      </c>
      <c r="J67" s="219">
        <v>122</v>
      </c>
      <c r="K67" s="222">
        <v>1.1990000000000001</v>
      </c>
      <c r="L67" s="223" t="s">
        <v>813</v>
      </c>
      <c r="M67" s="226">
        <v>1950.18</v>
      </c>
      <c r="N67" s="232" t="s">
        <v>190</v>
      </c>
      <c r="O67" s="213" t="s">
        <v>197</v>
      </c>
      <c r="P67" s="214"/>
      <c r="Q67" s="233" t="s">
        <v>627</v>
      </c>
    </row>
    <row r="68" spans="1:17" s="251" customFormat="1">
      <c r="A68" s="219">
        <v>8</v>
      </c>
      <c r="B68" s="219" t="s">
        <v>219</v>
      </c>
      <c r="C68" s="219" t="s">
        <v>218</v>
      </c>
      <c r="D68" s="219" t="s">
        <v>219</v>
      </c>
      <c r="E68" s="231" t="s">
        <v>189</v>
      </c>
      <c r="F68" s="225">
        <v>222</v>
      </c>
      <c r="G68" s="225">
        <v>201</v>
      </c>
      <c r="H68" s="225">
        <v>156</v>
      </c>
      <c r="I68" s="219">
        <v>63</v>
      </c>
      <c r="J68" s="219">
        <v>122</v>
      </c>
      <c r="K68" s="222">
        <v>1.1990000000000001</v>
      </c>
      <c r="L68" s="223" t="s">
        <v>813</v>
      </c>
      <c r="M68" s="226">
        <v>1950.22</v>
      </c>
      <c r="N68" s="232" t="s">
        <v>190</v>
      </c>
      <c r="O68" s="213" t="s">
        <v>197</v>
      </c>
      <c r="P68" s="214"/>
      <c r="Q68" s="233" t="s">
        <v>627</v>
      </c>
    </row>
    <row r="69" spans="1:17" s="251" customFormat="1">
      <c r="A69" s="219"/>
      <c r="B69" s="219"/>
      <c r="C69" s="219"/>
      <c r="D69" s="219"/>
      <c r="E69" s="231" t="s">
        <v>189</v>
      </c>
      <c r="F69" s="225"/>
      <c r="G69" s="225"/>
      <c r="H69" s="225"/>
      <c r="I69" s="219"/>
      <c r="J69" s="219"/>
      <c r="K69" s="222"/>
      <c r="L69" s="223" t="s">
        <v>813</v>
      </c>
      <c r="M69" s="226"/>
      <c r="N69" s="232" t="s">
        <v>190</v>
      </c>
      <c r="O69" s="213" t="s">
        <v>197</v>
      </c>
      <c r="P69" s="214"/>
      <c r="Q69" s="233"/>
    </row>
    <row r="70" spans="1:17" s="251" customFormat="1">
      <c r="A70" s="219"/>
      <c r="B70" s="219"/>
      <c r="C70" s="219"/>
      <c r="D70" s="219"/>
      <c r="E70" s="231" t="s">
        <v>189</v>
      </c>
      <c r="F70" s="225"/>
      <c r="G70" s="225"/>
      <c r="H70" s="225"/>
      <c r="I70" s="219"/>
      <c r="J70" s="219"/>
      <c r="K70" s="222"/>
      <c r="L70" s="223" t="s">
        <v>813</v>
      </c>
      <c r="M70" s="226"/>
      <c r="N70" s="232" t="s">
        <v>190</v>
      </c>
      <c r="O70" s="213" t="s">
        <v>197</v>
      </c>
      <c r="P70" s="214"/>
      <c r="Q70" s="233"/>
    </row>
    <row r="71" spans="1:17" s="251" customFormat="1">
      <c r="A71" s="219"/>
      <c r="B71" s="219"/>
      <c r="C71" s="219"/>
      <c r="D71" s="219"/>
      <c r="E71" s="231" t="s">
        <v>189</v>
      </c>
      <c r="F71" s="225"/>
      <c r="G71" s="225"/>
      <c r="H71" s="225"/>
      <c r="I71" s="219"/>
      <c r="J71" s="219"/>
      <c r="K71" s="222"/>
      <c r="L71" s="223" t="s">
        <v>813</v>
      </c>
      <c r="M71" s="226"/>
      <c r="N71" s="232" t="s">
        <v>190</v>
      </c>
      <c r="O71" s="213" t="s">
        <v>197</v>
      </c>
      <c r="P71" s="214"/>
      <c r="Q71" s="233"/>
    </row>
    <row r="72" spans="1:17" s="251" customFormat="1">
      <c r="A72" s="219"/>
      <c r="B72" s="219"/>
      <c r="C72" s="219"/>
      <c r="D72" s="219"/>
      <c r="E72" s="231" t="s">
        <v>189</v>
      </c>
      <c r="F72" s="225"/>
      <c r="G72" s="225"/>
      <c r="H72" s="225"/>
      <c r="I72" s="219"/>
      <c r="J72" s="219"/>
      <c r="K72" s="222"/>
      <c r="L72" s="223" t="s">
        <v>813</v>
      </c>
      <c r="M72" s="226"/>
      <c r="N72" s="232" t="s">
        <v>190</v>
      </c>
      <c r="O72" s="213" t="s">
        <v>197</v>
      </c>
      <c r="P72" s="214"/>
      <c r="Q72" s="233"/>
    </row>
    <row r="73" spans="1:17" s="251" customFormat="1">
      <c r="A73" s="219"/>
      <c r="B73" s="219"/>
      <c r="C73" s="219"/>
      <c r="D73" s="219"/>
      <c r="E73" s="231" t="s">
        <v>189</v>
      </c>
      <c r="F73" s="225"/>
      <c r="G73" s="225"/>
      <c r="H73" s="225"/>
      <c r="I73" s="219"/>
      <c r="J73" s="219"/>
      <c r="K73" s="222"/>
      <c r="L73" s="223" t="s">
        <v>813</v>
      </c>
      <c r="M73" s="226"/>
      <c r="N73" s="232" t="s">
        <v>190</v>
      </c>
      <c r="O73" s="213" t="s">
        <v>197</v>
      </c>
      <c r="P73" s="214"/>
      <c r="Q73" s="233"/>
    </row>
    <row r="74" spans="1:17">
      <c r="A74" s="219">
        <v>1</v>
      </c>
      <c r="B74" s="219" t="s">
        <v>349</v>
      </c>
      <c r="C74" s="219" t="s">
        <v>348</v>
      </c>
      <c r="D74" s="219" t="s">
        <v>349</v>
      </c>
      <c r="E74" s="231" t="s">
        <v>189</v>
      </c>
      <c r="F74" s="225">
        <v>220</v>
      </c>
      <c r="G74" s="225">
        <v>199</v>
      </c>
      <c r="H74" s="225">
        <v>158</v>
      </c>
      <c r="I74" s="219">
        <v>62</v>
      </c>
      <c r="J74" s="219">
        <v>121</v>
      </c>
      <c r="K74" s="222">
        <v>1.1850000000000001</v>
      </c>
      <c r="L74" s="223" t="s">
        <v>813</v>
      </c>
      <c r="M74" s="226">
        <v>1560.05</v>
      </c>
      <c r="N74" s="232" t="s">
        <v>190</v>
      </c>
      <c r="O74" s="213" t="s">
        <v>197</v>
      </c>
      <c r="Q74" s="233" t="s">
        <v>627</v>
      </c>
    </row>
    <row r="75" spans="1:17">
      <c r="A75" s="219">
        <v>2</v>
      </c>
      <c r="B75" s="219" t="s">
        <v>35</v>
      </c>
      <c r="C75" s="219" t="s">
        <v>32</v>
      </c>
      <c r="D75" s="219" t="s">
        <v>35</v>
      </c>
      <c r="E75" s="231" t="s">
        <v>189</v>
      </c>
      <c r="F75" s="225">
        <v>220</v>
      </c>
      <c r="G75" s="225">
        <v>199</v>
      </c>
      <c r="H75" s="225">
        <v>158</v>
      </c>
      <c r="I75" s="219">
        <v>62</v>
      </c>
      <c r="J75" s="219">
        <v>121</v>
      </c>
      <c r="K75" s="222">
        <v>1.1850000000000001</v>
      </c>
      <c r="L75" s="223" t="s">
        <v>813</v>
      </c>
      <c r="M75" s="226">
        <v>1599.43</v>
      </c>
      <c r="N75" s="232" t="s">
        <v>190</v>
      </c>
      <c r="O75" s="213" t="s">
        <v>197</v>
      </c>
      <c r="Q75" s="233" t="s">
        <v>627</v>
      </c>
    </row>
    <row r="76" spans="1:17">
      <c r="A76" s="219">
        <v>3</v>
      </c>
      <c r="B76" s="219" t="s">
        <v>389</v>
      </c>
      <c r="C76" s="219" t="s">
        <v>388</v>
      </c>
      <c r="D76" s="219" t="s">
        <v>389</v>
      </c>
      <c r="E76" s="231" t="s">
        <v>189</v>
      </c>
      <c r="F76" s="225">
        <v>220</v>
      </c>
      <c r="G76" s="225">
        <v>199</v>
      </c>
      <c r="H76" s="225">
        <v>158</v>
      </c>
      <c r="I76" s="219">
        <v>62</v>
      </c>
      <c r="J76" s="219">
        <v>121</v>
      </c>
      <c r="K76" s="222">
        <v>1.1850000000000001</v>
      </c>
      <c r="L76" s="223" t="s">
        <v>813</v>
      </c>
      <c r="M76" s="226">
        <v>1757.5</v>
      </c>
      <c r="N76" s="232" t="s">
        <v>190</v>
      </c>
      <c r="O76" s="213" t="s">
        <v>197</v>
      </c>
      <c r="Q76" s="233" t="s">
        <v>627</v>
      </c>
    </row>
    <row r="77" spans="1:17">
      <c r="A77" s="219">
        <v>4</v>
      </c>
      <c r="B77" s="219" t="s">
        <v>28</v>
      </c>
      <c r="C77" s="219" t="s">
        <v>24</v>
      </c>
      <c r="D77" s="219" t="s">
        <v>28</v>
      </c>
      <c r="E77" s="231" t="s">
        <v>189</v>
      </c>
      <c r="F77" s="225">
        <v>220</v>
      </c>
      <c r="G77" s="225">
        <v>199</v>
      </c>
      <c r="H77" s="225">
        <v>158</v>
      </c>
      <c r="I77" s="219">
        <v>62</v>
      </c>
      <c r="J77" s="219">
        <v>121</v>
      </c>
      <c r="K77" s="222">
        <v>1.1850000000000001</v>
      </c>
      <c r="L77" s="223" t="s">
        <v>813</v>
      </c>
      <c r="M77" s="226">
        <v>1987.82</v>
      </c>
      <c r="N77" s="232" t="s">
        <v>190</v>
      </c>
      <c r="O77" s="213" t="s">
        <v>197</v>
      </c>
      <c r="Q77" s="233" t="s">
        <v>627</v>
      </c>
    </row>
    <row r="78" spans="1:17">
      <c r="A78" s="219">
        <v>5</v>
      </c>
      <c r="B78" s="219" t="s">
        <v>29</v>
      </c>
      <c r="C78" s="219" t="s">
        <v>25</v>
      </c>
      <c r="D78" s="219" t="s">
        <v>29</v>
      </c>
      <c r="E78" s="231" t="s">
        <v>189</v>
      </c>
      <c r="F78" s="225">
        <v>220</v>
      </c>
      <c r="G78" s="225">
        <v>199</v>
      </c>
      <c r="H78" s="225">
        <v>158</v>
      </c>
      <c r="I78" s="219">
        <v>62</v>
      </c>
      <c r="J78" s="219">
        <v>121</v>
      </c>
      <c r="K78" s="222">
        <v>1.1850000000000001</v>
      </c>
      <c r="L78" s="223" t="s">
        <v>813</v>
      </c>
      <c r="M78" s="226">
        <v>1989.83</v>
      </c>
      <c r="N78" s="232" t="s">
        <v>190</v>
      </c>
      <c r="O78" s="213" t="s">
        <v>197</v>
      </c>
      <c r="Q78" s="233" t="s">
        <v>627</v>
      </c>
    </row>
    <row r="79" spans="1:17" s="256" customFormat="1">
      <c r="A79" s="219">
        <v>6</v>
      </c>
      <c r="B79" s="219" t="s">
        <v>463</v>
      </c>
      <c r="C79" s="219" t="s">
        <v>462</v>
      </c>
      <c r="D79" s="219" t="s">
        <v>463</v>
      </c>
      <c r="E79" s="231" t="s">
        <v>189</v>
      </c>
      <c r="F79" s="225">
        <v>215</v>
      </c>
      <c r="G79" s="225">
        <v>194</v>
      </c>
      <c r="H79" s="225">
        <v>158</v>
      </c>
      <c r="I79" s="219">
        <v>62</v>
      </c>
      <c r="J79" s="219">
        <v>121</v>
      </c>
      <c r="K79" s="222">
        <v>1.1850000000000001</v>
      </c>
      <c r="L79" s="223" t="s">
        <v>813</v>
      </c>
      <c r="M79" s="226">
        <v>1504.36</v>
      </c>
      <c r="N79" s="232" t="s">
        <v>190</v>
      </c>
      <c r="O79" s="213" t="s">
        <v>197</v>
      </c>
      <c r="Q79" s="233" t="s">
        <v>628</v>
      </c>
    </row>
    <row r="80" spans="1:17" s="256" customFormat="1">
      <c r="A80" s="219">
        <v>7</v>
      </c>
      <c r="B80" s="219" t="s">
        <v>469</v>
      </c>
      <c r="C80" s="219" t="s">
        <v>468</v>
      </c>
      <c r="D80" s="219" t="s">
        <v>469</v>
      </c>
      <c r="E80" s="231" t="s">
        <v>189</v>
      </c>
      <c r="F80" s="225">
        <v>215</v>
      </c>
      <c r="G80" s="225">
        <v>194</v>
      </c>
      <c r="H80" s="225">
        <v>158</v>
      </c>
      <c r="I80" s="219">
        <v>62</v>
      </c>
      <c r="J80" s="219">
        <v>121</v>
      </c>
      <c r="K80" s="222">
        <v>1.1850000000000001</v>
      </c>
      <c r="L80" s="223" t="s">
        <v>813</v>
      </c>
      <c r="M80" s="226">
        <v>1911.69</v>
      </c>
      <c r="N80" s="232" t="s">
        <v>190</v>
      </c>
      <c r="O80" s="213" t="s">
        <v>197</v>
      </c>
      <c r="Q80" s="233" t="s">
        <v>628</v>
      </c>
    </row>
    <row r="81" spans="1:17" s="256" customFormat="1">
      <c r="A81" s="219">
        <v>8</v>
      </c>
      <c r="B81" s="219" t="s">
        <v>467</v>
      </c>
      <c r="C81" s="219" t="s">
        <v>466</v>
      </c>
      <c r="D81" s="219" t="s">
        <v>467</v>
      </c>
      <c r="E81" s="231" t="s">
        <v>189</v>
      </c>
      <c r="F81" s="225">
        <v>215</v>
      </c>
      <c r="G81" s="225">
        <v>194</v>
      </c>
      <c r="H81" s="225">
        <v>158</v>
      </c>
      <c r="I81" s="219">
        <v>62</v>
      </c>
      <c r="J81" s="219">
        <v>121</v>
      </c>
      <c r="K81" s="222">
        <v>1.1850000000000001</v>
      </c>
      <c r="L81" s="223" t="s">
        <v>813</v>
      </c>
      <c r="M81" s="226">
        <v>1909.53</v>
      </c>
      <c r="N81" s="232" t="s">
        <v>190</v>
      </c>
      <c r="O81" s="213" t="s">
        <v>197</v>
      </c>
      <c r="Q81" s="233" t="s">
        <v>628</v>
      </c>
    </row>
    <row r="82" spans="1:17" s="256" customFormat="1">
      <c r="A82" s="219">
        <v>9</v>
      </c>
      <c r="B82" s="219" t="s">
        <v>471</v>
      </c>
      <c r="C82" s="219" t="s">
        <v>470</v>
      </c>
      <c r="D82" s="219" t="s">
        <v>471</v>
      </c>
      <c r="E82" s="231" t="s">
        <v>189</v>
      </c>
      <c r="F82" s="225">
        <v>215</v>
      </c>
      <c r="G82" s="225">
        <v>194</v>
      </c>
      <c r="H82" s="225">
        <v>158</v>
      </c>
      <c r="I82" s="219">
        <v>62</v>
      </c>
      <c r="J82" s="219">
        <v>121</v>
      </c>
      <c r="K82" s="222">
        <v>1.1850000000000001</v>
      </c>
      <c r="L82" s="223" t="s">
        <v>813</v>
      </c>
      <c r="M82" s="226">
        <v>1682.72</v>
      </c>
      <c r="N82" s="232" t="s">
        <v>190</v>
      </c>
      <c r="O82" s="213" t="s">
        <v>197</v>
      </c>
      <c r="Q82" s="233" t="s">
        <v>628</v>
      </c>
    </row>
    <row r="83" spans="1:17" s="256" customFormat="1">
      <c r="A83" s="219">
        <v>10</v>
      </c>
      <c r="B83" s="219" t="s">
        <v>473</v>
      </c>
      <c r="C83" s="219" t="s">
        <v>472</v>
      </c>
      <c r="D83" s="219" t="s">
        <v>473</v>
      </c>
      <c r="E83" s="231" t="s">
        <v>189</v>
      </c>
      <c r="F83" s="225">
        <v>215</v>
      </c>
      <c r="G83" s="225">
        <v>194</v>
      </c>
      <c r="H83" s="225">
        <v>158</v>
      </c>
      <c r="I83" s="219">
        <v>62</v>
      </c>
      <c r="J83" s="219">
        <v>121</v>
      </c>
      <c r="K83" s="222">
        <v>1.1850000000000001</v>
      </c>
      <c r="L83" s="223" t="s">
        <v>813</v>
      </c>
      <c r="M83" s="226">
        <v>1848.77</v>
      </c>
      <c r="N83" s="232" t="s">
        <v>190</v>
      </c>
      <c r="O83" s="213" t="s">
        <v>197</v>
      </c>
      <c r="P83" s="214"/>
      <c r="Q83" s="233" t="s">
        <v>628</v>
      </c>
    </row>
    <row r="84" spans="1:17" s="256" customFormat="1">
      <c r="A84" s="219">
        <v>11</v>
      </c>
      <c r="B84" s="219" t="s">
        <v>475</v>
      </c>
      <c r="C84" s="219" t="s">
        <v>474</v>
      </c>
      <c r="D84" s="219" t="s">
        <v>475</v>
      </c>
      <c r="E84" s="231" t="s">
        <v>189</v>
      </c>
      <c r="F84" s="225">
        <v>215</v>
      </c>
      <c r="G84" s="225">
        <v>194</v>
      </c>
      <c r="H84" s="225">
        <v>158</v>
      </c>
      <c r="I84" s="219">
        <v>62</v>
      </c>
      <c r="J84" s="219">
        <v>121</v>
      </c>
      <c r="K84" s="222">
        <v>1.1850000000000001</v>
      </c>
      <c r="L84" s="223" t="s">
        <v>813</v>
      </c>
      <c r="M84" s="226">
        <v>1804.25</v>
      </c>
      <c r="N84" s="232" t="s">
        <v>190</v>
      </c>
      <c r="O84" s="213" t="s">
        <v>197</v>
      </c>
      <c r="P84" s="214"/>
      <c r="Q84" s="233" t="s">
        <v>628</v>
      </c>
    </row>
    <row r="85" spans="1:17" s="256" customFormat="1">
      <c r="A85" s="219">
        <v>12</v>
      </c>
      <c r="B85" s="219" t="s">
        <v>477</v>
      </c>
      <c r="C85" s="219" t="s">
        <v>476</v>
      </c>
      <c r="D85" s="219" t="s">
        <v>477</v>
      </c>
      <c r="E85" s="231" t="s">
        <v>189</v>
      </c>
      <c r="F85" s="225">
        <v>215</v>
      </c>
      <c r="G85" s="225">
        <v>194</v>
      </c>
      <c r="H85" s="225">
        <v>158</v>
      </c>
      <c r="I85" s="219">
        <v>62</v>
      </c>
      <c r="J85" s="219">
        <v>121</v>
      </c>
      <c r="K85" s="222">
        <v>1.1850000000000001</v>
      </c>
      <c r="L85" s="223" t="s">
        <v>813</v>
      </c>
      <c r="M85" s="226">
        <v>1781.95</v>
      </c>
      <c r="N85" s="232" t="s">
        <v>190</v>
      </c>
      <c r="O85" s="213" t="s">
        <v>197</v>
      </c>
      <c r="Q85" s="233" t="s">
        <v>628</v>
      </c>
    </row>
    <row r="86" spans="1:17" s="256" customFormat="1">
      <c r="A86" s="219">
        <v>13</v>
      </c>
      <c r="B86" s="219" t="s">
        <v>669</v>
      </c>
      <c r="C86" s="219" t="s">
        <v>689</v>
      </c>
      <c r="D86" s="219" t="s">
        <v>669</v>
      </c>
      <c r="E86" s="231" t="s">
        <v>189</v>
      </c>
      <c r="F86" s="225">
        <v>225</v>
      </c>
      <c r="G86" s="225">
        <v>204</v>
      </c>
      <c r="H86" s="225">
        <v>158</v>
      </c>
      <c r="I86" s="219">
        <v>62</v>
      </c>
      <c r="J86" s="219">
        <v>121</v>
      </c>
      <c r="K86" s="222">
        <v>1.1850000000000001</v>
      </c>
      <c r="L86" s="223" t="s">
        <v>813</v>
      </c>
      <c r="M86" s="226">
        <v>1865.52</v>
      </c>
      <c r="N86" s="232" t="s">
        <v>190</v>
      </c>
      <c r="O86" s="213" t="s">
        <v>197</v>
      </c>
      <c r="P86" s="214"/>
      <c r="Q86" s="233" t="s">
        <v>627</v>
      </c>
    </row>
    <row r="87" spans="1:17" s="256" customFormat="1">
      <c r="A87" s="219">
        <v>14</v>
      </c>
      <c r="B87" s="219" t="s">
        <v>769</v>
      </c>
      <c r="C87" s="219" t="s">
        <v>761</v>
      </c>
      <c r="D87" s="219" t="s">
        <v>769</v>
      </c>
      <c r="E87" s="231" t="s">
        <v>189</v>
      </c>
      <c r="F87" s="225">
        <v>225</v>
      </c>
      <c r="G87" s="225">
        <v>204</v>
      </c>
      <c r="H87" s="225">
        <v>158</v>
      </c>
      <c r="I87" s="219">
        <v>62</v>
      </c>
      <c r="J87" s="219">
        <v>121</v>
      </c>
      <c r="K87" s="222">
        <v>1.1850000000000001</v>
      </c>
      <c r="L87" s="223" t="s">
        <v>813</v>
      </c>
      <c r="M87" s="226">
        <v>1904.86</v>
      </c>
      <c r="N87" s="232" t="s">
        <v>190</v>
      </c>
      <c r="O87" s="213" t="s">
        <v>197</v>
      </c>
      <c r="P87" s="214"/>
      <c r="Q87" s="233" t="s">
        <v>627</v>
      </c>
    </row>
    <row r="88" spans="1:17" s="256" customFormat="1">
      <c r="A88" s="219">
        <v>15</v>
      </c>
      <c r="B88" s="219" t="s">
        <v>770</v>
      </c>
      <c r="C88" s="219" t="s">
        <v>762</v>
      </c>
      <c r="D88" s="219" t="s">
        <v>770</v>
      </c>
      <c r="E88" s="231" t="s">
        <v>189</v>
      </c>
      <c r="F88" s="225">
        <v>225</v>
      </c>
      <c r="G88" s="225">
        <v>204</v>
      </c>
      <c r="H88" s="225">
        <v>158</v>
      </c>
      <c r="I88" s="219">
        <v>62</v>
      </c>
      <c r="J88" s="219">
        <v>121</v>
      </c>
      <c r="K88" s="222">
        <v>1.1850000000000001</v>
      </c>
      <c r="L88" s="223" t="s">
        <v>813</v>
      </c>
      <c r="M88" s="226">
        <v>2293.4499999999998</v>
      </c>
      <c r="N88" s="232" t="s">
        <v>190</v>
      </c>
      <c r="O88" s="213" t="s">
        <v>197</v>
      </c>
      <c r="P88" s="214"/>
      <c r="Q88" s="233" t="s">
        <v>627</v>
      </c>
    </row>
    <row r="89" spans="1:17" s="256" customFormat="1">
      <c r="A89" s="219">
        <v>16</v>
      </c>
      <c r="B89" s="219" t="s">
        <v>771</v>
      </c>
      <c r="C89" s="219" t="s">
        <v>763</v>
      </c>
      <c r="D89" s="219" t="s">
        <v>771</v>
      </c>
      <c r="E89" s="231" t="s">
        <v>189</v>
      </c>
      <c r="F89" s="225">
        <v>225</v>
      </c>
      <c r="G89" s="225">
        <v>204</v>
      </c>
      <c r="H89" s="225">
        <v>158</v>
      </c>
      <c r="I89" s="219">
        <v>62</v>
      </c>
      <c r="J89" s="219">
        <v>121</v>
      </c>
      <c r="K89" s="222">
        <v>1.1850000000000001</v>
      </c>
      <c r="L89" s="223" t="s">
        <v>813</v>
      </c>
      <c r="M89" s="226">
        <v>2295.46</v>
      </c>
      <c r="N89" s="232" t="s">
        <v>190</v>
      </c>
      <c r="O89" s="213" t="s">
        <v>197</v>
      </c>
      <c r="P89" s="214"/>
      <c r="Q89" s="233" t="s">
        <v>627</v>
      </c>
    </row>
    <row r="90" spans="1:17" s="256" customFormat="1">
      <c r="A90" s="219">
        <v>17</v>
      </c>
      <c r="B90" s="219" t="s">
        <v>802</v>
      </c>
      <c r="C90" s="219" t="s">
        <v>799</v>
      </c>
      <c r="D90" s="219" t="s">
        <v>802</v>
      </c>
      <c r="E90" s="231" t="s">
        <v>189</v>
      </c>
      <c r="F90" s="225">
        <v>225</v>
      </c>
      <c r="G90" s="225">
        <v>204</v>
      </c>
      <c r="H90" s="225">
        <v>158</v>
      </c>
      <c r="I90" s="219">
        <v>62</v>
      </c>
      <c r="J90" s="219">
        <v>121</v>
      </c>
      <c r="K90" s="222">
        <v>1.1850000000000001</v>
      </c>
      <c r="L90" s="223" t="s">
        <v>813</v>
      </c>
      <c r="M90" s="226">
        <v>2061.71</v>
      </c>
      <c r="N90" s="232" t="s">
        <v>190</v>
      </c>
      <c r="O90" s="213" t="s">
        <v>197</v>
      </c>
      <c r="P90" s="214"/>
      <c r="Q90" s="233" t="s">
        <v>627</v>
      </c>
    </row>
    <row r="91" spans="1:17" s="256" customFormat="1">
      <c r="A91" s="219">
        <v>18</v>
      </c>
      <c r="B91" s="219" t="s">
        <v>666</v>
      </c>
      <c r="C91" s="219" t="s">
        <v>659</v>
      </c>
      <c r="D91" s="219" t="s">
        <v>666</v>
      </c>
      <c r="E91" s="231" t="s">
        <v>189</v>
      </c>
      <c r="F91" s="225">
        <v>220</v>
      </c>
      <c r="G91" s="225">
        <v>199</v>
      </c>
      <c r="H91" s="225">
        <v>158</v>
      </c>
      <c r="I91" s="219">
        <v>62</v>
      </c>
      <c r="J91" s="219">
        <v>121</v>
      </c>
      <c r="K91" s="222">
        <v>1.1850000000000001</v>
      </c>
      <c r="L91" s="223" t="s">
        <v>813</v>
      </c>
      <c r="M91" s="226">
        <v>1821.39</v>
      </c>
      <c r="N91" s="232" t="s">
        <v>190</v>
      </c>
      <c r="O91" s="213" t="s">
        <v>197</v>
      </c>
      <c r="P91" s="214"/>
      <c r="Q91" s="233" t="s">
        <v>628</v>
      </c>
    </row>
    <row r="92" spans="1:17" s="256" customFormat="1">
      <c r="A92" s="219">
        <v>19</v>
      </c>
      <c r="B92" s="219" t="s">
        <v>668</v>
      </c>
      <c r="C92" s="219" t="s">
        <v>667</v>
      </c>
      <c r="D92" s="219" t="s">
        <v>668</v>
      </c>
      <c r="E92" s="231" t="s">
        <v>189</v>
      </c>
      <c r="F92" s="225">
        <v>220</v>
      </c>
      <c r="G92" s="225">
        <v>199</v>
      </c>
      <c r="H92" s="225">
        <v>158</v>
      </c>
      <c r="I92" s="219">
        <v>62</v>
      </c>
      <c r="J92" s="219">
        <v>121</v>
      </c>
      <c r="K92" s="222">
        <v>1.1850000000000001</v>
      </c>
      <c r="L92" s="223" t="s">
        <v>813</v>
      </c>
      <c r="M92" s="226">
        <v>1999.14</v>
      </c>
      <c r="N92" s="232" t="s">
        <v>190</v>
      </c>
      <c r="O92" s="213" t="s">
        <v>197</v>
      </c>
      <c r="P92" s="214"/>
      <c r="Q92" s="233" t="s">
        <v>627</v>
      </c>
    </row>
    <row r="93" spans="1:17" s="256" customFormat="1">
      <c r="A93" s="219">
        <v>20</v>
      </c>
      <c r="B93" s="219" t="s">
        <v>733</v>
      </c>
      <c r="C93" s="219" t="s">
        <v>746</v>
      </c>
      <c r="D93" s="219" t="s">
        <v>733</v>
      </c>
      <c r="E93" s="231" t="s">
        <v>189</v>
      </c>
      <c r="F93" s="225">
        <v>220</v>
      </c>
      <c r="G93" s="225">
        <v>199</v>
      </c>
      <c r="H93" s="225">
        <v>158</v>
      </c>
      <c r="I93" s="219">
        <v>62</v>
      </c>
      <c r="J93" s="219">
        <v>121</v>
      </c>
      <c r="K93" s="222">
        <v>1.1850000000000001</v>
      </c>
      <c r="L93" s="223" t="s">
        <v>813</v>
      </c>
      <c r="M93" s="226">
        <v>2226.7600000000002</v>
      </c>
      <c r="N93" s="232" t="s">
        <v>190</v>
      </c>
      <c r="O93" s="213" t="s">
        <v>197</v>
      </c>
      <c r="P93" s="214"/>
      <c r="Q93" s="233" t="s">
        <v>628</v>
      </c>
    </row>
    <row r="94" spans="1:17" s="256" customFormat="1">
      <c r="A94" s="219">
        <v>21</v>
      </c>
      <c r="B94" s="219" t="s">
        <v>735</v>
      </c>
      <c r="C94" s="219" t="s">
        <v>748</v>
      </c>
      <c r="D94" s="219" t="s">
        <v>735</v>
      </c>
      <c r="E94" s="231" t="s">
        <v>189</v>
      </c>
      <c r="F94" s="225">
        <v>220</v>
      </c>
      <c r="G94" s="225">
        <v>199</v>
      </c>
      <c r="H94" s="225">
        <v>158</v>
      </c>
      <c r="I94" s="219">
        <v>62</v>
      </c>
      <c r="J94" s="219">
        <v>121</v>
      </c>
      <c r="K94" s="222">
        <v>1.1850000000000001</v>
      </c>
      <c r="L94" s="223" t="s">
        <v>813</v>
      </c>
      <c r="M94" s="226">
        <v>2228.86</v>
      </c>
      <c r="N94" s="232" t="s">
        <v>190</v>
      </c>
      <c r="O94" s="213" t="s">
        <v>197</v>
      </c>
      <c r="Q94" s="233" t="s">
        <v>628</v>
      </c>
    </row>
    <row r="95" spans="1:17" s="256" customFormat="1">
      <c r="A95" s="219">
        <v>22</v>
      </c>
      <c r="B95" s="219" t="s">
        <v>759</v>
      </c>
      <c r="C95" s="219" t="s">
        <v>758</v>
      </c>
      <c r="D95" s="219" t="s">
        <v>759</v>
      </c>
      <c r="E95" s="231" t="s">
        <v>189</v>
      </c>
      <c r="F95" s="225">
        <v>220</v>
      </c>
      <c r="G95" s="225">
        <v>199</v>
      </c>
      <c r="H95" s="225">
        <v>158</v>
      </c>
      <c r="I95" s="219">
        <v>62</v>
      </c>
      <c r="J95" s="219">
        <v>121</v>
      </c>
      <c r="K95" s="222">
        <v>1.1850000000000001</v>
      </c>
      <c r="L95" s="223" t="s">
        <v>813</v>
      </c>
      <c r="M95" s="226">
        <v>1860.92</v>
      </c>
      <c r="N95" s="232" t="s">
        <v>190</v>
      </c>
      <c r="O95" s="213" t="s">
        <v>197</v>
      </c>
      <c r="Q95" s="233" t="s">
        <v>628</v>
      </c>
    </row>
    <row r="96" spans="1:17" s="256" customFormat="1">
      <c r="A96" s="219">
        <v>23</v>
      </c>
      <c r="B96" s="219" t="s">
        <v>738</v>
      </c>
      <c r="C96" s="219" t="s">
        <v>751</v>
      </c>
      <c r="D96" s="219" t="s">
        <v>738</v>
      </c>
      <c r="E96" s="231" t="s">
        <v>189</v>
      </c>
      <c r="F96" s="225">
        <v>220</v>
      </c>
      <c r="G96" s="225">
        <v>199</v>
      </c>
      <c r="H96" s="225">
        <v>158</v>
      </c>
      <c r="I96" s="219">
        <v>62</v>
      </c>
      <c r="J96" s="219">
        <v>121</v>
      </c>
      <c r="K96" s="222">
        <v>1.1850000000000001</v>
      </c>
      <c r="L96" s="223" t="s">
        <v>813</v>
      </c>
      <c r="M96" s="226">
        <v>2166.2800000000002</v>
      </c>
      <c r="N96" s="232" t="s">
        <v>190</v>
      </c>
      <c r="O96" s="213" t="s">
        <v>197</v>
      </c>
      <c r="P96" s="214"/>
      <c r="Q96" s="233" t="s">
        <v>628</v>
      </c>
    </row>
    <row r="97" spans="1:17" s="256" customFormat="1">
      <c r="A97" s="219">
        <v>24</v>
      </c>
      <c r="B97" s="219" t="s">
        <v>740</v>
      </c>
      <c r="C97" s="219" t="s">
        <v>753</v>
      </c>
      <c r="D97" s="219" t="s">
        <v>740</v>
      </c>
      <c r="E97" s="231" t="s">
        <v>189</v>
      </c>
      <c r="F97" s="225">
        <v>220</v>
      </c>
      <c r="G97" s="225">
        <v>199</v>
      </c>
      <c r="H97" s="225">
        <v>158</v>
      </c>
      <c r="I97" s="219">
        <v>62</v>
      </c>
      <c r="J97" s="219">
        <v>121</v>
      </c>
      <c r="K97" s="222">
        <v>1.1850000000000001</v>
      </c>
      <c r="L97" s="223" t="s">
        <v>813</v>
      </c>
      <c r="M97" s="226">
        <v>2121.44</v>
      </c>
      <c r="N97" s="232" t="s">
        <v>190</v>
      </c>
      <c r="O97" s="213" t="s">
        <v>197</v>
      </c>
      <c r="P97" s="214"/>
      <c r="Q97" s="233" t="s">
        <v>628</v>
      </c>
    </row>
    <row r="98" spans="1:17" s="256" customFormat="1">
      <c r="A98" s="219">
        <v>25</v>
      </c>
      <c r="B98" s="219" t="s">
        <v>736</v>
      </c>
      <c r="C98" s="219" t="s">
        <v>749</v>
      </c>
      <c r="D98" s="219" t="s">
        <v>736</v>
      </c>
      <c r="E98" s="231" t="s">
        <v>189</v>
      </c>
      <c r="F98" s="225">
        <v>220</v>
      </c>
      <c r="G98" s="225">
        <v>199</v>
      </c>
      <c r="H98" s="225">
        <v>158</v>
      </c>
      <c r="I98" s="219">
        <v>62</v>
      </c>
      <c r="J98" s="219">
        <v>121</v>
      </c>
      <c r="K98" s="222">
        <v>1.1850000000000001</v>
      </c>
      <c r="L98" s="223" t="s">
        <v>813</v>
      </c>
      <c r="M98" s="226">
        <v>2099.4499999999998</v>
      </c>
      <c r="N98" s="232" t="s">
        <v>190</v>
      </c>
      <c r="O98" s="213" t="s">
        <v>197</v>
      </c>
      <c r="P98" s="214"/>
      <c r="Q98" s="233" t="s">
        <v>628</v>
      </c>
    </row>
    <row r="99" spans="1:17" s="256" customFormat="1">
      <c r="A99" s="219">
        <v>26</v>
      </c>
      <c r="B99" s="219" t="s">
        <v>465</v>
      </c>
      <c r="C99" s="219" t="s">
        <v>464</v>
      </c>
      <c r="D99" s="219" t="s">
        <v>465</v>
      </c>
      <c r="E99" s="231" t="s">
        <v>189</v>
      </c>
      <c r="F99" s="225">
        <v>215</v>
      </c>
      <c r="G99" s="225">
        <v>194</v>
      </c>
      <c r="H99" s="225">
        <v>158</v>
      </c>
      <c r="I99" s="219">
        <v>62</v>
      </c>
      <c r="J99" s="219">
        <v>121</v>
      </c>
      <c r="K99" s="222">
        <v>1.1850000000000001</v>
      </c>
      <c r="L99" s="223" t="s">
        <v>813</v>
      </c>
      <c r="M99" s="226">
        <v>1543.71</v>
      </c>
      <c r="N99" s="232" t="s">
        <v>190</v>
      </c>
      <c r="O99" s="213" t="s">
        <v>197</v>
      </c>
      <c r="P99" s="214"/>
      <c r="Q99" s="233" t="s">
        <v>628</v>
      </c>
    </row>
    <row r="100" spans="1:17" s="256" customFormat="1">
      <c r="A100" s="219">
        <v>27</v>
      </c>
      <c r="B100" s="219" t="s">
        <v>290</v>
      </c>
      <c r="C100" s="219" t="s">
        <v>289</v>
      </c>
      <c r="D100" s="219" t="s">
        <v>290</v>
      </c>
      <c r="E100" s="231" t="s">
        <v>189</v>
      </c>
      <c r="F100" s="225">
        <v>215</v>
      </c>
      <c r="G100" s="225">
        <v>194</v>
      </c>
      <c r="H100" s="225">
        <v>158</v>
      </c>
      <c r="I100" s="219">
        <v>62</v>
      </c>
      <c r="J100" s="219">
        <v>121</v>
      </c>
      <c r="K100" s="222">
        <v>1.1850000000000001</v>
      </c>
      <c r="L100" s="223" t="s">
        <v>813</v>
      </c>
      <c r="M100" s="226">
        <v>1579.4</v>
      </c>
      <c r="N100" s="232" t="s">
        <v>190</v>
      </c>
      <c r="O100" s="213" t="s">
        <v>197</v>
      </c>
      <c r="P100" s="214"/>
      <c r="Q100" s="233" t="s">
        <v>628</v>
      </c>
    </row>
    <row r="101" spans="1:17" s="256" customFormat="1">
      <c r="A101" s="219">
        <v>28</v>
      </c>
      <c r="B101" s="219" t="s">
        <v>555</v>
      </c>
      <c r="C101" s="219" t="s">
        <v>89</v>
      </c>
      <c r="D101" s="219" t="s">
        <v>555</v>
      </c>
      <c r="E101" s="231" t="s">
        <v>189</v>
      </c>
      <c r="F101" s="225">
        <v>215</v>
      </c>
      <c r="G101" s="225">
        <v>194</v>
      </c>
      <c r="H101" s="225">
        <v>158</v>
      </c>
      <c r="I101" s="219">
        <v>62</v>
      </c>
      <c r="J101" s="219">
        <v>121</v>
      </c>
      <c r="K101" s="222">
        <v>1.1850000000000001</v>
      </c>
      <c r="L101" s="223" t="s">
        <v>813</v>
      </c>
      <c r="M101" s="226">
        <v>2008.83</v>
      </c>
      <c r="N101" s="232" t="s">
        <v>190</v>
      </c>
      <c r="O101" s="213" t="s">
        <v>197</v>
      </c>
      <c r="P101" s="214"/>
      <c r="Q101" s="233" t="s">
        <v>628</v>
      </c>
    </row>
    <row r="102" spans="1:17" s="256" customFormat="1">
      <c r="A102" s="219">
        <v>29</v>
      </c>
      <c r="B102" s="219" t="s">
        <v>554</v>
      </c>
      <c r="C102" s="219" t="s">
        <v>90</v>
      </c>
      <c r="D102" s="219" t="s">
        <v>554</v>
      </c>
      <c r="E102" s="231" t="s">
        <v>189</v>
      </c>
      <c r="F102" s="225">
        <v>215</v>
      </c>
      <c r="G102" s="225">
        <v>194</v>
      </c>
      <c r="H102" s="225">
        <v>158</v>
      </c>
      <c r="I102" s="219">
        <v>62</v>
      </c>
      <c r="J102" s="219">
        <v>121</v>
      </c>
      <c r="K102" s="222">
        <v>1.1850000000000001</v>
      </c>
      <c r="L102" s="223" t="s">
        <v>813</v>
      </c>
      <c r="M102" s="226">
        <v>1755.04</v>
      </c>
      <c r="N102" s="232" t="s">
        <v>190</v>
      </c>
      <c r="O102" s="213" t="s">
        <v>197</v>
      </c>
      <c r="P102" s="214"/>
      <c r="Q102" s="233" t="s">
        <v>628</v>
      </c>
    </row>
    <row r="103" spans="1:17" s="256" customFormat="1">
      <c r="A103" s="219">
        <v>30</v>
      </c>
      <c r="B103" s="219" t="s">
        <v>699</v>
      </c>
      <c r="C103" s="219" t="s">
        <v>718</v>
      </c>
      <c r="D103" s="219" t="s">
        <v>699</v>
      </c>
      <c r="E103" s="231" t="s">
        <v>189</v>
      </c>
      <c r="F103" s="225">
        <v>220</v>
      </c>
      <c r="G103" s="225">
        <v>199</v>
      </c>
      <c r="H103" s="225">
        <v>158</v>
      </c>
      <c r="I103" s="219">
        <v>62</v>
      </c>
      <c r="J103" s="219">
        <v>121</v>
      </c>
      <c r="K103" s="222">
        <v>1.1850000000000001</v>
      </c>
      <c r="L103" s="223" t="s">
        <v>813</v>
      </c>
      <c r="M103" s="226">
        <v>1882.98</v>
      </c>
      <c r="N103" s="232" t="s">
        <v>190</v>
      </c>
      <c r="O103" s="213" t="s">
        <v>197</v>
      </c>
      <c r="P103" s="214"/>
      <c r="Q103" s="233" t="s">
        <v>628</v>
      </c>
    </row>
    <row r="104" spans="1:17" s="256" customFormat="1">
      <c r="A104" s="219">
        <v>31</v>
      </c>
      <c r="B104" s="219" t="s">
        <v>784</v>
      </c>
      <c r="C104" s="219" t="s">
        <v>782</v>
      </c>
      <c r="D104" s="219" t="s">
        <v>784</v>
      </c>
      <c r="E104" s="231" t="s">
        <v>189</v>
      </c>
      <c r="F104" s="225">
        <v>220</v>
      </c>
      <c r="G104" s="225">
        <v>194</v>
      </c>
      <c r="H104" s="225">
        <v>158</v>
      </c>
      <c r="I104" s="219">
        <v>62</v>
      </c>
      <c r="J104" s="219">
        <v>121</v>
      </c>
      <c r="K104" s="222">
        <v>1.1850000000000001</v>
      </c>
      <c r="L104" s="223" t="s">
        <v>813</v>
      </c>
      <c r="M104" s="226">
        <v>2310.9699999999998</v>
      </c>
      <c r="N104" s="232" t="s">
        <v>190</v>
      </c>
      <c r="O104" s="213" t="s">
        <v>197</v>
      </c>
      <c r="P104" s="214"/>
      <c r="Q104" s="233" t="s">
        <v>628</v>
      </c>
    </row>
    <row r="105" spans="1:17" s="256" customFormat="1">
      <c r="A105" s="219">
        <v>32</v>
      </c>
      <c r="B105" s="219" t="s">
        <v>785</v>
      </c>
      <c r="C105" s="219" t="s">
        <v>783</v>
      </c>
      <c r="D105" s="219" t="s">
        <v>785</v>
      </c>
      <c r="E105" s="231" t="s">
        <v>189</v>
      </c>
      <c r="F105" s="225">
        <v>220</v>
      </c>
      <c r="G105" s="225">
        <v>199</v>
      </c>
      <c r="H105" s="225">
        <v>158</v>
      </c>
      <c r="I105" s="219">
        <v>62</v>
      </c>
      <c r="J105" s="219">
        <v>121</v>
      </c>
      <c r="K105" s="222">
        <v>1.1850000000000001</v>
      </c>
      <c r="L105" s="223" t="s">
        <v>813</v>
      </c>
      <c r="M105" s="226">
        <v>2057.2600000000002</v>
      </c>
      <c r="N105" s="232" t="s">
        <v>190</v>
      </c>
      <c r="O105" s="213" t="s">
        <v>197</v>
      </c>
      <c r="Q105" s="233" t="s">
        <v>628</v>
      </c>
    </row>
    <row r="106" spans="1:17">
      <c r="A106" s="219"/>
      <c r="B106" s="219"/>
      <c r="C106" s="219"/>
      <c r="D106" s="219"/>
      <c r="E106" s="231" t="s">
        <v>189</v>
      </c>
      <c r="F106" s="225"/>
      <c r="G106" s="225"/>
      <c r="H106" s="225"/>
      <c r="I106" s="219"/>
      <c r="J106" s="219"/>
      <c r="K106" s="222"/>
      <c r="L106" s="223" t="s">
        <v>813</v>
      </c>
      <c r="M106" s="226"/>
      <c r="N106" s="232" t="s">
        <v>190</v>
      </c>
      <c r="O106" s="213" t="s">
        <v>197</v>
      </c>
      <c r="Q106" s="233"/>
    </row>
    <row r="107" spans="1:17">
      <c r="A107" s="219"/>
      <c r="B107" s="219"/>
      <c r="C107" s="219"/>
      <c r="D107" s="219"/>
      <c r="E107" s="231" t="s">
        <v>189</v>
      </c>
      <c r="F107" s="225"/>
      <c r="G107" s="225"/>
      <c r="H107" s="225"/>
      <c r="I107" s="219"/>
      <c r="J107" s="219"/>
      <c r="K107" s="222"/>
      <c r="L107" s="223" t="s">
        <v>813</v>
      </c>
      <c r="M107" s="226"/>
      <c r="N107" s="232" t="s">
        <v>190</v>
      </c>
      <c r="O107" s="213" t="s">
        <v>197</v>
      </c>
      <c r="Q107" s="233"/>
    </row>
    <row r="108" spans="1:17">
      <c r="A108" s="219"/>
      <c r="B108" s="219"/>
      <c r="C108" s="219"/>
      <c r="D108" s="219"/>
      <c r="E108" s="231" t="s">
        <v>189</v>
      </c>
      <c r="F108" s="225"/>
      <c r="G108" s="225"/>
      <c r="H108" s="225"/>
      <c r="I108" s="219"/>
      <c r="J108" s="219"/>
      <c r="K108" s="222"/>
      <c r="L108" s="223" t="s">
        <v>813</v>
      </c>
      <c r="M108" s="226"/>
      <c r="N108" s="232" t="s">
        <v>190</v>
      </c>
      <c r="O108" s="213" t="s">
        <v>197</v>
      </c>
      <c r="P108" s="214"/>
      <c r="Q108" s="233"/>
    </row>
    <row r="109" spans="1:17">
      <c r="A109" s="219"/>
      <c r="B109" s="219"/>
      <c r="C109" s="219"/>
      <c r="D109" s="219"/>
      <c r="E109" s="231" t="s">
        <v>189</v>
      </c>
      <c r="F109" s="225"/>
      <c r="G109" s="225"/>
      <c r="H109" s="225"/>
      <c r="I109" s="219"/>
      <c r="J109" s="219"/>
      <c r="K109" s="222"/>
      <c r="L109" s="223" t="s">
        <v>813</v>
      </c>
      <c r="M109" s="226"/>
      <c r="N109" s="232" t="s">
        <v>190</v>
      </c>
      <c r="O109" s="213" t="s">
        <v>197</v>
      </c>
      <c r="P109" s="214"/>
      <c r="Q109" s="233"/>
    </row>
    <row r="110" spans="1:17">
      <c r="A110" s="219"/>
      <c r="B110" s="219"/>
      <c r="C110" s="219"/>
      <c r="D110" s="219"/>
      <c r="E110" s="231" t="s">
        <v>189</v>
      </c>
      <c r="F110" s="225"/>
      <c r="G110" s="225"/>
      <c r="H110" s="225"/>
      <c r="I110" s="219"/>
      <c r="J110" s="219"/>
      <c r="K110" s="222"/>
      <c r="L110" s="223" t="s">
        <v>813</v>
      </c>
      <c r="M110" s="226"/>
      <c r="N110" s="232" t="s">
        <v>190</v>
      </c>
      <c r="O110" s="213" t="s">
        <v>197</v>
      </c>
      <c r="P110" s="214"/>
      <c r="Q110" s="233"/>
    </row>
    <row r="111" spans="1:17">
      <c r="A111" s="219"/>
      <c r="B111" s="219"/>
      <c r="C111" s="219"/>
      <c r="D111" s="219"/>
      <c r="E111" s="231" t="s">
        <v>189</v>
      </c>
      <c r="F111" s="225"/>
      <c r="G111" s="225"/>
      <c r="H111" s="225"/>
      <c r="I111" s="219"/>
      <c r="J111" s="219"/>
      <c r="K111" s="222"/>
      <c r="L111" s="223" t="s">
        <v>813</v>
      </c>
      <c r="M111" s="226"/>
      <c r="N111" s="232" t="s">
        <v>190</v>
      </c>
      <c r="O111" s="213" t="s">
        <v>197</v>
      </c>
      <c r="P111" s="214"/>
      <c r="Q111" s="233"/>
    </row>
    <row r="112" spans="1:17">
      <c r="A112" s="219"/>
      <c r="B112" s="219"/>
      <c r="C112" s="219"/>
      <c r="D112" s="219"/>
      <c r="E112" s="231" t="s">
        <v>189</v>
      </c>
      <c r="F112" s="225"/>
      <c r="G112" s="225"/>
      <c r="H112" s="225"/>
      <c r="I112" s="219"/>
      <c r="J112" s="219"/>
      <c r="K112" s="222"/>
      <c r="L112" s="223" t="s">
        <v>813</v>
      </c>
      <c r="M112" s="226"/>
      <c r="N112" s="232" t="s">
        <v>190</v>
      </c>
      <c r="O112" s="213" t="s">
        <v>197</v>
      </c>
      <c r="Q112" s="233"/>
    </row>
    <row r="113" spans="1:17">
      <c r="A113" s="219"/>
      <c r="B113" s="219"/>
      <c r="C113" s="219"/>
      <c r="D113" s="219"/>
      <c r="E113" s="231" t="s">
        <v>189</v>
      </c>
      <c r="F113" s="225"/>
      <c r="G113" s="225"/>
      <c r="H113" s="225"/>
      <c r="I113" s="219"/>
      <c r="J113" s="219"/>
      <c r="K113" s="222"/>
      <c r="L113" s="223" t="s">
        <v>813</v>
      </c>
      <c r="M113" s="226"/>
      <c r="N113" s="232" t="s">
        <v>190</v>
      </c>
      <c r="O113" s="213" t="s">
        <v>197</v>
      </c>
      <c r="Q113" s="233"/>
    </row>
    <row r="114" spans="1:17">
      <c r="A114" s="219"/>
      <c r="B114" s="219"/>
      <c r="C114" s="219"/>
      <c r="D114" s="219"/>
      <c r="E114" s="231" t="s">
        <v>189</v>
      </c>
      <c r="F114" s="225"/>
      <c r="G114" s="225"/>
      <c r="H114" s="225"/>
      <c r="I114" s="219"/>
      <c r="J114" s="219"/>
      <c r="K114" s="222"/>
      <c r="L114" s="223" t="s">
        <v>813</v>
      </c>
      <c r="M114" s="226"/>
      <c r="N114" s="232" t="s">
        <v>190</v>
      </c>
      <c r="O114" s="213" t="s">
        <v>197</v>
      </c>
      <c r="P114" s="214"/>
      <c r="Q114" s="233"/>
    </row>
    <row r="115" spans="1:17">
      <c r="A115" s="219"/>
      <c r="B115" s="219"/>
      <c r="C115" s="219"/>
      <c r="D115" s="219"/>
      <c r="E115" s="231" t="s">
        <v>189</v>
      </c>
      <c r="F115" s="225"/>
      <c r="G115" s="225"/>
      <c r="H115" s="225"/>
      <c r="I115" s="219"/>
      <c r="J115" s="219"/>
      <c r="K115" s="222"/>
      <c r="L115" s="223" t="s">
        <v>813</v>
      </c>
      <c r="M115" s="226"/>
      <c r="N115" s="232" t="s">
        <v>190</v>
      </c>
      <c r="O115" s="213" t="s">
        <v>197</v>
      </c>
      <c r="Q115" s="233"/>
    </row>
    <row r="116" spans="1:17" s="256" customFormat="1">
      <c r="A116" s="219">
        <v>1</v>
      </c>
      <c r="B116" s="219" t="s">
        <v>351</v>
      </c>
      <c r="C116" s="219" t="s">
        <v>350</v>
      </c>
      <c r="D116" s="219" t="s">
        <v>351</v>
      </c>
      <c r="E116" s="231" t="s">
        <v>189</v>
      </c>
      <c r="F116" s="225">
        <v>267</v>
      </c>
      <c r="G116" s="225">
        <v>242</v>
      </c>
      <c r="H116" s="225">
        <v>160</v>
      </c>
      <c r="I116" s="219">
        <v>71</v>
      </c>
      <c r="J116" s="219">
        <v>131</v>
      </c>
      <c r="K116" s="222">
        <v>1.488</v>
      </c>
      <c r="L116" s="223" t="s">
        <v>813</v>
      </c>
      <c r="M116" s="226">
        <v>1670.49</v>
      </c>
      <c r="N116" s="232" t="s">
        <v>190</v>
      </c>
      <c r="O116" s="213" t="s">
        <v>197</v>
      </c>
      <c r="P116" s="214"/>
      <c r="Q116" s="233" t="s">
        <v>627</v>
      </c>
    </row>
    <row r="117" spans="1:17" s="256" customFormat="1">
      <c r="A117" s="219">
        <v>2</v>
      </c>
      <c r="B117" s="219" t="s">
        <v>36</v>
      </c>
      <c r="C117" s="219" t="s">
        <v>33</v>
      </c>
      <c r="D117" s="219" t="s">
        <v>36</v>
      </c>
      <c r="E117" s="231" t="s">
        <v>189</v>
      </c>
      <c r="F117" s="225">
        <v>267</v>
      </c>
      <c r="G117" s="225">
        <v>242</v>
      </c>
      <c r="H117" s="225">
        <v>160</v>
      </c>
      <c r="I117" s="219">
        <v>71</v>
      </c>
      <c r="J117" s="219">
        <v>131</v>
      </c>
      <c r="K117" s="222">
        <v>1.488</v>
      </c>
      <c r="L117" s="223" t="s">
        <v>813</v>
      </c>
      <c r="M117" s="226">
        <v>1709.16</v>
      </c>
      <c r="N117" s="232" t="s">
        <v>190</v>
      </c>
      <c r="O117" s="213" t="s">
        <v>197</v>
      </c>
      <c r="Q117" s="233" t="s">
        <v>627</v>
      </c>
    </row>
    <row r="118" spans="1:17" s="256" customFormat="1">
      <c r="A118" s="219">
        <v>3</v>
      </c>
      <c r="B118" s="219" t="s">
        <v>391</v>
      </c>
      <c r="C118" s="219" t="s">
        <v>390</v>
      </c>
      <c r="D118" s="219" t="s">
        <v>391</v>
      </c>
      <c r="E118" s="231" t="s">
        <v>189</v>
      </c>
      <c r="F118" s="225">
        <v>267</v>
      </c>
      <c r="G118" s="225">
        <v>242</v>
      </c>
      <c r="H118" s="225">
        <v>160</v>
      </c>
      <c r="I118" s="219">
        <v>71</v>
      </c>
      <c r="J118" s="219">
        <v>131</v>
      </c>
      <c r="K118" s="222">
        <v>1.488</v>
      </c>
      <c r="L118" s="223" t="s">
        <v>813</v>
      </c>
      <c r="M118" s="226">
        <v>1921.24</v>
      </c>
      <c r="N118" s="232" t="s">
        <v>190</v>
      </c>
      <c r="O118" s="213" t="s">
        <v>197</v>
      </c>
      <c r="P118" s="214"/>
      <c r="Q118" s="233" t="s">
        <v>627</v>
      </c>
    </row>
    <row r="119" spans="1:17" s="256" customFormat="1">
      <c r="A119" s="219">
        <v>4</v>
      </c>
      <c r="B119" s="219" t="s">
        <v>30</v>
      </c>
      <c r="C119" s="219" t="s">
        <v>26</v>
      </c>
      <c r="D119" s="219" t="s">
        <v>30</v>
      </c>
      <c r="E119" s="231" t="s">
        <v>189</v>
      </c>
      <c r="F119" s="225">
        <v>267</v>
      </c>
      <c r="G119" s="225">
        <v>242</v>
      </c>
      <c r="H119" s="225">
        <v>160</v>
      </c>
      <c r="I119" s="219">
        <v>71</v>
      </c>
      <c r="J119" s="219">
        <v>131</v>
      </c>
      <c r="K119" s="222">
        <v>1.488</v>
      </c>
      <c r="L119" s="223" t="s">
        <v>813</v>
      </c>
      <c r="M119" s="226">
        <v>2008.42</v>
      </c>
      <c r="N119" s="232" t="s">
        <v>190</v>
      </c>
      <c r="O119" s="213" t="s">
        <v>197</v>
      </c>
      <c r="P119" s="214"/>
      <c r="Q119" s="233" t="s">
        <v>627</v>
      </c>
    </row>
    <row r="120" spans="1:17" s="256" customFormat="1">
      <c r="A120" s="219">
        <v>5</v>
      </c>
      <c r="B120" s="219" t="s">
        <v>37</v>
      </c>
      <c r="C120" s="219" t="s">
        <v>27</v>
      </c>
      <c r="D120" s="219" t="s">
        <v>37</v>
      </c>
      <c r="E120" s="231" t="s">
        <v>189</v>
      </c>
      <c r="F120" s="225">
        <v>267</v>
      </c>
      <c r="G120" s="225">
        <v>242</v>
      </c>
      <c r="H120" s="225">
        <v>160</v>
      </c>
      <c r="I120" s="219">
        <v>71</v>
      </c>
      <c r="J120" s="219">
        <v>131</v>
      </c>
      <c r="K120" s="222">
        <v>1.488</v>
      </c>
      <c r="L120" s="223" t="s">
        <v>813</v>
      </c>
      <c r="M120" s="226">
        <v>2011.65</v>
      </c>
      <c r="N120" s="232" t="s">
        <v>190</v>
      </c>
      <c r="O120" s="213" t="s">
        <v>197</v>
      </c>
      <c r="P120" s="214"/>
      <c r="Q120" s="233" t="s">
        <v>627</v>
      </c>
    </row>
    <row r="121" spans="1:17" s="256" customFormat="1">
      <c r="A121" s="219">
        <v>6</v>
      </c>
      <c r="B121" s="219" t="s">
        <v>480</v>
      </c>
      <c r="C121" s="219" t="s">
        <v>479</v>
      </c>
      <c r="D121" s="219" t="s">
        <v>480</v>
      </c>
      <c r="E121" s="231" t="s">
        <v>189</v>
      </c>
      <c r="F121" s="225">
        <v>262</v>
      </c>
      <c r="G121" s="225">
        <v>237</v>
      </c>
      <c r="H121" s="225">
        <v>160</v>
      </c>
      <c r="I121" s="219">
        <v>71</v>
      </c>
      <c r="J121" s="219">
        <v>131</v>
      </c>
      <c r="K121" s="222">
        <v>1.488</v>
      </c>
      <c r="L121" s="223" t="s">
        <v>813</v>
      </c>
      <c r="M121" s="226">
        <v>1676.44</v>
      </c>
      <c r="N121" s="232" t="s">
        <v>190</v>
      </c>
      <c r="O121" s="213" t="s">
        <v>197</v>
      </c>
      <c r="P121" s="214"/>
      <c r="Q121" s="233" t="s">
        <v>628</v>
      </c>
    </row>
    <row r="122" spans="1:17" s="256" customFormat="1">
      <c r="A122" s="219">
        <v>7</v>
      </c>
      <c r="B122" s="219" t="s">
        <v>482</v>
      </c>
      <c r="C122" s="219" t="s">
        <v>481</v>
      </c>
      <c r="D122" s="219" t="s">
        <v>482</v>
      </c>
      <c r="E122" s="231" t="s">
        <v>189</v>
      </c>
      <c r="F122" s="225">
        <v>262</v>
      </c>
      <c r="G122" s="225">
        <v>237</v>
      </c>
      <c r="H122" s="225">
        <v>160</v>
      </c>
      <c r="I122" s="219">
        <v>71</v>
      </c>
      <c r="J122" s="219">
        <v>131</v>
      </c>
      <c r="K122" s="222">
        <v>1.488</v>
      </c>
      <c r="L122" s="223" t="s">
        <v>813</v>
      </c>
      <c r="M122" s="226">
        <v>1991.79</v>
      </c>
      <c r="N122" s="232" t="s">
        <v>190</v>
      </c>
      <c r="O122" s="213" t="s">
        <v>197</v>
      </c>
      <c r="P122" s="214"/>
      <c r="Q122" s="233" t="s">
        <v>628</v>
      </c>
    </row>
    <row r="123" spans="1:17" s="256" customFormat="1">
      <c r="A123" s="219">
        <v>8</v>
      </c>
      <c r="B123" s="219" t="s">
        <v>484</v>
      </c>
      <c r="C123" s="219" t="s">
        <v>483</v>
      </c>
      <c r="D123" s="219" t="s">
        <v>484</v>
      </c>
      <c r="E123" s="231" t="s">
        <v>189</v>
      </c>
      <c r="F123" s="225">
        <v>262</v>
      </c>
      <c r="G123" s="225">
        <v>237</v>
      </c>
      <c r="H123" s="225">
        <v>160</v>
      </c>
      <c r="I123" s="219">
        <v>71</v>
      </c>
      <c r="J123" s="219">
        <v>131</v>
      </c>
      <c r="K123" s="222">
        <v>1.488</v>
      </c>
      <c r="L123" s="223" t="s">
        <v>813</v>
      </c>
      <c r="M123" s="226">
        <v>1907.66</v>
      </c>
      <c r="N123" s="232" t="s">
        <v>190</v>
      </c>
      <c r="O123" s="213" t="s">
        <v>197</v>
      </c>
      <c r="P123" s="214"/>
      <c r="Q123" s="233" t="s">
        <v>628</v>
      </c>
    </row>
    <row r="124" spans="1:17" s="256" customFormat="1">
      <c r="A124" s="219">
        <v>9</v>
      </c>
      <c r="B124" s="219" t="s">
        <v>486</v>
      </c>
      <c r="C124" s="219" t="s">
        <v>485</v>
      </c>
      <c r="D124" s="219" t="s">
        <v>486</v>
      </c>
      <c r="E124" s="231" t="s">
        <v>189</v>
      </c>
      <c r="F124" s="225">
        <v>262</v>
      </c>
      <c r="G124" s="225">
        <v>237</v>
      </c>
      <c r="H124" s="225">
        <v>160</v>
      </c>
      <c r="I124" s="219">
        <v>71</v>
      </c>
      <c r="J124" s="219">
        <v>131</v>
      </c>
      <c r="K124" s="222">
        <v>1.488</v>
      </c>
      <c r="L124" s="223" t="s">
        <v>813</v>
      </c>
      <c r="M124" s="226">
        <v>2024.27</v>
      </c>
      <c r="N124" s="232" t="s">
        <v>190</v>
      </c>
      <c r="O124" s="213" t="s">
        <v>197</v>
      </c>
      <c r="P124" s="214"/>
      <c r="Q124" s="233" t="s">
        <v>628</v>
      </c>
    </row>
    <row r="125" spans="1:17" s="256" customFormat="1">
      <c r="A125" s="219">
        <v>10</v>
      </c>
      <c r="B125" s="219" t="s">
        <v>488</v>
      </c>
      <c r="C125" s="219" t="s">
        <v>487</v>
      </c>
      <c r="D125" s="219" t="s">
        <v>488</v>
      </c>
      <c r="E125" s="231" t="s">
        <v>189</v>
      </c>
      <c r="F125" s="225">
        <v>262</v>
      </c>
      <c r="G125" s="225">
        <v>237</v>
      </c>
      <c r="H125" s="225">
        <v>160</v>
      </c>
      <c r="I125" s="219">
        <v>71</v>
      </c>
      <c r="J125" s="219">
        <v>131</v>
      </c>
      <c r="K125" s="222">
        <v>1.488</v>
      </c>
      <c r="L125" s="223" t="s">
        <v>813</v>
      </c>
      <c r="M125" s="226">
        <v>1948.89</v>
      </c>
      <c r="N125" s="232" t="s">
        <v>190</v>
      </c>
      <c r="O125" s="213" t="s">
        <v>197</v>
      </c>
      <c r="P125" s="214"/>
      <c r="Q125" s="233" t="s">
        <v>628</v>
      </c>
    </row>
    <row r="126" spans="1:17" s="256" customFormat="1">
      <c r="A126" s="219">
        <v>11</v>
      </c>
      <c r="B126" s="219" t="s">
        <v>673</v>
      </c>
      <c r="C126" s="219" t="s">
        <v>690</v>
      </c>
      <c r="D126" s="219" t="s">
        <v>673</v>
      </c>
      <c r="E126" s="231" t="s">
        <v>189</v>
      </c>
      <c r="F126" s="225">
        <v>272</v>
      </c>
      <c r="G126" s="225">
        <v>247</v>
      </c>
      <c r="H126" s="225">
        <v>160</v>
      </c>
      <c r="I126" s="219">
        <v>71</v>
      </c>
      <c r="J126" s="219">
        <v>131</v>
      </c>
      <c r="K126" s="222">
        <v>1.488</v>
      </c>
      <c r="L126" s="223" t="s">
        <v>813</v>
      </c>
      <c r="M126" s="226">
        <v>1994.14</v>
      </c>
      <c r="N126" s="232" t="s">
        <v>190</v>
      </c>
      <c r="O126" s="213" t="s">
        <v>197</v>
      </c>
      <c r="P126" s="214"/>
      <c r="Q126" s="233" t="s">
        <v>627</v>
      </c>
    </row>
    <row r="127" spans="1:17" s="256" customFormat="1">
      <c r="A127" s="219">
        <v>12</v>
      </c>
      <c r="B127" s="219" t="s">
        <v>772</v>
      </c>
      <c r="C127" s="219" t="s">
        <v>764</v>
      </c>
      <c r="D127" s="219" t="s">
        <v>772</v>
      </c>
      <c r="E127" s="231" t="s">
        <v>189</v>
      </c>
      <c r="F127" s="225">
        <v>272</v>
      </c>
      <c r="G127" s="225">
        <v>247</v>
      </c>
      <c r="H127" s="225">
        <v>160</v>
      </c>
      <c r="I127" s="219">
        <v>71</v>
      </c>
      <c r="J127" s="219">
        <v>131</v>
      </c>
      <c r="K127" s="222">
        <v>1.488</v>
      </c>
      <c r="L127" s="223" t="s">
        <v>813</v>
      </c>
      <c r="M127" s="226">
        <v>2033.46</v>
      </c>
      <c r="N127" s="232" t="s">
        <v>190</v>
      </c>
      <c r="O127" s="213" t="s">
        <v>197</v>
      </c>
      <c r="P127" s="214"/>
      <c r="Q127" s="233" t="s">
        <v>627</v>
      </c>
    </row>
    <row r="128" spans="1:17" s="256" customFormat="1">
      <c r="A128" s="219">
        <v>13</v>
      </c>
      <c r="B128" s="219" t="s">
        <v>773</v>
      </c>
      <c r="C128" s="219" t="s">
        <v>766</v>
      </c>
      <c r="D128" s="219" t="s">
        <v>773</v>
      </c>
      <c r="E128" s="231" t="s">
        <v>189</v>
      </c>
      <c r="F128" s="225">
        <v>272</v>
      </c>
      <c r="G128" s="225">
        <v>247</v>
      </c>
      <c r="H128" s="225">
        <v>160</v>
      </c>
      <c r="I128" s="219">
        <v>71</v>
      </c>
      <c r="J128" s="219">
        <v>131</v>
      </c>
      <c r="K128" s="222">
        <v>1.488</v>
      </c>
      <c r="L128" s="223" t="s">
        <v>813</v>
      </c>
      <c r="M128" s="226">
        <v>2332.34</v>
      </c>
      <c r="N128" s="232" t="s">
        <v>190</v>
      </c>
      <c r="O128" s="213" t="s">
        <v>197</v>
      </c>
      <c r="P128" s="214"/>
      <c r="Q128" s="233" t="s">
        <v>627</v>
      </c>
    </row>
    <row r="129" spans="1:17" s="256" customFormat="1">
      <c r="A129" s="219">
        <v>14</v>
      </c>
      <c r="B129" s="219" t="s">
        <v>774</v>
      </c>
      <c r="C129" s="219" t="s">
        <v>765</v>
      </c>
      <c r="D129" s="219" t="s">
        <v>774</v>
      </c>
      <c r="E129" s="231" t="s">
        <v>189</v>
      </c>
      <c r="F129" s="225">
        <v>272</v>
      </c>
      <c r="G129" s="225">
        <v>247</v>
      </c>
      <c r="H129" s="225">
        <v>160</v>
      </c>
      <c r="I129" s="219">
        <v>71</v>
      </c>
      <c r="J129" s="219">
        <v>131</v>
      </c>
      <c r="K129" s="222">
        <v>1.488</v>
      </c>
      <c r="L129" s="223" t="s">
        <v>813</v>
      </c>
      <c r="M129" s="226">
        <v>2335.56</v>
      </c>
      <c r="N129" s="232" t="s">
        <v>190</v>
      </c>
      <c r="O129" s="213" t="s">
        <v>197</v>
      </c>
      <c r="P129" s="214"/>
      <c r="Q129" s="233" t="s">
        <v>627</v>
      </c>
    </row>
    <row r="130" spans="1:17" s="256" customFormat="1">
      <c r="A130" s="219">
        <v>15</v>
      </c>
      <c r="B130" s="219" t="s">
        <v>670</v>
      </c>
      <c r="C130" s="219" t="s">
        <v>660</v>
      </c>
      <c r="D130" s="219" t="s">
        <v>670</v>
      </c>
      <c r="E130" s="231" t="s">
        <v>189</v>
      </c>
      <c r="F130" s="225">
        <v>267</v>
      </c>
      <c r="G130" s="225">
        <v>247</v>
      </c>
      <c r="H130" s="225">
        <v>160</v>
      </c>
      <c r="I130" s="219">
        <v>71</v>
      </c>
      <c r="J130" s="219">
        <v>131</v>
      </c>
      <c r="K130" s="222">
        <v>1.488</v>
      </c>
      <c r="L130" s="223" t="s">
        <v>813</v>
      </c>
      <c r="M130" s="226">
        <v>2011.68</v>
      </c>
      <c r="N130" s="232" t="s">
        <v>190</v>
      </c>
      <c r="O130" s="213" t="s">
        <v>197</v>
      </c>
      <c r="P130" s="214"/>
      <c r="Q130" s="233" t="s">
        <v>628</v>
      </c>
    </row>
    <row r="131" spans="1:17" s="251" customFormat="1">
      <c r="A131" s="219">
        <v>16</v>
      </c>
      <c r="B131" s="219" t="s">
        <v>672</v>
      </c>
      <c r="C131" s="219" t="s">
        <v>671</v>
      </c>
      <c r="D131" s="219" t="s">
        <v>672</v>
      </c>
      <c r="E131" s="231" t="s">
        <v>189</v>
      </c>
      <c r="F131" s="225">
        <v>267</v>
      </c>
      <c r="G131" s="225">
        <v>242</v>
      </c>
      <c r="H131" s="225">
        <v>160</v>
      </c>
      <c r="I131" s="219">
        <v>71</v>
      </c>
      <c r="J131" s="219">
        <v>131</v>
      </c>
      <c r="K131" s="222">
        <v>1.488</v>
      </c>
      <c r="L131" s="223" t="s">
        <v>813</v>
      </c>
      <c r="M131" s="226">
        <v>2242.09</v>
      </c>
      <c r="N131" s="232" t="s">
        <v>190</v>
      </c>
      <c r="O131" s="213" t="s">
        <v>197</v>
      </c>
      <c r="P131" s="214"/>
      <c r="Q131" s="233" t="s">
        <v>628</v>
      </c>
    </row>
    <row r="132" spans="1:17" s="251" customFormat="1">
      <c r="A132" s="219">
        <v>17</v>
      </c>
      <c r="B132" s="219" t="s">
        <v>803</v>
      </c>
      <c r="C132" s="219" t="s">
        <v>800</v>
      </c>
      <c r="D132" s="219" t="s">
        <v>803</v>
      </c>
      <c r="E132" s="231" t="s">
        <v>189</v>
      </c>
      <c r="F132" s="225">
        <v>272</v>
      </c>
      <c r="G132" s="225">
        <v>247</v>
      </c>
      <c r="H132" s="225">
        <v>160</v>
      </c>
      <c r="I132" s="219">
        <v>71</v>
      </c>
      <c r="J132" s="219">
        <v>131</v>
      </c>
      <c r="K132" s="222">
        <v>1.488</v>
      </c>
      <c r="L132" s="223" t="s">
        <v>813</v>
      </c>
      <c r="M132" s="226">
        <v>2244.14</v>
      </c>
      <c r="N132" s="232" t="s">
        <v>190</v>
      </c>
      <c r="O132" s="213" t="s">
        <v>197</v>
      </c>
      <c r="P132" s="214"/>
      <c r="Q132" s="233" t="s">
        <v>627</v>
      </c>
    </row>
    <row r="133" spans="1:17" s="251" customFormat="1">
      <c r="A133" s="219">
        <v>18</v>
      </c>
      <c r="B133" s="219" t="s">
        <v>734</v>
      </c>
      <c r="C133" s="219" t="s">
        <v>747</v>
      </c>
      <c r="D133" s="219" t="s">
        <v>734</v>
      </c>
      <c r="E133" s="231" t="s">
        <v>189</v>
      </c>
      <c r="F133" s="225">
        <v>267</v>
      </c>
      <c r="G133" s="225">
        <v>242</v>
      </c>
      <c r="H133" s="225">
        <v>160</v>
      </c>
      <c r="I133" s="219">
        <v>71</v>
      </c>
      <c r="J133" s="219">
        <v>131</v>
      </c>
      <c r="K133" s="222">
        <v>1.488</v>
      </c>
      <c r="L133" s="223" t="s">
        <v>813</v>
      </c>
      <c r="M133" s="226">
        <v>2327.3000000000002</v>
      </c>
      <c r="N133" s="232" t="s">
        <v>190</v>
      </c>
      <c r="O133" s="213" t="s">
        <v>197</v>
      </c>
      <c r="P133" s="214"/>
      <c r="Q133" s="233" t="s">
        <v>628</v>
      </c>
    </row>
    <row r="134" spans="1:17" s="251" customFormat="1">
      <c r="A134" s="219">
        <v>19</v>
      </c>
      <c r="B134" s="219" t="s">
        <v>757</v>
      </c>
      <c r="C134" s="219" t="s">
        <v>756</v>
      </c>
      <c r="D134" s="219" t="s">
        <v>757</v>
      </c>
      <c r="E134" s="231" t="s">
        <v>189</v>
      </c>
      <c r="F134" s="225">
        <v>267</v>
      </c>
      <c r="G134" s="225">
        <v>247</v>
      </c>
      <c r="H134" s="225">
        <v>160</v>
      </c>
      <c r="I134" s="219">
        <v>71</v>
      </c>
      <c r="J134" s="219">
        <v>131</v>
      </c>
      <c r="K134" s="222">
        <v>1.488</v>
      </c>
      <c r="L134" s="223" t="s">
        <v>813</v>
      </c>
      <c r="M134" s="226">
        <v>2051</v>
      </c>
      <c r="N134" s="232" t="s">
        <v>190</v>
      </c>
      <c r="O134" s="213" t="s">
        <v>197</v>
      </c>
      <c r="P134" s="256"/>
      <c r="Q134" s="233" t="s">
        <v>628</v>
      </c>
    </row>
    <row r="135" spans="1:17" s="251" customFormat="1">
      <c r="A135" s="219">
        <v>20</v>
      </c>
      <c r="B135" s="219" t="s">
        <v>739</v>
      </c>
      <c r="C135" s="219" t="s">
        <v>752</v>
      </c>
      <c r="D135" s="219" t="s">
        <v>739</v>
      </c>
      <c r="E135" s="231" t="s">
        <v>189</v>
      </c>
      <c r="F135" s="225">
        <v>267</v>
      </c>
      <c r="G135" s="225">
        <v>242</v>
      </c>
      <c r="H135" s="225">
        <v>160</v>
      </c>
      <c r="I135" s="219">
        <v>71</v>
      </c>
      <c r="J135" s="219">
        <v>131</v>
      </c>
      <c r="K135" s="222">
        <v>1.488</v>
      </c>
      <c r="L135" s="223" t="s">
        <v>813</v>
      </c>
      <c r="M135" s="226">
        <v>2359.7800000000002</v>
      </c>
      <c r="N135" s="232" t="s">
        <v>190</v>
      </c>
      <c r="O135" s="213" t="s">
        <v>197</v>
      </c>
      <c r="P135" s="256"/>
      <c r="Q135" s="233" t="s">
        <v>628</v>
      </c>
    </row>
    <row r="136" spans="1:17" s="251" customFormat="1">
      <c r="A136" s="219">
        <v>21</v>
      </c>
      <c r="B136" s="219" t="s">
        <v>737</v>
      </c>
      <c r="C136" s="219" t="s">
        <v>750</v>
      </c>
      <c r="D136" s="219" t="s">
        <v>737</v>
      </c>
      <c r="E136" s="231" t="s">
        <v>189</v>
      </c>
      <c r="F136" s="225">
        <v>267</v>
      </c>
      <c r="G136" s="225">
        <v>242</v>
      </c>
      <c r="H136" s="225">
        <v>160</v>
      </c>
      <c r="I136" s="219">
        <v>71</v>
      </c>
      <c r="J136" s="219">
        <v>131</v>
      </c>
      <c r="K136" s="222">
        <v>1.488</v>
      </c>
      <c r="L136" s="223" t="s">
        <v>813</v>
      </c>
      <c r="M136" s="226">
        <v>2284.4</v>
      </c>
      <c r="N136" s="232" t="s">
        <v>190</v>
      </c>
      <c r="O136" s="213" t="s">
        <v>197</v>
      </c>
      <c r="P136" s="214"/>
      <c r="Q136" s="233" t="s">
        <v>628</v>
      </c>
    </row>
    <row r="137" spans="1:17" s="251" customFormat="1">
      <c r="A137" s="219">
        <v>22</v>
      </c>
      <c r="B137" s="219" t="s">
        <v>550</v>
      </c>
      <c r="C137" s="219" t="s">
        <v>549</v>
      </c>
      <c r="D137" s="219" t="s">
        <v>550</v>
      </c>
      <c r="E137" s="231" t="s">
        <v>189</v>
      </c>
      <c r="F137" s="225">
        <v>262</v>
      </c>
      <c r="G137" s="225">
        <v>237</v>
      </c>
      <c r="H137" s="225">
        <v>160</v>
      </c>
      <c r="I137" s="219">
        <v>71</v>
      </c>
      <c r="J137" s="219">
        <v>131</v>
      </c>
      <c r="K137" s="222">
        <v>1.488</v>
      </c>
      <c r="L137" s="223" t="s">
        <v>813</v>
      </c>
      <c r="M137" s="226">
        <v>1715.75</v>
      </c>
      <c r="N137" s="232" t="s">
        <v>190</v>
      </c>
      <c r="O137" s="213" t="s">
        <v>197</v>
      </c>
      <c r="P137" s="214"/>
      <c r="Q137" s="233" t="s">
        <v>628</v>
      </c>
    </row>
    <row r="138" spans="1:17" s="251" customFormat="1">
      <c r="A138" s="219">
        <v>23</v>
      </c>
      <c r="B138" s="219" t="s">
        <v>552</v>
      </c>
      <c r="C138" s="219" t="s">
        <v>551</v>
      </c>
      <c r="D138" s="219" t="s">
        <v>552</v>
      </c>
      <c r="E138" s="231" t="s">
        <v>189</v>
      </c>
      <c r="F138" s="225">
        <v>277</v>
      </c>
      <c r="G138" s="225">
        <v>250</v>
      </c>
      <c r="H138" s="225">
        <v>165</v>
      </c>
      <c r="I138" s="219">
        <v>72</v>
      </c>
      <c r="J138" s="219">
        <v>132</v>
      </c>
      <c r="K138" s="222">
        <v>1.5680000000000001</v>
      </c>
      <c r="L138" s="223" t="s">
        <v>813</v>
      </c>
      <c r="M138" s="226">
        <v>1961.05</v>
      </c>
      <c r="N138" s="232" t="s">
        <v>190</v>
      </c>
      <c r="O138" s="213" t="s">
        <v>197</v>
      </c>
      <c r="P138" s="214"/>
      <c r="Q138" s="233" t="s">
        <v>628</v>
      </c>
    </row>
    <row r="139" spans="1:17" s="251" customFormat="1">
      <c r="A139" s="219">
        <v>24</v>
      </c>
      <c r="B139" s="219" t="s">
        <v>796</v>
      </c>
      <c r="C139" s="219" t="s">
        <v>793</v>
      </c>
      <c r="D139" s="219" t="s">
        <v>796</v>
      </c>
      <c r="E139" s="231" t="s">
        <v>189</v>
      </c>
      <c r="F139" s="225">
        <v>277</v>
      </c>
      <c r="G139" s="225">
        <v>250</v>
      </c>
      <c r="H139" s="225">
        <v>165</v>
      </c>
      <c r="I139" s="219">
        <v>72</v>
      </c>
      <c r="J139" s="219">
        <v>132</v>
      </c>
      <c r="K139" s="222">
        <v>1.5680000000000001</v>
      </c>
      <c r="L139" s="223" t="s">
        <v>813</v>
      </c>
      <c r="M139" s="226">
        <v>2313.1</v>
      </c>
      <c r="N139" s="232" t="s">
        <v>190</v>
      </c>
      <c r="O139" s="213" t="s">
        <v>197</v>
      </c>
      <c r="P139" s="214"/>
      <c r="Q139" s="233" t="s">
        <v>628</v>
      </c>
    </row>
    <row r="140" spans="1:17" s="251" customFormat="1">
      <c r="A140" s="219">
        <v>25</v>
      </c>
      <c r="B140" s="219" t="s">
        <v>292</v>
      </c>
      <c r="C140" s="219" t="s">
        <v>291</v>
      </c>
      <c r="D140" s="219" t="s">
        <v>292</v>
      </c>
      <c r="E140" s="231" t="s">
        <v>189</v>
      </c>
      <c r="F140" s="225">
        <v>262</v>
      </c>
      <c r="G140" s="225">
        <v>237</v>
      </c>
      <c r="H140" s="225">
        <v>160</v>
      </c>
      <c r="I140" s="219">
        <v>71</v>
      </c>
      <c r="J140" s="219">
        <v>131</v>
      </c>
      <c r="K140" s="222">
        <v>1.488</v>
      </c>
      <c r="L140" s="223" t="s">
        <v>813</v>
      </c>
      <c r="M140" s="226">
        <v>1753.37</v>
      </c>
      <c r="N140" s="232" t="s">
        <v>190</v>
      </c>
      <c r="O140" s="213" t="s">
        <v>197</v>
      </c>
      <c r="P140" s="214"/>
      <c r="Q140" s="233" t="s">
        <v>628</v>
      </c>
    </row>
    <row r="141" spans="1:17" s="251" customFormat="1">
      <c r="A141" s="219">
        <v>26</v>
      </c>
      <c r="B141" s="219" t="s">
        <v>698</v>
      </c>
      <c r="C141" s="219" t="s">
        <v>719</v>
      </c>
      <c r="D141" s="219" t="s">
        <v>698</v>
      </c>
      <c r="E141" s="231" t="s">
        <v>189</v>
      </c>
      <c r="F141" s="225">
        <v>267</v>
      </c>
      <c r="G141" s="225">
        <v>242</v>
      </c>
      <c r="H141" s="225">
        <v>160</v>
      </c>
      <c r="I141" s="219">
        <v>71</v>
      </c>
      <c r="J141" s="219">
        <v>131</v>
      </c>
      <c r="K141" s="222">
        <v>1.488</v>
      </c>
      <c r="L141" s="223" t="s">
        <v>813</v>
      </c>
      <c r="M141" s="226">
        <v>2074.14</v>
      </c>
      <c r="N141" s="232" t="s">
        <v>190</v>
      </c>
      <c r="O141" s="213" t="s">
        <v>197</v>
      </c>
      <c r="P141" s="214"/>
      <c r="Q141" s="233" t="s">
        <v>628</v>
      </c>
    </row>
    <row r="142" spans="1:17" s="251" customFormat="1">
      <c r="A142" s="219">
        <v>27</v>
      </c>
      <c r="B142" s="219" t="s">
        <v>626</v>
      </c>
      <c r="C142" s="219" t="s">
        <v>623</v>
      </c>
      <c r="D142" s="219" t="s">
        <v>626</v>
      </c>
      <c r="E142" s="231" t="s">
        <v>189</v>
      </c>
      <c r="F142" s="225">
        <v>262</v>
      </c>
      <c r="G142" s="225">
        <v>237</v>
      </c>
      <c r="H142" s="225">
        <v>160</v>
      </c>
      <c r="I142" s="219">
        <v>71</v>
      </c>
      <c r="J142" s="219">
        <v>131</v>
      </c>
      <c r="K142" s="222">
        <v>1.488</v>
      </c>
      <c r="L142" s="223" t="s">
        <v>813</v>
      </c>
      <c r="M142" s="226">
        <v>1742.93</v>
      </c>
      <c r="N142" s="232" t="s">
        <v>190</v>
      </c>
      <c r="O142" s="213" t="s">
        <v>197</v>
      </c>
      <c r="P142" s="256"/>
      <c r="Q142" s="233" t="s">
        <v>628</v>
      </c>
    </row>
    <row r="143" spans="1:17" s="251" customFormat="1">
      <c r="A143" s="219">
        <v>28</v>
      </c>
      <c r="B143" s="219" t="s">
        <v>625</v>
      </c>
      <c r="C143" s="219" t="s">
        <v>624</v>
      </c>
      <c r="D143" s="219" t="s">
        <v>625</v>
      </c>
      <c r="E143" s="231" t="s">
        <v>189</v>
      </c>
      <c r="F143" s="225">
        <v>262</v>
      </c>
      <c r="G143" s="225">
        <v>237</v>
      </c>
      <c r="H143" s="225">
        <v>160</v>
      </c>
      <c r="I143" s="219">
        <v>71</v>
      </c>
      <c r="J143" s="219">
        <v>131</v>
      </c>
      <c r="K143" s="222">
        <v>1.488</v>
      </c>
      <c r="L143" s="223" t="s">
        <v>813</v>
      </c>
      <c r="M143" s="226">
        <v>1742.93</v>
      </c>
      <c r="N143" s="232" t="s">
        <v>190</v>
      </c>
      <c r="O143" s="213" t="s">
        <v>197</v>
      </c>
      <c r="P143" s="256"/>
      <c r="Q143" s="233" t="s">
        <v>628</v>
      </c>
    </row>
    <row r="144" spans="1:17" s="251" customFormat="1">
      <c r="A144" s="219">
        <v>29</v>
      </c>
      <c r="B144" s="219" t="s">
        <v>302</v>
      </c>
      <c r="C144" s="219" t="s">
        <v>301</v>
      </c>
      <c r="D144" s="219" t="s">
        <v>302</v>
      </c>
      <c r="E144" s="231" t="s">
        <v>189</v>
      </c>
      <c r="F144" s="225">
        <v>259</v>
      </c>
      <c r="G144" s="225">
        <v>239</v>
      </c>
      <c r="H144" s="225">
        <v>160</v>
      </c>
      <c r="I144" s="219">
        <v>71</v>
      </c>
      <c r="J144" s="219">
        <v>131</v>
      </c>
      <c r="K144" s="222">
        <v>1.488</v>
      </c>
      <c r="L144" s="223" t="s">
        <v>813</v>
      </c>
      <c r="M144" s="226">
        <v>1922.95</v>
      </c>
      <c r="N144" s="232" t="s">
        <v>190</v>
      </c>
      <c r="O144" s="213" t="s">
        <v>197</v>
      </c>
      <c r="P144" s="214"/>
      <c r="Q144" s="233" t="s">
        <v>628</v>
      </c>
    </row>
    <row r="145" spans="1:17" s="251" customFormat="1">
      <c r="A145" s="219">
        <v>30</v>
      </c>
      <c r="B145" s="219" t="s">
        <v>22</v>
      </c>
      <c r="C145" s="219" t="s">
        <v>21</v>
      </c>
      <c r="D145" s="219" t="s">
        <v>22</v>
      </c>
      <c r="E145" s="231" t="s">
        <v>189</v>
      </c>
      <c r="F145" s="225">
        <v>266</v>
      </c>
      <c r="G145" s="225">
        <v>246</v>
      </c>
      <c r="H145" s="225">
        <v>160</v>
      </c>
      <c r="I145" s="219">
        <v>71</v>
      </c>
      <c r="J145" s="219">
        <v>131</v>
      </c>
      <c r="K145" s="222">
        <v>1.488</v>
      </c>
      <c r="L145" s="223" t="s">
        <v>813</v>
      </c>
      <c r="M145" s="226">
        <v>2237.4299999999998</v>
      </c>
      <c r="N145" s="232" t="s">
        <v>190</v>
      </c>
      <c r="O145" s="213" t="s">
        <v>197</v>
      </c>
      <c r="P145" s="214"/>
      <c r="Q145" s="233" t="s">
        <v>628</v>
      </c>
    </row>
    <row r="146" spans="1:17" s="256" customFormat="1">
      <c r="A146" s="219">
        <v>31</v>
      </c>
      <c r="B146" s="219" t="s">
        <v>239</v>
      </c>
      <c r="C146" s="219" t="s">
        <v>238</v>
      </c>
      <c r="D146" s="219" t="s">
        <v>239</v>
      </c>
      <c r="E146" s="231" t="s">
        <v>189</v>
      </c>
      <c r="F146" s="225">
        <v>266</v>
      </c>
      <c r="G146" s="225">
        <v>246</v>
      </c>
      <c r="H146" s="225">
        <v>160</v>
      </c>
      <c r="I146" s="219">
        <v>71</v>
      </c>
      <c r="J146" s="219">
        <v>131</v>
      </c>
      <c r="K146" s="222">
        <v>1.488</v>
      </c>
      <c r="L146" s="223" t="s">
        <v>813</v>
      </c>
      <c r="M146" s="226">
        <v>2007.44</v>
      </c>
      <c r="N146" s="232" t="s">
        <v>190</v>
      </c>
      <c r="O146" s="213" t="s">
        <v>197</v>
      </c>
      <c r="P146" s="214"/>
      <c r="Q146" s="233" t="s">
        <v>627</v>
      </c>
    </row>
    <row r="147" spans="1:17" s="256" customFormat="1">
      <c r="A147" s="219">
        <v>32</v>
      </c>
      <c r="B147" s="219" t="s">
        <v>241</v>
      </c>
      <c r="C147" s="219" t="s">
        <v>240</v>
      </c>
      <c r="D147" s="219" t="s">
        <v>241</v>
      </c>
      <c r="E147" s="231" t="s">
        <v>189</v>
      </c>
      <c r="F147" s="225">
        <v>266</v>
      </c>
      <c r="G147" s="225">
        <v>246</v>
      </c>
      <c r="H147" s="225">
        <v>160</v>
      </c>
      <c r="I147" s="219">
        <v>71</v>
      </c>
      <c r="J147" s="219">
        <v>131</v>
      </c>
      <c r="K147" s="222">
        <v>1.488</v>
      </c>
      <c r="L147" s="223" t="s">
        <v>813</v>
      </c>
      <c r="M147" s="226">
        <v>2007.44</v>
      </c>
      <c r="N147" s="232" t="s">
        <v>190</v>
      </c>
      <c r="O147" s="213" t="s">
        <v>197</v>
      </c>
      <c r="P147" s="214"/>
      <c r="Q147" s="233" t="s">
        <v>627</v>
      </c>
    </row>
    <row r="148" spans="1:17" s="251" customFormat="1">
      <c r="A148" s="219">
        <v>33</v>
      </c>
      <c r="B148" s="219" t="s">
        <v>684</v>
      </c>
      <c r="C148" s="219" t="s">
        <v>692</v>
      </c>
      <c r="D148" s="219" t="s">
        <v>684</v>
      </c>
      <c r="E148" s="231" t="s">
        <v>189</v>
      </c>
      <c r="F148" s="225">
        <v>276</v>
      </c>
      <c r="G148" s="225">
        <v>256</v>
      </c>
      <c r="H148" s="225">
        <v>160</v>
      </c>
      <c r="I148" s="219">
        <v>71</v>
      </c>
      <c r="J148" s="219">
        <v>131</v>
      </c>
      <c r="K148" s="222">
        <v>1.488</v>
      </c>
      <c r="L148" s="223" t="s">
        <v>813</v>
      </c>
      <c r="M148" s="226">
        <v>2322.35</v>
      </c>
      <c r="N148" s="232" t="s">
        <v>190</v>
      </c>
      <c r="O148" s="213" t="s">
        <v>197</v>
      </c>
      <c r="P148" s="214"/>
      <c r="Q148" s="233" t="s">
        <v>627</v>
      </c>
    </row>
    <row r="149" spans="1:17" s="251" customFormat="1">
      <c r="A149" s="219">
        <v>34</v>
      </c>
      <c r="B149" s="219" t="s">
        <v>683</v>
      </c>
      <c r="C149" s="219" t="s">
        <v>691</v>
      </c>
      <c r="D149" s="219" t="s">
        <v>683</v>
      </c>
      <c r="E149" s="231" t="s">
        <v>189</v>
      </c>
      <c r="F149" s="225">
        <v>276</v>
      </c>
      <c r="G149" s="225">
        <v>256</v>
      </c>
      <c r="H149" s="225">
        <v>160</v>
      </c>
      <c r="I149" s="219">
        <v>71</v>
      </c>
      <c r="J149" s="219">
        <v>131</v>
      </c>
      <c r="K149" s="222">
        <v>1.488</v>
      </c>
      <c r="L149" s="223" t="s">
        <v>813</v>
      </c>
      <c r="M149" s="226">
        <v>2322.35</v>
      </c>
      <c r="N149" s="232" t="s">
        <v>190</v>
      </c>
      <c r="O149" s="213" t="s">
        <v>197</v>
      </c>
      <c r="P149" s="214"/>
      <c r="Q149" s="233" t="s">
        <v>627</v>
      </c>
    </row>
    <row r="150" spans="1:17" s="256" customFormat="1">
      <c r="A150" s="219">
        <v>35</v>
      </c>
      <c r="B150" s="219" t="s">
        <v>811</v>
      </c>
      <c r="C150" s="219" t="s">
        <v>788</v>
      </c>
      <c r="D150" s="219" t="s">
        <v>811</v>
      </c>
      <c r="E150" s="231" t="s">
        <v>189</v>
      </c>
      <c r="F150" s="225">
        <v>276</v>
      </c>
      <c r="G150" s="225">
        <v>256</v>
      </c>
      <c r="H150" s="225">
        <v>160</v>
      </c>
      <c r="I150" s="219">
        <v>71</v>
      </c>
      <c r="J150" s="219">
        <v>131</v>
      </c>
      <c r="K150" s="222">
        <v>1.488</v>
      </c>
      <c r="L150" s="223" t="s">
        <v>813</v>
      </c>
      <c r="M150" s="226">
        <v>2329.5100000000002</v>
      </c>
      <c r="N150" s="232" t="s">
        <v>190</v>
      </c>
      <c r="O150" s="213" t="s">
        <v>197</v>
      </c>
      <c r="Q150" s="233" t="s">
        <v>627</v>
      </c>
    </row>
    <row r="151" spans="1:17" s="251" customFormat="1">
      <c r="A151" s="219">
        <v>36</v>
      </c>
      <c r="B151" s="219" t="s">
        <v>705</v>
      </c>
      <c r="C151" s="219" t="s">
        <v>706</v>
      </c>
      <c r="D151" s="219" t="s">
        <v>705</v>
      </c>
      <c r="E151" s="231" t="s">
        <v>189</v>
      </c>
      <c r="F151" s="225">
        <v>276</v>
      </c>
      <c r="G151" s="225">
        <v>256</v>
      </c>
      <c r="H151" s="225">
        <v>160</v>
      </c>
      <c r="I151" s="219">
        <v>71</v>
      </c>
      <c r="J151" s="219">
        <v>131</v>
      </c>
      <c r="K151" s="222">
        <v>1.488</v>
      </c>
      <c r="L151" s="223" t="s">
        <v>813</v>
      </c>
      <c r="M151" s="226">
        <v>2322.35</v>
      </c>
      <c r="N151" s="232" t="s">
        <v>190</v>
      </c>
      <c r="O151" s="213" t="s">
        <v>197</v>
      </c>
      <c r="P151" s="214"/>
      <c r="Q151" s="233" t="s">
        <v>627</v>
      </c>
    </row>
    <row r="152" spans="1:17" s="251" customFormat="1">
      <c r="A152" s="219">
        <v>37</v>
      </c>
      <c r="B152" s="219" t="s">
        <v>411</v>
      </c>
      <c r="C152" s="219" t="s">
        <v>410</v>
      </c>
      <c r="D152" s="219" t="s">
        <v>411</v>
      </c>
      <c r="E152" s="231" t="s">
        <v>189</v>
      </c>
      <c r="F152" s="225">
        <v>266</v>
      </c>
      <c r="G152" s="225">
        <v>246</v>
      </c>
      <c r="H152" s="225">
        <v>160</v>
      </c>
      <c r="I152" s="219">
        <v>71</v>
      </c>
      <c r="J152" s="219">
        <v>131</v>
      </c>
      <c r="K152" s="222">
        <v>1.488</v>
      </c>
      <c r="L152" s="223" t="s">
        <v>813</v>
      </c>
      <c r="M152" s="226">
        <v>2042.57</v>
      </c>
      <c r="N152" s="232" t="s">
        <v>190</v>
      </c>
      <c r="O152" s="213" t="s">
        <v>197</v>
      </c>
      <c r="P152" s="214"/>
      <c r="Q152" s="233" t="s">
        <v>627</v>
      </c>
    </row>
    <row r="153" spans="1:17" s="251" customFormat="1">
      <c r="A153" s="219">
        <v>38</v>
      </c>
      <c r="B153" s="219" t="s">
        <v>461</v>
      </c>
      <c r="C153" s="219" t="s">
        <v>412</v>
      </c>
      <c r="D153" s="219" t="s">
        <v>461</v>
      </c>
      <c r="E153" s="231" t="s">
        <v>189</v>
      </c>
      <c r="F153" s="225">
        <v>266</v>
      </c>
      <c r="G153" s="225">
        <v>246</v>
      </c>
      <c r="H153" s="225">
        <v>160</v>
      </c>
      <c r="I153" s="219">
        <v>71</v>
      </c>
      <c r="J153" s="219">
        <v>131</v>
      </c>
      <c r="K153" s="222">
        <v>1.488</v>
      </c>
      <c r="L153" s="223" t="s">
        <v>813</v>
      </c>
      <c r="M153" s="226">
        <v>2042.33</v>
      </c>
      <c r="N153" s="232" t="s">
        <v>190</v>
      </c>
      <c r="O153" s="213" t="s">
        <v>197</v>
      </c>
      <c r="P153" s="214"/>
      <c r="Q153" s="233" t="s">
        <v>627</v>
      </c>
    </row>
    <row r="154" spans="1:17" s="251" customFormat="1">
      <c r="A154" s="219">
        <v>39</v>
      </c>
      <c r="B154" s="219" t="s">
        <v>294</v>
      </c>
      <c r="C154" s="219" t="s">
        <v>293</v>
      </c>
      <c r="D154" s="219" t="s">
        <v>294</v>
      </c>
      <c r="E154" s="231" t="s">
        <v>189</v>
      </c>
      <c r="F154" s="225">
        <v>266</v>
      </c>
      <c r="G154" s="225">
        <v>246</v>
      </c>
      <c r="H154" s="225">
        <v>160</v>
      </c>
      <c r="I154" s="219">
        <v>71</v>
      </c>
      <c r="J154" s="219">
        <v>131</v>
      </c>
      <c r="K154" s="222">
        <v>1.488</v>
      </c>
      <c r="L154" s="223" t="s">
        <v>813</v>
      </c>
      <c r="M154" s="226">
        <v>2316.54</v>
      </c>
      <c r="N154" s="232" t="s">
        <v>190</v>
      </c>
      <c r="O154" s="213" t="s">
        <v>197</v>
      </c>
      <c r="P154" s="214"/>
      <c r="Q154" s="233" t="s">
        <v>627</v>
      </c>
    </row>
    <row r="155" spans="1:17" s="251" customFormat="1">
      <c r="A155" s="219">
        <v>40</v>
      </c>
      <c r="B155" s="219" t="s">
        <v>296</v>
      </c>
      <c r="C155" s="219" t="s">
        <v>295</v>
      </c>
      <c r="D155" s="219" t="s">
        <v>296</v>
      </c>
      <c r="E155" s="231" t="s">
        <v>189</v>
      </c>
      <c r="F155" s="225">
        <v>266</v>
      </c>
      <c r="G155" s="225">
        <v>246</v>
      </c>
      <c r="H155" s="225">
        <v>160</v>
      </c>
      <c r="I155" s="219">
        <v>71</v>
      </c>
      <c r="J155" s="219">
        <v>131</v>
      </c>
      <c r="K155" s="222">
        <v>1.488</v>
      </c>
      <c r="L155" s="223" t="s">
        <v>813</v>
      </c>
      <c r="M155" s="226">
        <v>2316.54</v>
      </c>
      <c r="N155" s="232" t="s">
        <v>190</v>
      </c>
      <c r="O155" s="213" t="s">
        <v>197</v>
      </c>
      <c r="P155" s="214"/>
      <c r="Q155" s="233" t="s">
        <v>627</v>
      </c>
    </row>
    <row r="156" spans="1:17" s="251" customFormat="1">
      <c r="A156" s="219">
        <v>41</v>
      </c>
      <c r="B156" s="219" t="s">
        <v>298</v>
      </c>
      <c r="C156" s="219" t="s">
        <v>297</v>
      </c>
      <c r="D156" s="219" t="s">
        <v>298</v>
      </c>
      <c r="E156" s="231" t="s">
        <v>189</v>
      </c>
      <c r="F156" s="225">
        <v>266</v>
      </c>
      <c r="G156" s="225">
        <v>246</v>
      </c>
      <c r="H156" s="225">
        <v>160</v>
      </c>
      <c r="I156" s="219">
        <v>71</v>
      </c>
      <c r="J156" s="219">
        <v>131</v>
      </c>
      <c r="K156" s="222">
        <v>1.488</v>
      </c>
      <c r="L156" s="223" t="s">
        <v>813</v>
      </c>
      <c r="M156" s="226">
        <v>2240.87</v>
      </c>
      <c r="N156" s="232" t="s">
        <v>190</v>
      </c>
      <c r="O156" s="213" t="s">
        <v>197</v>
      </c>
      <c r="P156" s="214"/>
      <c r="Q156" s="233" t="s">
        <v>627</v>
      </c>
    </row>
    <row r="157" spans="1:17" s="251" customFormat="1">
      <c r="A157" s="219">
        <v>42</v>
      </c>
      <c r="B157" s="219" t="s">
        <v>300</v>
      </c>
      <c r="C157" s="219" t="s">
        <v>299</v>
      </c>
      <c r="D157" s="219" t="s">
        <v>300</v>
      </c>
      <c r="E157" s="231" t="s">
        <v>189</v>
      </c>
      <c r="F157" s="225">
        <v>266</v>
      </c>
      <c r="G157" s="225">
        <v>246</v>
      </c>
      <c r="H157" s="225">
        <v>160</v>
      </c>
      <c r="I157" s="219">
        <v>71</v>
      </c>
      <c r="J157" s="219">
        <v>131</v>
      </c>
      <c r="K157" s="222">
        <v>1.488</v>
      </c>
      <c r="L157" s="223" t="s">
        <v>813</v>
      </c>
      <c r="M157" s="226">
        <v>2240.9899999999998</v>
      </c>
      <c r="N157" s="232" t="s">
        <v>190</v>
      </c>
      <c r="O157" s="213" t="s">
        <v>197</v>
      </c>
      <c r="P157" s="214"/>
      <c r="Q157" s="233" t="s">
        <v>627</v>
      </c>
    </row>
    <row r="158" spans="1:17" s="251" customFormat="1">
      <c r="A158" s="219">
        <v>43</v>
      </c>
      <c r="B158" s="219" t="s">
        <v>243</v>
      </c>
      <c r="C158" s="219" t="s">
        <v>242</v>
      </c>
      <c r="D158" s="219" t="s">
        <v>243</v>
      </c>
      <c r="E158" s="231" t="s">
        <v>189</v>
      </c>
      <c r="F158" s="225">
        <v>266</v>
      </c>
      <c r="G158" s="225">
        <v>246</v>
      </c>
      <c r="H158" s="225">
        <v>160</v>
      </c>
      <c r="I158" s="219">
        <v>71</v>
      </c>
      <c r="J158" s="219">
        <v>131</v>
      </c>
      <c r="K158" s="222">
        <v>1.488</v>
      </c>
      <c r="L158" s="223" t="s">
        <v>813</v>
      </c>
      <c r="M158" s="226">
        <v>2382.1799999999998</v>
      </c>
      <c r="N158" s="232" t="s">
        <v>190</v>
      </c>
      <c r="O158" s="213" t="s">
        <v>197</v>
      </c>
      <c r="P158" s="214"/>
      <c r="Q158" s="233" t="s">
        <v>627</v>
      </c>
    </row>
    <row r="159" spans="1:17" s="251" customFormat="1">
      <c r="A159" s="219">
        <v>44</v>
      </c>
      <c r="B159" s="219" t="s">
        <v>245</v>
      </c>
      <c r="C159" s="219" t="s">
        <v>244</v>
      </c>
      <c r="D159" s="219" t="s">
        <v>245</v>
      </c>
      <c r="E159" s="231" t="s">
        <v>189</v>
      </c>
      <c r="F159" s="225">
        <v>266</v>
      </c>
      <c r="G159" s="225">
        <v>246</v>
      </c>
      <c r="H159" s="225">
        <v>160</v>
      </c>
      <c r="I159" s="219">
        <v>71</v>
      </c>
      <c r="J159" s="219">
        <v>131</v>
      </c>
      <c r="K159" s="222">
        <v>1.488</v>
      </c>
      <c r="L159" s="223" t="s">
        <v>813</v>
      </c>
      <c r="M159" s="226">
        <v>2382.1799999999998</v>
      </c>
      <c r="N159" s="232" t="s">
        <v>190</v>
      </c>
      <c r="O159" s="213" t="s">
        <v>197</v>
      </c>
      <c r="P159" s="214"/>
      <c r="Q159" s="233"/>
    </row>
    <row r="160" spans="1:17" s="251" customFormat="1">
      <c r="A160" s="219">
        <v>45</v>
      </c>
      <c r="B160" s="219" t="s">
        <v>827</v>
      </c>
      <c r="C160" s="219" t="s">
        <v>825</v>
      </c>
      <c r="D160" s="219" t="s">
        <v>827</v>
      </c>
      <c r="E160" s="231" t="s">
        <v>189</v>
      </c>
      <c r="F160" s="225">
        <v>276</v>
      </c>
      <c r="G160" s="225">
        <v>256</v>
      </c>
      <c r="H160" s="225">
        <v>160</v>
      </c>
      <c r="I160" s="219">
        <v>71</v>
      </c>
      <c r="J160" s="219">
        <v>131</v>
      </c>
      <c r="K160" s="222">
        <v>1.488</v>
      </c>
      <c r="L160" s="223" t="s">
        <v>813</v>
      </c>
      <c r="M160" s="226">
        <v>2636.23</v>
      </c>
      <c r="N160" s="232" t="s">
        <v>190</v>
      </c>
      <c r="O160" s="213" t="s">
        <v>197</v>
      </c>
      <c r="P160" s="214"/>
      <c r="Q160" s="233" t="s">
        <v>627</v>
      </c>
    </row>
    <row r="161" spans="1:17" s="251" customFormat="1">
      <c r="A161" s="219">
        <v>46</v>
      </c>
      <c r="B161" s="219" t="s">
        <v>829</v>
      </c>
      <c r="C161" s="219" t="s">
        <v>828</v>
      </c>
      <c r="D161" s="219" t="s">
        <v>829</v>
      </c>
      <c r="E161" s="231" t="s">
        <v>189</v>
      </c>
      <c r="F161" s="225">
        <v>276</v>
      </c>
      <c r="G161" s="225">
        <v>256</v>
      </c>
      <c r="H161" s="225">
        <v>160</v>
      </c>
      <c r="I161" s="219">
        <v>71</v>
      </c>
      <c r="J161" s="219">
        <v>131</v>
      </c>
      <c r="K161" s="222">
        <v>1.488</v>
      </c>
      <c r="L161" s="223" t="s">
        <v>813</v>
      </c>
      <c r="M161" s="226">
        <v>2368.41</v>
      </c>
      <c r="N161" s="232" t="s">
        <v>190</v>
      </c>
      <c r="O161" s="213" t="s">
        <v>197</v>
      </c>
      <c r="P161" s="214"/>
      <c r="Q161" s="233" t="s">
        <v>627</v>
      </c>
    </row>
    <row r="162" spans="1:17" s="251" customFormat="1">
      <c r="A162" s="219">
        <v>47</v>
      </c>
      <c r="B162" s="219" t="s">
        <v>835</v>
      </c>
      <c r="C162" s="219" t="s">
        <v>834</v>
      </c>
      <c r="D162" s="219" t="s">
        <v>835</v>
      </c>
      <c r="E162" s="231" t="s">
        <v>189</v>
      </c>
      <c r="F162" s="225">
        <v>276</v>
      </c>
      <c r="G162" s="225">
        <v>256</v>
      </c>
      <c r="H162" s="225">
        <v>160</v>
      </c>
      <c r="I162" s="219">
        <v>71</v>
      </c>
      <c r="J162" s="219">
        <v>131</v>
      </c>
      <c r="K162" s="222">
        <v>1.488</v>
      </c>
      <c r="L162" s="223" t="s">
        <v>813</v>
      </c>
      <c r="M162" s="226">
        <v>2638.89</v>
      </c>
      <c r="N162" s="232" t="s">
        <v>190</v>
      </c>
      <c r="O162" s="213" t="s">
        <v>197</v>
      </c>
      <c r="P162" s="214"/>
      <c r="Q162" s="233" t="s">
        <v>627</v>
      </c>
    </row>
    <row r="163" spans="1:17" s="251" customFormat="1">
      <c r="A163" s="219"/>
      <c r="B163" s="219"/>
      <c r="C163" s="219"/>
      <c r="D163" s="219"/>
      <c r="E163" s="231" t="s">
        <v>189</v>
      </c>
      <c r="F163" s="225"/>
      <c r="G163" s="225"/>
      <c r="H163" s="225"/>
      <c r="I163" s="219"/>
      <c r="J163" s="219"/>
      <c r="K163" s="222"/>
      <c r="L163" s="223" t="s">
        <v>813</v>
      </c>
      <c r="M163" s="226"/>
      <c r="N163" s="232" t="s">
        <v>190</v>
      </c>
      <c r="O163" s="213" t="s">
        <v>197</v>
      </c>
      <c r="P163" s="214"/>
      <c r="Q163" s="233"/>
    </row>
    <row r="164" spans="1:17" s="251" customFormat="1">
      <c r="A164" s="219"/>
      <c r="B164" s="219"/>
      <c r="C164" s="219"/>
      <c r="D164" s="219"/>
      <c r="E164" s="231" t="s">
        <v>189</v>
      </c>
      <c r="F164" s="225"/>
      <c r="G164" s="225"/>
      <c r="H164" s="225"/>
      <c r="I164" s="219"/>
      <c r="J164" s="219"/>
      <c r="K164" s="222"/>
      <c r="L164" s="223" t="s">
        <v>813</v>
      </c>
      <c r="M164" s="226"/>
      <c r="N164" s="232" t="s">
        <v>190</v>
      </c>
      <c r="O164" s="213" t="s">
        <v>197</v>
      </c>
      <c r="P164" s="214"/>
      <c r="Q164" s="233"/>
    </row>
    <row r="165" spans="1:17" s="251" customFormat="1">
      <c r="A165" s="219">
        <v>1</v>
      </c>
      <c r="B165" s="219" t="s">
        <v>339</v>
      </c>
      <c r="C165" s="219" t="s">
        <v>338</v>
      </c>
      <c r="D165" s="219" t="s">
        <v>339</v>
      </c>
      <c r="E165" s="231" t="s">
        <v>189</v>
      </c>
      <c r="F165" s="225">
        <v>260</v>
      </c>
      <c r="G165" s="225">
        <v>235</v>
      </c>
      <c r="H165" s="225">
        <v>162</v>
      </c>
      <c r="I165" s="219">
        <v>70</v>
      </c>
      <c r="J165" s="219">
        <v>124</v>
      </c>
      <c r="K165" s="222">
        <v>1.407</v>
      </c>
      <c r="L165" s="223" t="s">
        <v>813</v>
      </c>
      <c r="M165" s="226">
        <v>1857.91</v>
      </c>
      <c r="N165" s="232" t="s">
        <v>190</v>
      </c>
      <c r="O165" s="213" t="s">
        <v>197</v>
      </c>
      <c r="P165" s="214"/>
      <c r="Q165" s="233" t="s">
        <v>627</v>
      </c>
    </row>
    <row r="166" spans="1:17" s="251" customFormat="1">
      <c r="A166" s="219">
        <v>2</v>
      </c>
      <c r="B166" s="219" t="s">
        <v>341</v>
      </c>
      <c r="C166" s="219" t="s">
        <v>340</v>
      </c>
      <c r="D166" s="219" t="s">
        <v>341</v>
      </c>
      <c r="E166" s="231" t="s">
        <v>189</v>
      </c>
      <c r="F166" s="225">
        <v>260</v>
      </c>
      <c r="G166" s="225">
        <v>235</v>
      </c>
      <c r="H166" s="225">
        <v>162</v>
      </c>
      <c r="I166" s="219">
        <v>70</v>
      </c>
      <c r="J166" s="219">
        <v>124</v>
      </c>
      <c r="K166" s="222">
        <v>1.407</v>
      </c>
      <c r="L166" s="223" t="s">
        <v>813</v>
      </c>
      <c r="M166" s="226">
        <v>2271.86</v>
      </c>
      <c r="N166" s="232" t="s">
        <v>190</v>
      </c>
      <c r="O166" s="213" t="s">
        <v>197</v>
      </c>
      <c r="P166" s="214"/>
      <c r="Q166" s="233" t="s">
        <v>627</v>
      </c>
    </row>
    <row r="167" spans="1:17" s="251" customFormat="1">
      <c r="A167" s="219">
        <v>3</v>
      </c>
      <c r="B167" s="219" t="s">
        <v>343</v>
      </c>
      <c r="C167" s="219" t="s">
        <v>342</v>
      </c>
      <c r="D167" s="219" t="s">
        <v>343</v>
      </c>
      <c r="E167" s="231" t="s">
        <v>189</v>
      </c>
      <c r="F167" s="225">
        <v>260</v>
      </c>
      <c r="G167" s="225">
        <v>235</v>
      </c>
      <c r="H167" s="225">
        <v>162</v>
      </c>
      <c r="I167" s="219">
        <v>70</v>
      </c>
      <c r="J167" s="219">
        <v>124</v>
      </c>
      <c r="K167" s="222">
        <v>1.407</v>
      </c>
      <c r="L167" s="223" t="s">
        <v>813</v>
      </c>
      <c r="M167" s="226">
        <v>2027.82</v>
      </c>
      <c r="N167" s="232" t="s">
        <v>190</v>
      </c>
      <c r="O167" s="213" t="s">
        <v>197</v>
      </c>
      <c r="P167" s="214"/>
      <c r="Q167" s="233" t="s">
        <v>627</v>
      </c>
    </row>
    <row r="168" spans="1:17" s="251" customFormat="1">
      <c r="A168" s="219">
        <v>4</v>
      </c>
      <c r="B168" s="219" t="s">
        <v>279</v>
      </c>
      <c r="C168" s="219" t="s">
        <v>278</v>
      </c>
      <c r="D168" s="219" t="s">
        <v>279</v>
      </c>
      <c r="E168" s="231" t="s">
        <v>189</v>
      </c>
      <c r="F168" s="225">
        <v>238</v>
      </c>
      <c r="G168" s="225">
        <v>216</v>
      </c>
      <c r="H168" s="225">
        <v>163</v>
      </c>
      <c r="I168" s="219">
        <v>65</v>
      </c>
      <c r="J168" s="219">
        <v>124</v>
      </c>
      <c r="K168" s="222">
        <v>1.3140000000000001</v>
      </c>
      <c r="L168" s="223" t="s">
        <v>813</v>
      </c>
      <c r="M168" s="226">
        <v>1762.09</v>
      </c>
      <c r="N168" s="232" t="s">
        <v>190</v>
      </c>
      <c r="O168" s="213" t="s">
        <v>197</v>
      </c>
      <c r="P168" s="214"/>
      <c r="Q168" s="233" t="s">
        <v>628</v>
      </c>
    </row>
    <row r="169" spans="1:17" s="251" customFormat="1">
      <c r="A169" s="219">
        <v>5</v>
      </c>
      <c r="B169" s="219" t="s">
        <v>281</v>
      </c>
      <c r="C169" s="219" t="s">
        <v>280</v>
      </c>
      <c r="D169" s="219" t="s">
        <v>281</v>
      </c>
      <c r="E169" s="231" t="s">
        <v>189</v>
      </c>
      <c r="F169" s="225">
        <v>238</v>
      </c>
      <c r="G169" s="225">
        <v>216</v>
      </c>
      <c r="H169" s="225">
        <v>163</v>
      </c>
      <c r="I169" s="219">
        <v>65</v>
      </c>
      <c r="J169" s="219">
        <v>124</v>
      </c>
      <c r="K169" s="222">
        <v>1.3140000000000001</v>
      </c>
      <c r="L169" s="223" t="s">
        <v>813</v>
      </c>
      <c r="M169" s="226">
        <v>1810.62</v>
      </c>
      <c r="N169" s="232" t="s">
        <v>190</v>
      </c>
      <c r="O169" s="213" t="s">
        <v>197</v>
      </c>
      <c r="P169" s="256"/>
      <c r="Q169" s="233" t="s">
        <v>628</v>
      </c>
    </row>
    <row r="170" spans="1:17" s="251" customFormat="1">
      <c r="A170" s="219">
        <v>6</v>
      </c>
      <c r="B170" s="219" t="s">
        <v>714</v>
      </c>
      <c r="C170" s="219" t="s">
        <v>710</v>
      </c>
      <c r="D170" s="219" t="s">
        <v>714</v>
      </c>
      <c r="E170" s="231" t="s">
        <v>189</v>
      </c>
      <c r="F170" s="225">
        <v>238</v>
      </c>
      <c r="G170" s="225">
        <v>216</v>
      </c>
      <c r="H170" s="225">
        <v>163</v>
      </c>
      <c r="I170" s="219">
        <v>65</v>
      </c>
      <c r="J170" s="219">
        <v>124</v>
      </c>
      <c r="K170" s="222">
        <v>1.3140000000000001</v>
      </c>
      <c r="L170" s="223" t="s">
        <v>813</v>
      </c>
      <c r="M170" s="226">
        <v>1763.16</v>
      </c>
      <c r="N170" s="232" t="s">
        <v>190</v>
      </c>
      <c r="O170" s="213" t="s">
        <v>197</v>
      </c>
      <c r="P170" s="256"/>
      <c r="Q170" s="233" t="s">
        <v>628</v>
      </c>
    </row>
    <row r="171" spans="1:17" s="251" customFormat="1">
      <c r="A171" s="219">
        <v>7</v>
      </c>
      <c r="B171" s="219" t="s">
        <v>715</v>
      </c>
      <c r="C171" s="219" t="s">
        <v>711</v>
      </c>
      <c r="D171" s="219" t="s">
        <v>715</v>
      </c>
      <c r="E171" s="231" t="s">
        <v>189</v>
      </c>
      <c r="F171" s="225">
        <v>238</v>
      </c>
      <c r="G171" s="225">
        <v>216</v>
      </c>
      <c r="H171" s="225">
        <v>163</v>
      </c>
      <c r="I171" s="219">
        <v>65</v>
      </c>
      <c r="J171" s="219">
        <v>124</v>
      </c>
      <c r="K171" s="222">
        <v>1.3140000000000001</v>
      </c>
      <c r="L171" s="223" t="s">
        <v>813</v>
      </c>
      <c r="M171" s="226">
        <v>1763.16</v>
      </c>
      <c r="N171" s="232" t="s">
        <v>190</v>
      </c>
      <c r="O171" s="213" t="s">
        <v>197</v>
      </c>
      <c r="P171" s="256"/>
      <c r="Q171" s="233" t="s">
        <v>628</v>
      </c>
    </row>
    <row r="172" spans="1:17" s="251" customFormat="1">
      <c r="A172" s="219">
        <v>8</v>
      </c>
      <c r="B172" s="219" t="s">
        <v>283</v>
      </c>
      <c r="C172" s="219" t="s">
        <v>282</v>
      </c>
      <c r="D172" s="219" t="s">
        <v>283</v>
      </c>
      <c r="E172" s="231" t="s">
        <v>189</v>
      </c>
      <c r="F172" s="225">
        <v>238</v>
      </c>
      <c r="G172" s="225">
        <v>216</v>
      </c>
      <c r="H172" s="225">
        <v>163</v>
      </c>
      <c r="I172" s="219">
        <v>65</v>
      </c>
      <c r="J172" s="219">
        <v>124</v>
      </c>
      <c r="K172" s="222">
        <v>1.3140000000000001</v>
      </c>
      <c r="L172" s="223" t="s">
        <v>813</v>
      </c>
      <c r="M172" s="226">
        <v>1936.91</v>
      </c>
      <c r="N172" s="232" t="s">
        <v>190</v>
      </c>
      <c r="O172" s="213" t="s">
        <v>197</v>
      </c>
      <c r="P172" s="256"/>
      <c r="Q172" s="233" t="s">
        <v>628</v>
      </c>
    </row>
    <row r="173" spans="1:17" s="251" customFormat="1">
      <c r="A173" s="219">
        <v>9</v>
      </c>
      <c r="B173" s="219" t="s">
        <v>271</v>
      </c>
      <c r="C173" s="219" t="s">
        <v>270</v>
      </c>
      <c r="D173" s="219" t="s">
        <v>271</v>
      </c>
      <c r="E173" s="231" t="s">
        <v>189</v>
      </c>
      <c r="F173" s="225">
        <v>254</v>
      </c>
      <c r="G173" s="225">
        <v>229</v>
      </c>
      <c r="H173" s="225">
        <v>163</v>
      </c>
      <c r="I173" s="219">
        <v>70</v>
      </c>
      <c r="J173" s="219">
        <v>130</v>
      </c>
      <c r="K173" s="222">
        <v>1.484</v>
      </c>
      <c r="L173" s="223" t="s">
        <v>813</v>
      </c>
      <c r="M173" s="226">
        <v>1932.62</v>
      </c>
      <c r="N173" s="232" t="s">
        <v>190</v>
      </c>
      <c r="O173" s="213" t="s">
        <v>197</v>
      </c>
      <c r="P173" s="214"/>
      <c r="Q173" s="233" t="s">
        <v>628</v>
      </c>
    </row>
    <row r="174" spans="1:17" s="251" customFormat="1">
      <c r="A174" s="219">
        <v>10</v>
      </c>
      <c r="B174" s="219" t="s">
        <v>273</v>
      </c>
      <c r="C174" s="219" t="s">
        <v>272</v>
      </c>
      <c r="D174" s="219" t="s">
        <v>273</v>
      </c>
      <c r="E174" s="231" t="s">
        <v>189</v>
      </c>
      <c r="F174" s="225">
        <v>254</v>
      </c>
      <c r="G174" s="225">
        <v>229</v>
      </c>
      <c r="H174" s="225">
        <v>163</v>
      </c>
      <c r="I174" s="219">
        <v>70</v>
      </c>
      <c r="J174" s="219">
        <v>130</v>
      </c>
      <c r="K174" s="222">
        <v>1.484</v>
      </c>
      <c r="L174" s="223" t="s">
        <v>813</v>
      </c>
      <c r="M174" s="226">
        <v>1981.59</v>
      </c>
      <c r="N174" s="232" t="s">
        <v>190</v>
      </c>
      <c r="O174" s="213" t="s">
        <v>197</v>
      </c>
      <c r="P174" s="214"/>
      <c r="Q174" s="233" t="s">
        <v>628</v>
      </c>
    </row>
    <row r="175" spans="1:17" s="256" customFormat="1">
      <c r="A175" s="219">
        <v>11</v>
      </c>
      <c r="B175" s="219" t="s">
        <v>716</v>
      </c>
      <c r="C175" s="219" t="s">
        <v>712</v>
      </c>
      <c r="D175" s="219" t="s">
        <v>716</v>
      </c>
      <c r="E175" s="231" t="s">
        <v>189</v>
      </c>
      <c r="F175" s="225">
        <v>254</v>
      </c>
      <c r="G175" s="225">
        <v>229</v>
      </c>
      <c r="H175" s="225">
        <v>163</v>
      </c>
      <c r="I175" s="219">
        <v>70</v>
      </c>
      <c r="J175" s="219">
        <v>130</v>
      </c>
      <c r="K175" s="222">
        <v>1.484</v>
      </c>
      <c r="L175" s="223" t="s">
        <v>813</v>
      </c>
      <c r="M175" s="226">
        <v>1911.01</v>
      </c>
      <c r="N175" s="232" t="s">
        <v>190</v>
      </c>
      <c r="O175" s="213" t="s">
        <v>197</v>
      </c>
      <c r="P175" s="214"/>
      <c r="Q175" s="233" t="s">
        <v>628</v>
      </c>
    </row>
    <row r="176" spans="1:17" s="256" customFormat="1">
      <c r="A176" s="219">
        <v>12</v>
      </c>
      <c r="B176" s="219" t="s">
        <v>717</v>
      </c>
      <c r="C176" s="219" t="s">
        <v>713</v>
      </c>
      <c r="D176" s="219" t="s">
        <v>717</v>
      </c>
      <c r="E176" s="231" t="s">
        <v>189</v>
      </c>
      <c r="F176" s="225">
        <v>254</v>
      </c>
      <c r="G176" s="225">
        <v>229</v>
      </c>
      <c r="H176" s="225">
        <v>163</v>
      </c>
      <c r="I176" s="219">
        <v>70</v>
      </c>
      <c r="J176" s="219">
        <v>130</v>
      </c>
      <c r="K176" s="222">
        <v>1.484</v>
      </c>
      <c r="L176" s="223" t="s">
        <v>813</v>
      </c>
      <c r="M176" s="226">
        <v>1911.01</v>
      </c>
      <c r="N176" s="232" t="s">
        <v>190</v>
      </c>
      <c r="O176" s="213" t="s">
        <v>197</v>
      </c>
      <c r="P176" s="214"/>
      <c r="Q176" s="233" t="s">
        <v>628</v>
      </c>
    </row>
    <row r="177" spans="1:17" s="256" customFormat="1">
      <c r="A177" s="219">
        <v>13</v>
      </c>
      <c r="B177" s="219" t="s">
        <v>275</v>
      </c>
      <c r="C177" s="219" t="s">
        <v>274</v>
      </c>
      <c r="D177" s="219" t="s">
        <v>275</v>
      </c>
      <c r="E177" s="231" t="s">
        <v>189</v>
      </c>
      <c r="F177" s="225">
        <v>254</v>
      </c>
      <c r="G177" s="225">
        <v>229</v>
      </c>
      <c r="H177" s="225">
        <v>163</v>
      </c>
      <c r="I177" s="219">
        <v>70</v>
      </c>
      <c r="J177" s="219">
        <v>130</v>
      </c>
      <c r="K177" s="222">
        <v>1.484</v>
      </c>
      <c r="L177" s="223" t="s">
        <v>813</v>
      </c>
      <c r="M177" s="226">
        <v>2119.6799999999998</v>
      </c>
      <c r="N177" s="232" t="s">
        <v>190</v>
      </c>
      <c r="O177" s="213" t="s">
        <v>197</v>
      </c>
      <c r="P177" s="214"/>
      <c r="Q177" s="233" t="s">
        <v>628</v>
      </c>
    </row>
    <row r="178" spans="1:17" s="256" customFormat="1">
      <c r="A178" s="219">
        <v>14</v>
      </c>
      <c r="B178" s="219" t="s">
        <v>308</v>
      </c>
      <c r="C178" s="219" t="s">
        <v>307</v>
      </c>
      <c r="D178" s="219" t="s">
        <v>308</v>
      </c>
      <c r="E178" s="231" t="s">
        <v>189</v>
      </c>
      <c r="F178" s="225">
        <v>254</v>
      </c>
      <c r="G178" s="225">
        <v>229</v>
      </c>
      <c r="H178" s="225">
        <v>163</v>
      </c>
      <c r="I178" s="219">
        <v>70</v>
      </c>
      <c r="J178" s="219">
        <v>130</v>
      </c>
      <c r="K178" s="222">
        <v>1.484</v>
      </c>
      <c r="L178" s="223" t="s">
        <v>813</v>
      </c>
      <c r="M178" s="226">
        <v>1971.94</v>
      </c>
      <c r="N178" s="232" t="s">
        <v>190</v>
      </c>
      <c r="O178" s="213" t="s">
        <v>197</v>
      </c>
      <c r="P178" s="214"/>
      <c r="Q178" s="233" t="s">
        <v>628</v>
      </c>
    </row>
    <row r="179" spans="1:17" s="251" customFormat="1">
      <c r="A179" s="219">
        <v>15</v>
      </c>
      <c r="B179" s="219" t="s">
        <v>724</v>
      </c>
      <c r="C179" s="219" t="s">
        <v>723</v>
      </c>
      <c r="D179" s="219" t="s">
        <v>724</v>
      </c>
      <c r="E179" s="231" t="s">
        <v>189</v>
      </c>
      <c r="F179" s="225">
        <v>259</v>
      </c>
      <c r="G179" s="225">
        <v>234</v>
      </c>
      <c r="H179" s="225">
        <v>163</v>
      </c>
      <c r="I179" s="219">
        <v>70</v>
      </c>
      <c r="J179" s="219">
        <v>130</v>
      </c>
      <c r="K179" s="222">
        <v>1.484</v>
      </c>
      <c r="L179" s="223" t="s">
        <v>813</v>
      </c>
      <c r="M179" s="226">
        <v>2325.4699999999998</v>
      </c>
      <c r="N179" s="232" t="s">
        <v>190</v>
      </c>
      <c r="O179" s="213" t="s">
        <v>197</v>
      </c>
      <c r="P179" s="214"/>
      <c r="Q179" s="233" t="s">
        <v>628</v>
      </c>
    </row>
    <row r="180" spans="1:17" s="256" customFormat="1">
      <c r="A180" s="219">
        <v>16</v>
      </c>
      <c r="B180" s="219" t="s">
        <v>285</v>
      </c>
      <c r="C180" s="219" t="s">
        <v>284</v>
      </c>
      <c r="D180" s="219" t="s">
        <v>285</v>
      </c>
      <c r="E180" s="231" t="s">
        <v>189</v>
      </c>
      <c r="F180" s="225">
        <v>238</v>
      </c>
      <c r="G180" s="225">
        <v>216</v>
      </c>
      <c r="H180" s="225">
        <v>163</v>
      </c>
      <c r="I180" s="219">
        <v>65</v>
      </c>
      <c r="J180" s="219">
        <v>124</v>
      </c>
      <c r="K180" s="222">
        <v>1.3140000000000001</v>
      </c>
      <c r="L180" s="223" t="s">
        <v>813</v>
      </c>
      <c r="M180" s="226">
        <v>1982.09</v>
      </c>
      <c r="N180" s="232" t="s">
        <v>190</v>
      </c>
      <c r="O180" s="213" t="s">
        <v>197</v>
      </c>
      <c r="P180" s="214"/>
      <c r="Q180" s="233" t="s">
        <v>628</v>
      </c>
    </row>
    <row r="181" spans="1:17" s="256" customFormat="1">
      <c r="A181" s="219">
        <v>17</v>
      </c>
      <c r="B181" s="219" t="s">
        <v>277</v>
      </c>
      <c r="C181" s="219" t="s">
        <v>276</v>
      </c>
      <c r="D181" s="219" t="s">
        <v>277</v>
      </c>
      <c r="E181" s="231" t="s">
        <v>189</v>
      </c>
      <c r="F181" s="225">
        <v>254</v>
      </c>
      <c r="G181" s="225">
        <v>229</v>
      </c>
      <c r="H181" s="225">
        <v>163</v>
      </c>
      <c r="I181" s="219">
        <v>70</v>
      </c>
      <c r="J181" s="219">
        <v>130</v>
      </c>
      <c r="K181" s="222">
        <v>1.484</v>
      </c>
      <c r="L181" s="223" t="s">
        <v>813</v>
      </c>
      <c r="M181" s="226">
        <v>2168.64</v>
      </c>
      <c r="N181" s="232" t="s">
        <v>190</v>
      </c>
      <c r="O181" s="213" t="s">
        <v>197</v>
      </c>
      <c r="P181" s="214"/>
      <c r="Q181" s="233" t="s">
        <v>628</v>
      </c>
    </row>
    <row r="182" spans="1:17" s="256" customFormat="1">
      <c r="A182" s="219">
        <v>18</v>
      </c>
      <c r="B182" s="219" t="s">
        <v>679</v>
      </c>
      <c r="C182" s="219" t="s">
        <v>675</v>
      </c>
      <c r="D182" s="219" t="s">
        <v>679</v>
      </c>
      <c r="E182" s="231" t="s">
        <v>189</v>
      </c>
      <c r="F182" s="225">
        <v>238</v>
      </c>
      <c r="G182" s="225">
        <v>216</v>
      </c>
      <c r="H182" s="225">
        <v>163</v>
      </c>
      <c r="I182" s="219">
        <v>65</v>
      </c>
      <c r="J182" s="219">
        <v>124</v>
      </c>
      <c r="K182" s="222">
        <v>1.3140000000000001</v>
      </c>
      <c r="L182" s="223" t="s">
        <v>813</v>
      </c>
      <c r="M182" s="226">
        <v>2109.62</v>
      </c>
      <c r="N182" s="232" t="s">
        <v>190</v>
      </c>
      <c r="O182" s="213" t="s">
        <v>197</v>
      </c>
      <c r="P182" s="214"/>
      <c r="Q182" s="233" t="s">
        <v>628</v>
      </c>
    </row>
    <row r="183" spans="1:17" s="256" customFormat="1">
      <c r="A183" s="219">
        <v>19</v>
      </c>
      <c r="B183" s="219" t="s">
        <v>725</v>
      </c>
      <c r="C183" s="219" t="s">
        <v>722</v>
      </c>
      <c r="D183" s="219" t="s">
        <v>725</v>
      </c>
      <c r="E183" s="231" t="s">
        <v>189</v>
      </c>
      <c r="F183" s="225">
        <v>243</v>
      </c>
      <c r="G183" s="225">
        <v>221</v>
      </c>
      <c r="H183" s="225">
        <v>163</v>
      </c>
      <c r="I183" s="219">
        <v>65</v>
      </c>
      <c r="J183" s="219">
        <v>124</v>
      </c>
      <c r="K183" s="222">
        <v>1.3140000000000001</v>
      </c>
      <c r="L183" s="223" t="s">
        <v>813</v>
      </c>
      <c r="M183" s="226">
        <v>2158.3000000000002</v>
      </c>
      <c r="N183" s="232" t="s">
        <v>190</v>
      </c>
      <c r="O183" s="213" t="s">
        <v>197</v>
      </c>
      <c r="P183" s="214"/>
      <c r="Q183" s="233" t="s">
        <v>628</v>
      </c>
    </row>
    <row r="184" spans="1:17" s="256" customFormat="1">
      <c r="A184" s="219">
        <v>20</v>
      </c>
      <c r="B184" s="219" t="s">
        <v>680</v>
      </c>
      <c r="C184" s="219" t="s">
        <v>676</v>
      </c>
      <c r="D184" s="219" t="s">
        <v>680</v>
      </c>
      <c r="E184" s="231" t="s">
        <v>189</v>
      </c>
      <c r="F184" s="225">
        <v>243</v>
      </c>
      <c r="G184" s="225">
        <v>221</v>
      </c>
      <c r="H184" s="225">
        <v>163</v>
      </c>
      <c r="I184" s="219">
        <v>65</v>
      </c>
      <c r="J184" s="219">
        <v>124</v>
      </c>
      <c r="K184" s="222">
        <v>1.3140000000000001</v>
      </c>
      <c r="L184" s="223" t="s">
        <v>813</v>
      </c>
      <c r="M184" s="226">
        <v>2289.52</v>
      </c>
      <c r="N184" s="232" t="s">
        <v>190</v>
      </c>
      <c r="O184" s="213" t="s">
        <v>197</v>
      </c>
      <c r="P184" s="214"/>
      <c r="Q184" s="233" t="s">
        <v>628</v>
      </c>
    </row>
    <row r="185" spans="1:17" s="256" customFormat="1">
      <c r="A185" s="219">
        <v>21</v>
      </c>
      <c r="B185" s="219" t="s">
        <v>794</v>
      </c>
      <c r="C185" s="219" t="s">
        <v>792</v>
      </c>
      <c r="D185" s="219" t="s">
        <v>794</v>
      </c>
      <c r="E185" s="231" t="s">
        <v>189</v>
      </c>
      <c r="F185" s="225">
        <v>243</v>
      </c>
      <c r="G185" s="225">
        <v>221</v>
      </c>
      <c r="H185" s="225">
        <v>163</v>
      </c>
      <c r="I185" s="219">
        <v>65</v>
      </c>
      <c r="J185" s="219">
        <v>124</v>
      </c>
      <c r="K185" s="222">
        <v>1.3140000000000001</v>
      </c>
      <c r="L185" s="223" t="s">
        <v>813</v>
      </c>
      <c r="M185" s="226">
        <v>2334.7600000000002</v>
      </c>
      <c r="N185" s="232" t="s">
        <v>190</v>
      </c>
      <c r="O185" s="213" t="s">
        <v>197</v>
      </c>
      <c r="Q185" s="233" t="s">
        <v>628</v>
      </c>
    </row>
    <row r="186" spans="1:17" s="256" customFormat="1">
      <c r="A186" s="219">
        <v>22</v>
      </c>
      <c r="B186" s="219" t="s">
        <v>681</v>
      </c>
      <c r="C186" s="219" t="s">
        <v>677</v>
      </c>
      <c r="D186" s="219" t="s">
        <v>681</v>
      </c>
      <c r="E186" s="231" t="s">
        <v>189</v>
      </c>
      <c r="F186" s="225">
        <v>254</v>
      </c>
      <c r="G186" s="225">
        <v>229</v>
      </c>
      <c r="H186" s="225">
        <v>163</v>
      </c>
      <c r="I186" s="219">
        <v>70</v>
      </c>
      <c r="J186" s="219">
        <v>130</v>
      </c>
      <c r="K186" s="222">
        <v>1.484</v>
      </c>
      <c r="L186" s="223" t="s">
        <v>813</v>
      </c>
      <c r="M186" s="226">
        <v>2286.0700000000002</v>
      </c>
      <c r="N186" s="232" t="s">
        <v>190</v>
      </c>
      <c r="O186" s="213" t="s">
        <v>197</v>
      </c>
      <c r="Q186" s="233" t="s">
        <v>628</v>
      </c>
    </row>
    <row r="187" spans="1:17" s="256" customFormat="1">
      <c r="A187" s="219">
        <v>23</v>
      </c>
      <c r="B187" s="219" t="s">
        <v>721</v>
      </c>
      <c r="C187" s="219" t="s">
        <v>720</v>
      </c>
      <c r="D187" s="219" t="s">
        <v>721</v>
      </c>
      <c r="E187" s="231" t="s">
        <v>189</v>
      </c>
      <c r="F187" s="225">
        <v>259</v>
      </c>
      <c r="G187" s="225">
        <v>234</v>
      </c>
      <c r="H187" s="225">
        <v>163</v>
      </c>
      <c r="I187" s="219">
        <v>70</v>
      </c>
      <c r="J187" s="219">
        <v>130</v>
      </c>
      <c r="K187" s="222">
        <v>1.484</v>
      </c>
      <c r="L187" s="223" t="s">
        <v>813</v>
      </c>
      <c r="M187" s="226">
        <v>2335.04</v>
      </c>
      <c r="N187" s="232" t="s">
        <v>190</v>
      </c>
      <c r="O187" s="213" t="s">
        <v>197</v>
      </c>
      <c r="Q187" s="233" t="s">
        <v>628</v>
      </c>
    </row>
    <row r="188" spans="1:17" s="256" customFormat="1">
      <c r="A188" s="219">
        <v>24</v>
      </c>
      <c r="B188" s="219" t="s">
        <v>682</v>
      </c>
      <c r="C188" s="219" t="s">
        <v>678</v>
      </c>
      <c r="D188" s="219" t="s">
        <v>682</v>
      </c>
      <c r="E188" s="231" t="s">
        <v>189</v>
      </c>
      <c r="F188" s="225">
        <v>259</v>
      </c>
      <c r="G188" s="225">
        <v>234</v>
      </c>
      <c r="H188" s="225">
        <v>163</v>
      </c>
      <c r="I188" s="219">
        <v>70</v>
      </c>
      <c r="J188" s="219">
        <v>130</v>
      </c>
      <c r="K188" s="222">
        <v>1.484</v>
      </c>
      <c r="L188" s="223" t="s">
        <v>813</v>
      </c>
      <c r="M188" s="226">
        <v>2478.0500000000002</v>
      </c>
      <c r="N188" s="232" t="s">
        <v>190</v>
      </c>
      <c r="O188" s="213" t="s">
        <v>197</v>
      </c>
      <c r="P188" s="214"/>
      <c r="Q188" s="233" t="s">
        <v>628</v>
      </c>
    </row>
    <row r="189" spans="1:17" s="256" customFormat="1">
      <c r="A189" s="219">
        <v>25</v>
      </c>
      <c r="B189" s="219" t="s">
        <v>795</v>
      </c>
      <c r="C189" s="219" t="s">
        <v>791</v>
      </c>
      <c r="D189" s="219" t="s">
        <v>795</v>
      </c>
      <c r="E189" s="231" t="s">
        <v>189</v>
      </c>
      <c r="F189" s="225">
        <v>259</v>
      </c>
      <c r="G189" s="225">
        <v>234</v>
      </c>
      <c r="H189" s="225">
        <v>163</v>
      </c>
      <c r="I189" s="219">
        <v>70</v>
      </c>
      <c r="J189" s="219">
        <v>130</v>
      </c>
      <c r="K189" s="222">
        <v>1.48</v>
      </c>
      <c r="L189" s="223" t="s">
        <v>813</v>
      </c>
      <c r="M189" s="226">
        <v>2527.0300000000002</v>
      </c>
      <c r="N189" s="232" t="s">
        <v>190</v>
      </c>
      <c r="O189" s="213" t="s">
        <v>197</v>
      </c>
      <c r="P189" s="214"/>
      <c r="Q189" s="233" t="s">
        <v>628</v>
      </c>
    </row>
    <row r="190" spans="1:17" s="256" customFormat="1">
      <c r="A190" s="219">
        <v>26</v>
      </c>
      <c r="B190" s="219" t="s">
        <v>255</v>
      </c>
      <c r="C190" s="219" t="s">
        <v>254</v>
      </c>
      <c r="D190" s="219" t="s">
        <v>255</v>
      </c>
      <c r="E190" s="231" t="s">
        <v>189</v>
      </c>
      <c r="F190" s="225">
        <v>223</v>
      </c>
      <c r="G190" s="225">
        <v>205</v>
      </c>
      <c r="H190" s="225">
        <v>156</v>
      </c>
      <c r="I190" s="219">
        <v>68</v>
      </c>
      <c r="J190" s="219">
        <v>119</v>
      </c>
      <c r="K190" s="222">
        <v>1.262</v>
      </c>
      <c r="L190" s="223" t="s">
        <v>813</v>
      </c>
      <c r="M190" s="226">
        <v>2438.2600000000002</v>
      </c>
      <c r="N190" s="232" t="s">
        <v>190</v>
      </c>
      <c r="O190" s="213" t="s">
        <v>197</v>
      </c>
      <c r="P190" s="214"/>
      <c r="Q190" s="233" t="s">
        <v>627</v>
      </c>
    </row>
    <row r="191" spans="1:17" s="256" customFormat="1">
      <c r="A191" s="219">
        <v>27</v>
      </c>
      <c r="B191" s="219" t="s">
        <v>247</v>
      </c>
      <c r="C191" s="219" t="s">
        <v>246</v>
      </c>
      <c r="D191" s="219" t="s">
        <v>247</v>
      </c>
      <c r="E191" s="231" t="s">
        <v>189</v>
      </c>
      <c r="F191" s="225">
        <v>223</v>
      </c>
      <c r="G191" s="225">
        <v>205</v>
      </c>
      <c r="H191" s="225">
        <v>156</v>
      </c>
      <c r="I191" s="219">
        <v>68</v>
      </c>
      <c r="J191" s="219">
        <v>119</v>
      </c>
      <c r="K191" s="222">
        <v>1.262</v>
      </c>
      <c r="L191" s="223" t="s">
        <v>813</v>
      </c>
      <c r="M191" s="226">
        <v>2438.67</v>
      </c>
      <c r="N191" s="232" t="s">
        <v>190</v>
      </c>
      <c r="O191" s="213" t="s">
        <v>197</v>
      </c>
      <c r="P191" s="214"/>
      <c r="Q191" s="233" t="s">
        <v>627</v>
      </c>
    </row>
    <row r="192" spans="1:17" s="256" customFormat="1">
      <c r="A192" s="219">
        <v>28</v>
      </c>
      <c r="B192" s="219" t="s">
        <v>251</v>
      </c>
      <c r="C192" s="219" t="s">
        <v>250</v>
      </c>
      <c r="D192" s="219" t="s">
        <v>251</v>
      </c>
      <c r="E192" s="231" t="s">
        <v>189</v>
      </c>
      <c r="F192" s="225">
        <v>223</v>
      </c>
      <c r="G192" s="225">
        <v>205</v>
      </c>
      <c r="H192" s="225">
        <v>156</v>
      </c>
      <c r="I192" s="219">
        <v>68</v>
      </c>
      <c r="J192" s="219">
        <v>119</v>
      </c>
      <c r="K192" s="222">
        <v>1.262</v>
      </c>
      <c r="L192" s="223" t="s">
        <v>813</v>
      </c>
      <c r="M192" s="226">
        <v>2437.5300000000002</v>
      </c>
      <c r="N192" s="232" t="s">
        <v>190</v>
      </c>
      <c r="O192" s="213" t="s">
        <v>197</v>
      </c>
      <c r="Q192" s="233" t="s">
        <v>627</v>
      </c>
    </row>
    <row r="193" spans="1:17" s="256" customFormat="1">
      <c r="A193" s="219">
        <v>29</v>
      </c>
      <c r="B193" s="219" t="s">
        <v>257</v>
      </c>
      <c r="C193" s="219" t="s">
        <v>256</v>
      </c>
      <c r="D193" s="219" t="s">
        <v>257</v>
      </c>
      <c r="E193" s="231" t="s">
        <v>189</v>
      </c>
      <c r="F193" s="225">
        <v>223</v>
      </c>
      <c r="G193" s="225">
        <v>205</v>
      </c>
      <c r="H193" s="225">
        <v>156</v>
      </c>
      <c r="I193" s="219">
        <v>68</v>
      </c>
      <c r="J193" s="219">
        <v>119</v>
      </c>
      <c r="K193" s="222">
        <v>1.262</v>
      </c>
      <c r="L193" s="223" t="s">
        <v>813</v>
      </c>
      <c r="M193" s="226">
        <v>2526.67</v>
      </c>
      <c r="N193" s="232" t="s">
        <v>190</v>
      </c>
      <c r="O193" s="213" t="s">
        <v>197</v>
      </c>
      <c r="P193" s="214"/>
      <c r="Q193" s="233" t="s">
        <v>627</v>
      </c>
    </row>
    <row r="194" spans="1:17" s="256" customFormat="1">
      <c r="A194" s="219">
        <v>30</v>
      </c>
      <c r="B194" s="219" t="s">
        <v>249</v>
      </c>
      <c r="C194" s="219" t="s">
        <v>248</v>
      </c>
      <c r="D194" s="219" t="s">
        <v>249</v>
      </c>
      <c r="E194" s="231" t="s">
        <v>189</v>
      </c>
      <c r="F194" s="225">
        <v>223</v>
      </c>
      <c r="G194" s="225">
        <v>205</v>
      </c>
      <c r="H194" s="225">
        <v>156</v>
      </c>
      <c r="I194" s="219">
        <v>68</v>
      </c>
      <c r="J194" s="219">
        <v>119</v>
      </c>
      <c r="K194" s="222">
        <v>1.262</v>
      </c>
      <c r="L194" s="223" t="s">
        <v>813</v>
      </c>
      <c r="M194" s="226">
        <v>2527.0700000000002</v>
      </c>
      <c r="N194" s="232" t="s">
        <v>190</v>
      </c>
      <c r="O194" s="213" t="s">
        <v>197</v>
      </c>
      <c r="P194" s="214"/>
      <c r="Q194" s="233" t="s">
        <v>627</v>
      </c>
    </row>
    <row r="195" spans="1:17" s="256" customFormat="1">
      <c r="A195" s="219">
        <v>31</v>
      </c>
      <c r="B195" s="219" t="s">
        <v>253</v>
      </c>
      <c r="C195" s="219" t="s">
        <v>252</v>
      </c>
      <c r="D195" s="219" t="s">
        <v>253</v>
      </c>
      <c r="E195" s="231" t="s">
        <v>189</v>
      </c>
      <c r="F195" s="225">
        <v>223</v>
      </c>
      <c r="G195" s="225">
        <v>205</v>
      </c>
      <c r="H195" s="225">
        <v>156</v>
      </c>
      <c r="I195" s="219">
        <v>68</v>
      </c>
      <c r="J195" s="219">
        <v>119</v>
      </c>
      <c r="K195" s="222">
        <v>1.262</v>
      </c>
      <c r="L195" s="223" t="s">
        <v>813</v>
      </c>
      <c r="M195" s="226">
        <v>2526.12</v>
      </c>
      <c r="N195" s="232" t="s">
        <v>190</v>
      </c>
      <c r="O195" s="213" t="s">
        <v>197</v>
      </c>
      <c r="P195" s="214"/>
      <c r="Q195" s="233" t="s">
        <v>627</v>
      </c>
    </row>
    <row r="196" spans="1:17" s="256" customFormat="1">
      <c r="A196" s="219">
        <v>32</v>
      </c>
      <c r="B196" s="219" t="s">
        <v>23</v>
      </c>
      <c r="C196" s="219" t="s">
        <v>539</v>
      </c>
      <c r="D196" s="219" t="s">
        <v>23</v>
      </c>
      <c r="E196" s="231" t="s">
        <v>189</v>
      </c>
      <c r="F196" s="225">
        <v>223</v>
      </c>
      <c r="G196" s="225">
        <v>205</v>
      </c>
      <c r="H196" s="225">
        <v>156</v>
      </c>
      <c r="I196" s="219">
        <v>68</v>
      </c>
      <c r="J196" s="219">
        <v>119</v>
      </c>
      <c r="K196" s="222">
        <v>1.262</v>
      </c>
      <c r="L196" s="223" t="s">
        <v>813</v>
      </c>
      <c r="M196" s="226">
        <v>2702.64</v>
      </c>
      <c r="N196" s="232" t="s">
        <v>190</v>
      </c>
      <c r="O196" s="213" t="s">
        <v>197</v>
      </c>
      <c r="Q196" s="233" t="s">
        <v>627</v>
      </c>
    </row>
    <row r="197" spans="1:17" s="256" customFormat="1">
      <c r="A197" s="219">
        <v>33</v>
      </c>
      <c r="B197" s="219" t="s">
        <v>815</v>
      </c>
      <c r="C197" s="219" t="s">
        <v>819</v>
      </c>
      <c r="D197" s="219" t="s">
        <v>815</v>
      </c>
      <c r="E197" s="231" t="s">
        <v>189</v>
      </c>
      <c r="F197" s="225">
        <v>232</v>
      </c>
      <c r="G197" s="225">
        <v>212</v>
      </c>
      <c r="H197" s="225">
        <v>156</v>
      </c>
      <c r="I197" s="219">
        <v>68</v>
      </c>
      <c r="J197" s="219">
        <v>119</v>
      </c>
      <c r="K197" s="222">
        <v>1.262</v>
      </c>
      <c r="L197" s="223" t="s">
        <v>813</v>
      </c>
      <c r="M197" s="226">
        <v>2827.91</v>
      </c>
      <c r="N197" s="249" t="s">
        <v>190</v>
      </c>
      <c r="O197" s="213" t="s">
        <v>197</v>
      </c>
      <c r="Q197" s="233" t="s">
        <v>627</v>
      </c>
    </row>
    <row r="198" spans="1:17" s="256" customFormat="1">
      <c r="A198" s="219">
        <v>34</v>
      </c>
      <c r="B198" s="219" t="s">
        <v>267</v>
      </c>
      <c r="C198" s="219" t="s">
        <v>266</v>
      </c>
      <c r="D198" s="219" t="s">
        <v>267</v>
      </c>
      <c r="E198" s="231" t="s">
        <v>189</v>
      </c>
      <c r="F198" s="225">
        <v>262</v>
      </c>
      <c r="G198" s="225">
        <v>242</v>
      </c>
      <c r="H198" s="225">
        <v>164</v>
      </c>
      <c r="I198" s="219">
        <v>73</v>
      </c>
      <c r="J198" s="219">
        <v>126</v>
      </c>
      <c r="K198" s="222">
        <v>1.518</v>
      </c>
      <c r="L198" s="223" t="s">
        <v>813</v>
      </c>
      <c r="M198" s="226">
        <v>2594.8000000000002</v>
      </c>
      <c r="N198" s="249" t="s">
        <v>190</v>
      </c>
      <c r="O198" s="213" t="s">
        <v>197</v>
      </c>
      <c r="P198" s="214"/>
      <c r="Q198" s="233" t="s">
        <v>627</v>
      </c>
    </row>
    <row r="199" spans="1:17" s="256" customFormat="1">
      <c r="A199" s="219">
        <v>35</v>
      </c>
      <c r="B199" s="219" t="s">
        <v>259</v>
      </c>
      <c r="C199" s="219" t="s">
        <v>258</v>
      </c>
      <c r="D199" s="219" t="s">
        <v>259</v>
      </c>
      <c r="E199" s="231" t="s">
        <v>189</v>
      </c>
      <c r="F199" s="225">
        <v>262</v>
      </c>
      <c r="G199" s="225">
        <v>242</v>
      </c>
      <c r="H199" s="225">
        <v>164</v>
      </c>
      <c r="I199" s="219">
        <v>73</v>
      </c>
      <c r="J199" s="219">
        <v>126</v>
      </c>
      <c r="K199" s="222">
        <v>1.518</v>
      </c>
      <c r="L199" s="223" t="s">
        <v>813</v>
      </c>
      <c r="M199" s="226">
        <v>2593.11</v>
      </c>
      <c r="N199" s="232" t="s">
        <v>190</v>
      </c>
      <c r="O199" s="213" t="s">
        <v>197</v>
      </c>
      <c r="P199" s="214"/>
      <c r="Q199" s="233" t="s">
        <v>627</v>
      </c>
    </row>
    <row r="200" spans="1:17" s="256" customFormat="1">
      <c r="A200" s="219">
        <v>36</v>
      </c>
      <c r="B200" s="219" t="s">
        <v>263</v>
      </c>
      <c r="C200" s="219" t="s">
        <v>262</v>
      </c>
      <c r="D200" s="219" t="s">
        <v>263</v>
      </c>
      <c r="E200" s="231" t="s">
        <v>189</v>
      </c>
      <c r="F200" s="225">
        <v>262</v>
      </c>
      <c r="G200" s="225">
        <v>242</v>
      </c>
      <c r="H200" s="225">
        <v>164</v>
      </c>
      <c r="I200" s="219">
        <v>73</v>
      </c>
      <c r="J200" s="219">
        <v>126</v>
      </c>
      <c r="K200" s="222">
        <v>1.518</v>
      </c>
      <c r="L200" s="223" t="s">
        <v>813</v>
      </c>
      <c r="M200" s="226">
        <v>2593.2199999999998</v>
      </c>
      <c r="N200" s="232" t="s">
        <v>190</v>
      </c>
      <c r="O200" s="213" t="s">
        <v>197</v>
      </c>
      <c r="P200" s="214"/>
      <c r="Q200" s="233" t="s">
        <v>627</v>
      </c>
    </row>
    <row r="201" spans="1:17" s="256" customFormat="1">
      <c r="A201" s="219">
        <v>37</v>
      </c>
      <c r="B201" s="219" t="s">
        <v>269</v>
      </c>
      <c r="C201" s="219" t="s">
        <v>268</v>
      </c>
      <c r="D201" s="219" t="s">
        <v>269</v>
      </c>
      <c r="E201" s="231" t="s">
        <v>189</v>
      </c>
      <c r="F201" s="225">
        <v>262</v>
      </c>
      <c r="G201" s="225">
        <v>242</v>
      </c>
      <c r="H201" s="225">
        <v>164</v>
      </c>
      <c r="I201" s="219">
        <v>73</v>
      </c>
      <c r="J201" s="219">
        <v>126</v>
      </c>
      <c r="K201" s="222">
        <v>1.518</v>
      </c>
      <c r="L201" s="223" t="s">
        <v>813</v>
      </c>
      <c r="M201" s="226">
        <v>2594.7800000000002</v>
      </c>
      <c r="N201" s="232" t="s">
        <v>190</v>
      </c>
      <c r="O201" s="213" t="s">
        <v>197</v>
      </c>
      <c r="P201" s="214"/>
      <c r="Q201" s="233" t="s">
        <v>627</v>
      </c>
    </row>
    <row r="202" spans="1:17" s="256" customFormat="1">
      <c r="A202" s="219">
        <v>38</v>
      </c>
      <c r="B202" s="219" t="s">
        <v>261</v>
      </c>
      <c r="C202" s="219" t="s">
        <v>260</v>
      </c>
      <c r="D202" s="219" t="s">
        <v>261</v>
      </c>
      <c r="E202" s="231" t="s">
        <v>189</v>
      </c>
      <c r="F202" s="225">
        <v>262</v>
      </c>
      <c r="G202" s="225">
        <v>242</v>
      </c>
      <c r="H202" s="225">
        <v>164</v>
      </c>
      <c r="I202" s="219">
        <v>73</v>
      </c>
      <c r="J202" s="219">
        <v>126</v>
      </c>
      <c r="K202" s="222">
        <v>1.518</v>
      </c>
      <c r="L202" s="223" t="s">
        <v>813</v>
      </c>
      <c r="M202" s="226">
        <v>2593.09</v>
      </c>
      <c r="N202" s="232" t="s">
        <v>190</v>
      </c>
      <c r="O202" s="213" t="s">
        <v>197</v>
      </c>
      <c r="P202" s="214"/>
      <c r="Q202" s="233" t="s">
        <v>627</v>
      </c>
    </row>
    <row r="203" spans="1:17" s="256" customFormat="1">
      <c r="A203" s="219">
        <v>39</v>
      </c>
      <c r="B203" s="219" t="s">
        <v>265</v>
      </c>
      <c r="C203" s="219" t="s">
        <v>264</v>
      </c>
      <c r="D203" s="219" t="s">
        <v>265</v>
      </c>
      <c r="E203" s="231" t="s">
        <v>189</v>
      </c>
      <c r="F203" s="225">
        <v>262</v>
      </c>
      <c r="G203" s="225">
        <v>242</v>
      </c>
      <c r="H203" s="225">
        <v>164</v>
      </c>
      <c r="I203" s="219">
        <v>73</v>
      </c>
      <c r="J203" s="219">
        <v>126</v>
      </c>
      <c r="K203" s="222">
        <v>1.518</v>
      </c>
      <c r="L203" s="223" t="s">
        <v>813</v>
      </c>
      <c r="M203" s="226">
        <v>2593.2199999999998</v>
      </c>
      <c r="N203" s="232" t="s">
        <v>190</v>
      </c>
      <c r="O203" s="213" t="s">
        <v>197</v>
      </c>
      <c r="P203" s="214"/>
      <c r="Q203" s="233" t="s">
        <v>627</v>
      </c>
    </row>
    <row r="204" spans="1:17" s="256" customFormat="1">
      <c r="A204" s="219">
        <v>40</v>
      </c>
      <c r="B204" s="219" t="s">
        <v>304</v>
      </c>
      <c r="C204" s="219" t="s">
        <v>303</v>
      </c>
      <c r="D204" s="219" t="s">
        <v>304</v>
      </c>
      <c r="E204" s="231" t="s">
        <v>189</v>
      </c>
      <c r="F204" s="225">
        <v>194</v>
      </c>
      <c r="G204" s="225">
        <v>174</v>
      </c>
      <c r="H204" s="225">
        <v>157</v>
      </c>
      <c r="I204" s="219">
        <v>62</v>
      </c>
      <c r="J204" s="219">
        <v>116</v>
      </c>
      <c r="K204" s="222">
        <v>1.129</v>
      </c>
      <c r="L204" s="223" t="s">
        <v>813</v>
      </c>
      <c r="M204" s="226">
        <v>1379.26</v>
      </c>
      <c r="N204" s="232" t="s">
        <v>190</v>
      </c>
      <c r="O204" s="213" t="s">
        <v>286</v>
      </c>
      <c r="P204" s="214"/>
      <c r="Q204" s="233" t="s">
        <v>628</v>
      </c>
    </row>
    <row r="205" spans="1:17" s="256" customFormat="1">
      <c r="A205" s="219">
        <v>41</v>
      </c>
      <c r="B205" s="219" t="s">
        <v>306</v>
      </c>
      <c r="C205" s="219" t="s">
        <v>305</v>
      </c>
      <c r="D205" s="219" t="s">
        <v>306</v>
      </c>
      <c r="E205" s="231" t="s">
        <v>189</v>
      </c>
      <c r="F205" s="225">
        <v>215</v>
      </c>
      <c r="G205" s="225">
        <v>194</v>
      </c>
      <c r="H205" s="225">
        <v>158</v>
      </c>
      <c r="I205" s="219">
        <v>62</v>
      </c>
      <c r="J205" s="219">
        <v>121</v>
      </c>
      <c r="K205" s="222">
        <v>1.1850000000000001</v>
      </c>
      <c r="L205" s="223" t="s">
        <v>813</v>
      </c>
      <c r="M205" s="226">
        <v>1481.8</v>
      </c>
      <c r="N205" s="232" t="s">
        <v>190</v>
      </c>
      <c r="O205" s="213" t="s">
        <v>286</v>
      </c>
      <c r="P205" s="214"/>
      <c r="Q205" s="233" t="s">
        <v>628</v>
      </c>
    </row>
    <row r="206" spans="1:17" s="256" customFormat="1">
      <c r="A206" s="219">
        <v>42</v>
      </c>
      <c r="B206" s="219" t="s">
        <v>546</v>
      </c>
      <c r="C206" s="219" t="s">
        <v>544</v>
      </c>
      <c r="D206" s="219" t="s">
        <v>546</v>
      </c>
      <c r="E206" s="231" t="s">
        <v>189</v>
      </c>
      <c r="F206" s="225">
        <v>193</v>
      </c>
      <c r="G206" s="225">
        <v>183</v>
      </c>
      <c r="H206" s="225">
        <v>157</v>
      </c>
      <c r="I206" s="219">
        <v>62</v>
      </c>
      <c r="J206" s="219">
        <v>116</v>
      </c>
      <c r="K206" s="222">
        <v>1.129</v>
      </c>
      <c r="L206" s="223" t="s">
        <v>813</v>
      </c>
      <c r="M206" s="226">
        <v>1508.08</v>
      </c>
      <c r="N206" s="232" t="s">
        <v>190</v>
      </c>
      <c r="O206" s="213" t="s">
        <v>286</v>
      </c>
      <c r="P206" s="214"/>
      <c r="Q206" s="233" t="s">
        <v>628</v>
      </c>
    </row>
    <row r="207" spans="1:17" s="256" customFormat="1">
      <c r="A207" s="219">
        <v>43</v>
      </c>
      <c r="B207" s="219" t="s">
        <v>547</v>
      </c>
      <c r="C207" s="219" t="s">
        <v>545</v>
      </c>
      <c r="D207" s="219" t="s">
        <v>547</v>
      </c>
      <c r="E207" s="231" t="s">
        <v>189</v>
      </c>
      <c r="F207" s="225">
        <v>213</v>
      </c>
      <c r="G207" s="225">
        <v>203</v>
      </c>
      <c r="H207" s="225">
        <v>158</v>
      </c>
      <c r="I207" s="219">
        <v>62</v>
      </c>
      <c r="J207" s="219">
        <v>121</v>
      </c>
      <c r="K207" s="222">
        <v>1.1850000000000001</v>
      </c>
      <c r="L207" s="223" t="s">
        <v>813</v>
      </c>
      <c r="M207" s="226">
        <v>1655.83</v>
      </c>
      <c r="N207" s="232" t="s">
        <v>190</v>
      </c>
      <c r="O207" s="213" t="s">
        <v>286</v>
      </c>
      <c r="P207" s="214"/>
      <c r="Q207" s="233" t="s">
        <v>628</v>
      </c>
    </row>
    <row r="208" spans="1:17" s="251" customFormat="1">
      <c r="A208" s="219">
        <v>1</v>
      </c>
      <c r="B208" s="219" t="s">
        <v>853</v>
      </c>
      <c r="C208" s="219" t="s">
        <v>864</v>
      </c>
      <c r="D208" s="219" t="s">
        <v>853</v>
      </c>
      <c r="E208" s="231" t="s">
        <v>189</v>
      </c>
      <c r="F208" s="225">
        <v>260</v>
      </c>
      <c r="G208" s="225">
        <v>235</v>
      </c>
      <c r="H208" s="225">
        <v>162</v>
      </c>
      <c r="I208" s="219">
        <v>70</v>
      </c>
      <c r="J208" s="219">
        <v>124</v>
      </c>
      <c r="K208" s="222">
        <v>1.407</v>
      </c>
      <c r="L208" s="223" t="s">
        <v>813</v>
      </c>
      <c r="M208" s="226">
        <v>2049.3000000000002</v>
      </c>
      <c r="N208" s="232" t="s">
        <v>190</v>
      </c>
      <c r="O208" s="213" t="s">
        <v>197</v>
      </c>
      <c r="P208" s="214"/>
      <c r="Q208" s="233" t="s">
        <v>627</v>
      </c>
    </row>
    <row r="209" spans="1:17" s="251" customFormat="1">
      <c r="A209" s="219">
        <v>2</v>
      </c>
      <c r="B209" s="219" t="s">
        <v>854</v>
      </c>
      <c r="C209" s="219" t="s">
        <v>861</v>
      </c>
      <c r="D209" s="219" t="s">
        <v>854</v>
      </c>
      <c r="E209" s="231" t="s">
        <v>189</v>
      </c>
      <c r="F209" s="225">
        <v>265</v>
      </c>
      <c r="G209" s="225">
        <v>240</v>
      </c>
      <c r="H209" s="225">
        <v>162</v>
      </c>
      <c r="I209" s="219">
        <v>70</v>
      </c>
      <c r="J209" s="219">
        <v>124</v>
      </c>
      <c r="K209" s="222">
        <v>1.407</v>
      </c>
      <c r="L209" s="223" t="s">
        <v>813</v>
      </c>
      <c r="M209" s="226">
        <v>2375.44</v>
      </c>
      <c r="N209" s="232" t="s">
        <v>190</v>
      </c>
      <c r="O209" s="213" t="s">
        <v>197</v>
      </c>
      <c r="P209" s="214"/>
      <c r="Q209" s="233" t="s">
        <v>627</v>
      </c>
    </row>
    <row r="210" spans="1:17" s="251" customFormat="1">
      <c r="A210" s="219">
        <v>3</v>
      </c>
      <c r="B210" s="219" t="s">
        <v>855</v>
      </c>
      <c r="C210" s="219" t="s">
        <v>859</v>
      </c>
      <c r="D210" s="219" t="s">
        <v>855</v>
      </c>
      <c r="E210" s="231" t="s">
        <v>189</v>
      </c>
      <c r="F210" s="225">
        <v>265</v>
      </c>
      <c r="G210" s="225">
        <v>240</v>
      </c>
      <c r="H210" s="225">
        <v>162</v>
      </c>
      <c r="I210" s="219">
        <v>70</v>
      </c>
      <c r="J210" s="219">
        <v>124</v>
      </c>
      <c r="K210" s="222">
        <v>1.407</v>
      </c>
      <c r="L210" s="223" t="s">
        <v>813</v>
      </c>
      <c r="M210" s="226">
        <v>2210.5700000000002</v>
      </c>
      <c r="N210" s="232" t="s">
        <v>190</v>
      </c>
      <c r="O210" s="213" t="s">
        <v>197</v>
      </c>
      <c r="P210" s="214"/>
      <c r="Q210" s="233" t="s">
        <v>627</v>
      </c>
    </row>
    <row r="211" spans="1:17">
      <c r="A211" s="219"/>
      <c r="B211" s="219" t="s">
        <v>856</v>
      </c>
      <c r="C211" s="219" t="s">
        <v>860</v>
      </c>
      <c r="D211" s="219" t="s">
        <v>856</v>
      </c>
      <c r="E211" s="231" t="s">
        <v>189</v>
      </c>
      <c r="F211" s="225">
        <v>265</v>
      </c>
      <c r="G211" s="225">
        <v>240</v>
      </c>
      <c r="H211" s="225">
        <v>162</v>
      </c>
      <c r="I211" s="219">
        <v>70</v>
      </c>
      <c r="J211" s="219">
        <v>124</v>
      </c>
      <c r="K211" s="222">
        <v>1.407</v>
      </c>
      <c r="L211" s="223" t="s">
        <v>813</v>
      </c>
      <c r="M211" s="226">
        <v>2608.91</v>
      </c>
      <c r="N211" s="232" t="s">
        <v>190</v>
      </c>
      <c r="O211" s="213" t="s">
        <v>197</v>
      </c>
      <c r="P211" s="214"/>
      <c r="Q211" s="233" t="s">
        <v>627</v>
      </c>
    </row>
    <row r="212" spans="1:17">
      <c r="A212" s="219"/>
      <c r="B212" s="219" t="s">
        <v>857</v>
      </c>
      <c r="C212" s="219" t="s">
        <v>862</v>
      </c>
      <c r="D212" s="219" t="s">
        <v>857</v>
      </c>
      <c r="E212" s="231" t="s">
        <v>189</v>
      </c>
      <c r="F212" s="225">
        <v>260</v>
      </c>
      <c r="G212" s="225">
        <v>235</v>
      </c>
      <c r="H212" s="225">
        <v>162</v>
      </c>
      <c r="I212" s="219">
        <v>70</v>
      </c>
      <c r="J212" s="219">
        <v>124</v>
      </c>
      <c r="K212" s="222">
        <v>1.407</v>
      </c>
      <c r="L212" s="223" t="s">
        <v>813</v>
      </c>
      <c r="M212" s="226">
        <v>1884.72</v>
      </c>
      <c r="N212" s="232" t="s">
        <v>190</v>
      </c>
      <c r="O212" s="213" t="s">
        <v>197</v>
      </c>
      <c r="P212" s="214"/>
      <c r="Q212" s="233" t="s">
        <v>627</v>
      </c>
    </row>
    <row r="213" spans="1:17">
      <c r="A213" s="219"/>
      <c r="B213" s="219" t="s">
        <v>858</v>
      </c>
      <c r="C213" s="219" t="s">
        <v>863</v>
      </c>
      <c r="D213" s="219" t="s">
        <v>858</v>
      </c>
      <c r="E213" s="231" t="s">
        <v>189</v>
      </c>
      <c r="F213" s="225">
        <v>260</v>
      </c>
      <c r="G213" s="225">
        <v>235</v>
      </c>
      <c r="H213" s="225">
        <v>162</v>
      </c>
      <c r="I213" s="219">
        <v>70</v>
      </c>
      <c r="J213" s="219">
        <v>124</v>
      </c>
      <c r="K213" s="222">
        <v>1.407</v>
      </c>
      <c r="L213" s="223" t="s">
        <v>813</v>
      </c>
      <c r="M213" s="226">
        <v>2283.0300000000002</v>
      </c>
      <c r="N213" s="232" t="s">
        <v>190</v>
      </c>
      <c r="O213" s="213" t="s">
        <v>197</v>
      </c>
      <c r="P213" s="214"/>
      <c r="Q213" s="233" t="s">
        <v>627</v>
      </c>
    </row>
    <row r="214" spans="1:17">
      <c r="A214" s="219"/>
      <c r="B214" s="219"/>
      <c r="C214" s="219"/>
      <c r="D214" s="219"/>
      <c r="E214" s="231" t="s">
        <v>189</v>
      </c>
      <c r="F214" s="225"/>
      <c r="G214" s="225"/>
      <c r="H214" s="225"/>
      <c r="I214" s="219"/>
      <c r="J214" s="219"/>
      <c r="K214" s="222"/>
      <c r="L214" s="223"/>
      <c r="M214" s="236"/>
      <c r="N214" s="232" t="s">
        <v>190</v>
      </c>
      <c r="O214" s="213"/>
      <c r="P214" s="214"/>
      <c r="Q214" s="233"/>
    </row>
    <row r="215" spans="1:17">
      <c r="A215" s="219"/>
      <c r="B215" s="219"/>
      <c r="C215" s="219"/>
      <c r="D215" s="219"/>
      <c r="E215" s="231" t="s">
        <v>189</v>
      </c>
      <c r="F215" s="225"/>
      <c r="G215" s="225"/>
      <c r="H215" s="225"/>
      <c r="I215" s="219"/>
      <c r="J215" s="219"/>
      <c r="K215" s="222"/>
      <c r="L215" s="223"/>
      <c r="M215" s="236"/>
      <c r="N215" s="232" t="s">
        <v>190</v>
      </c>
      <c r="O215" s="213"/>
      <c r="P215" s="214"/>
      <c r="Q215" s="233"/>
    </row>
    <row r="216" spans="1:17" s="256" customFormat="1">
      <c r="A216" s="219"/>
      <c r="B216" s="219"/>
      <c r="C216" s="219"/>
      <c r="D216" s="219"/>
      <c r="E216" s="231" t="s">
        <v>189</v>
      </c>
      <c r="F216" s="225"/>
      <c r="G216" s="225"/>
      <c r="H216" s="225"/>
      <c r="I216" s="219"/>
      <c r="J216" s="219"/>
      <c r="K216" s="222"/>
      <c r="L216" s="223"/>
      <c r="M216" s="226"/>
      <c r="N216" s="232" t="s">
        <v>190</v>
      </c>
      <c r="O216" s="213"/>
      <c r="P216" s="214"/>
      <c r="Q216" s="233"/>
    </row>
    <row r="217" spans="1:17" s="256" customFormat="1">
      <c r="A217" s="219">
        <v>1</v>
      </c>
      <c r="B217" s="219" t="s">
        <v>353</v>
      </c>
      <c r="C217" s="219" t="s">
        <v>352</v>
      </c>
      <c r="D217" s="219" t="s">
        <v>353</v>
      </c>
      <c r="E217" s="231" t="s">
        <v>189</v>
      </c>
      <c r="F217" s="225">
        <v>305</v>
      </c>
      <c r="G217" s="225">
        <v>269</v>
      </c>
      <c r="H217" s="225">
        <v>169</v>
      </c>
      <c r="I217" s="219">
        <v>55</v>
      </c>
      <c r="J217" s="219">
        <v>165</v>
      </c>
      <c r="K217" s="222">
        <v>1.534</v>
      </c>
      <c r="L217" s="223" t="s">
        <v>814</v>
      </c>
      <c r="M217" s="226">
        <v>3674.36</v>
      </c>
      <c r="N217" s="232" t="s">
        <v>190</v>
      </c>
      <c r="O217" s="213" t="s">
        <v>197</v>
      </c>
      <c r="P217" s="214"/>
      <c r="Q217" s="233" t="s">
        <v>627</v>
      </c>
    </row>
    <row r="218" spans="1:17" s="256" customFormat="1">
      <c r="A218" s="219">
        <v>2</v>
      </c>
      <c r="B218" s="219" t="s">
        <v>355</v>
      </c>
      <c r="C218" s="219" t="s">
        <v>354</v>
      </c>
      <c r="D218" s="219" t="s">
        <v>355</v>
      </c>
      <c r="E218" s="231" t="s">
        <v>189</v>
      </c>
      <c r="F218" s="225">
        <v>297</v>
      </c>
      <c r="G218" s="225">
        <v>262</v>
      </c>
      <c r="H218" s="225">
        <v>169</v>
      </c>
      <c r="I218" s="219">
        <v>55</v>
      </c>
      <c r="J218" s="219">
        <v>165</v>
      </c>
      <c r="K218" s="222">
        <v>1.534</v>
      </c>
      <c r="L218" s="223" t="s">
        <v>814</v>
      </c>
      <c r="M218" s="226">
        <v>3607.72</v>
      </c>
      <c r="N218" s="232" t="s">
        <v>190</v>
      </c>
      <c r="O218" s="213" t="s">
        <v>197</v>
      </c>
      <c r="P218" s="214"/>
      <c r="Q218" s="233" t="s">
        <v>628</v>
      </c>
    </row>
    <row r="219" spans="1:17" s="256" customFormat="1">
      <c r="A219" s="219">
        <v>3</v>
      </c>
      <c r="B219" s="219" t="s">
        <v>357</v>
      </c>
      <c r="C219" s="219" t="s">
        <v>356</v>
      </c>
      <c r="D219" s="219" t="s">
        <v>357</v>
      </c>
      <c r="E219" s="231" t="s">
        <v>189</v>
      </c>
      <c r="F219" s="225">
        <v>305</v>
      </c>
      <c r="G219" s="225">
        <v>269</v>
      </c>
      <c r="H219" s="225">
        <v>169</v>
      </c>
      <c r="I219" s="219">
        <v>55</v>
      </c>
      <c r="J219" s="219">
        <v>165</v>
      </c>
      <c r="K219" s="222">
        <v>1.534</v>
      </c>
      <c r="L219" s="223" t="s">
        <v>814</v>
      </c>
      <c r="M219" s="226">
        <v>3675.11</v>
      </c>
      <c r="N219" s="232" t="s">
        <v>190</v>
      </c>
      <c r="O219" s="213" t="s">
        <v>197</v>
      </c>
      <c r="P219" s="214"/>
      <c r="Q219" s="233" t="s">
        <v>627</v>
      </c>
    </row>
    <row r="220" spans="1:17" s="256" customFormat="1">
      <c r="A220" s="219">
        <v>4</v>
      </c>
      <c r="B220" s="219" t="s">
        <v>359</v>
      </c>
      <c r="C220" s="219" t="s">
        <v>358</v>
      </c>
      <c r="D220" s="219" t="s">
        <v>359</v>
      </c>
      <c r="E220" s="231" t="s">
        <v>189</v>
      </c>
      <c r="F220" s="225">
        <v>298</v>
      </c>
      <c r="G220" s="225">
        <v>262</v>
      </c>
      <c r="H220" s="225">
        <v>169</v>
      </c>
      <c r="I220" s="219">
        <v>55</v>
      </c>
      <c r="J220" s="219">
        <v>165</v>
      </c>
      <c r="K220" s="222">
        <v>1.534</v>
      </c>
      <c r="L220" s="223" t="s">
        <v>814</v>
      </c>
      <c r="M220" s="226">
        <v>3638.5</v>
      </c>
      <c r="N220" s="232" t="s">
        <v>190</v>
      </c>
      <c r="O220" s="213" t="s">
        <v>197</v>
      </c>
      <c r="P220" s="214"/>
      <c r="Q220" s="233" t="s">
        <v>628</v>
      </c>
    </row>
    <row r="221" spans="1:17" s="256" customFormat="1">
      <c r="A221" s="219">
        <v>5</v>
      </c>
      <c r="B221" s="219" t="s">
        <v>526</v>
      </c>
      <c r="C221" s="219" t="s">
        <v>525</v>
      </c>
      <c r="D221" s="219" t="s">
        <v>526</v>
      </c>
      <c r="E221" s="231" t="s">
        <v>189</v>
      </c>
      <c r="F221" s="225">
        <v>305</v>
      </c>
      <c r="G221" s="225">
        <v>269</v>
      </c>
      <c r="H221" s="225">
        <v>169</v>
      </c>
      <c r="I221" s="219">
        <v>55</v>
      </c>
      <c r="J221" s="219">
        <v>165</v>
      </c>
      <c r="K221" s="222">
        <v>1.534</v>
      </c>
      <c r="L221" s="223" t="s">
        <v>814</v>
      </c>
      <c r="M221" s="226">
        <v>4028.1</v>
      </c>
      <c r="N221" s="232" t="s">
        <v>190</v>
      </c>
      <c r="O221" s="213" t="s">
        <v>197</v>
      </c>
      <c r="P221" s="214"/>
      <c r="Q221" s="233" t="s">
        <v>627</v>
      </c>
    </row>
    <row r="222" spans="1:17" s="256" customFormat="1">
      <c r="A222" s="219">
        <v>6</v>
      </c>
      <c r="B222" s="219" t="s">
        <v>513</v>
      </c>
      <c r="C222" s="219" t="s">
        <v>512</v>
      </c>
      <c r="D222" s="219" t="s">
        <v>513</v>
      </c>
      <c r="E222" s="231" t="s">
        <v>189</v>
      </c>
      <c r="F222" s="225">
        <v>305</v>
      </c>
      <c r="G222" s="225">
        <v>269</v>
      </c>
      <c r="H222" s="225">
        <v>169</v>
      </c>
      <c r="I222" s="219">
        <v>55</v>
      </c>
      <c r="J222" s="219">
        <v>165</v>
      </c>
      <c r="K222" s="222">
        <v>1.534</v>
      </c>
      <c r="L222" s="223" t="s">
        <v>814</v>
      </c>
      <c r="M222" s="226">
        <v>3987.83</v>
      </c>
      <c r="N222" s="232" t="s">
        <v>190</v>
      </c>
      <c r="O222" s="213" t="s">
        <v>197</v>
      </c>
      <c r="P222" s="214"/>
      <c r="Q222" s="233" t="s">
        <v>628</v>
      </c>
    </row>
    <row r="223" spans="1:17" s="256" customFormat="1">
      <c r="A223" s="219">
        <v>7</v>
      </c>
      <c r="B223" s="219" t="s">
        <v>39</v>
      </c>
      <c r="C223" s="219" t="s">
        <v>38</v>
      </c>
      <c r="D223" s="219" t="s">
        <v>39</v>
      </c>
      <c r="E223" s="231" t="s">
        <v>189</v>
      </c>
      <c r="F223" s="225">
        <v>305</v>
      </c>
      <c r="G223" s="225">
        <v>269</v>
      </c>
      <c r="H223" s="225">
        <v>169</v>
      </c>
      <c r="I223" s="219">
        <v>55</v>
      </c>
      <c r="J223" s="219">
        <v>165</v>
      </c>
      <c r="K223" s="222">
        <v>1.534</v>
      </c>
      <c r="L223" s="223" t="s">
        <v>814</v>
      </c>
      <c r="M223" s="226">
        <v>4028.02</v>
      </c>
      <c r="N223" s="232" t="s">
        <v>190</v>
      </c>
      <c r="O223" s="213" t="s">
        <v>197</v>
      </c>
      <c r="P223" s="214"/>
      <c r="Q223" s="233" t="s">
        <v>627</v>
      </c>
    </row>
    <row r="224" spans="1:17" s="256" customFormat="1">
      <c r="A224" s="219">
        <v>8</v>
      </c>
      <c r="B224" s="219" t="s">
        <v>816</v>
      </c>
      <c r="C224" s="219" t="s">
        <v>820</v>
      </c>
      <c r="D224" s="219" t="s">
        <v>816</v>
      </c>
      <c r="E224" s="231" t="s">
        <v>189</v>
      </c>
      <c r="F224" s="225">
        <v>311</v>
      </c>
      <c r="G224" s="225">
        <v>275</v>
      </c>
      <c r="H224" s="225">
        <v>169</v>
      </c>
      <c r="I224" s="219">
        <v>55</v>
      </c>
      <c r="J224" s="219">
        <v>165</v>
      </c>
      <c r="K224" s="222">
        <v>1.534</v>
      </c>
      <c r="L224" s="223" t="s">
        <v>814</v>
      </c>
      <c r="M224" s="226">
        <v>5304.71</v>
      </c>
      <c r="N224" s="232" t="s">
        <v>190</v>
      </c>
      <c r="O224" s="213" t="s">
        <v>197</v>
      </c>
      <c r="P224" s="214"/>
      <c r="Q224" s="233" t="s">
        <v>627</v>
      </c>
    </row>
    <row r="225" spans="1:17" s="256" customFormat="1">
      <c r="A225" s="219">
        <v>9</v>
      </c>
      <c r="B225" s="219" t="s">
        <v>777</v>
      </c>
      <c r="C225" s="219" t="s">
        <v>776</v>
      </c>
      <c r="D225" s="219" t="s">
        <v>777</v>
      </c>
      <c r="E225" s="231" t="s">
        <v>189</v>
      </c>
      <c r="F225" s="225">
        <v>311</v>
      </c>
      <c r="G225" s="225">
        <v>275</v>
      </c>
      <c r="H225" s="225">
        <v>169</v>
      </c>
      <c r="I225" s="219">
        <v>55</v>
      </c>
      <c r="J225" s="219">
        <v>165</v>
      </c>
      <c r="K225" s="222">
        <v>1.534</v>
      </c>
      <c r="L225" s="223" t="s">
        <v>814</v>
      </c>
      <c r="M225" s="226">
        <v>5376.68</v>
      </c>
      <c r="N225" s="232" t="s">
        <v>190</v>
      </c>
      <c r="O225" s="213" t="s">
        <v>197</v>
      </c>
      <c r="P225" s="214"/>
      <c r="Q225" s="233" t="s">
        <v>627</v>
      </c>
    </row>
    <row r="226" spans="1:17" s="256" customFormat="1">
      <c r="A226" s="219">
        <v>10</v>
      </c>
      <c r="B226" s="219" t="s">
        <v>367</v>
      </c>
      <c r="C226" s="219" t="s">
        <v>366</v>
      </c>
      <c r="D226" s="219" t="s">
        <v>367</v>
      </c>
      <c r="E226" s="231" t="s">
        <v>189</v>
      </c>
      <c r="F226" s="225">
        <v>305</v>
      </c>
      <c r="G226" s="225">
        <v>269</v>
      </c>
      <c r="H226" s="225">
        <v>169</v>
      </c>
      <c r="I226" s="219">
        <v>55</v>
      </c>
      <c r="J226" s="219">
        <v>165</v>
      </c>
      <c r="K226" s="222">
        <v>1.534</v>
      </c>
      <c r="L226" s="223" t="s">
        <v>814</v>
      </c>
      <c r="M226" s="226">
        <v>4808.7</v>
      </c>
      <c r="N226" s="232" t="s">
        <v>190</v>
      </c>
      <c r="O226" s="213" t="s">
        <v>197</v>
      </c>
      <c r="P226" s="214"/>
      <c r="Q226" s="233" t="s">
        <v>627</v>
      </c>
    </row>
    <row r="227" spans="1:17" s="256" customFormat="1">
      <c r="A227" s="219">
        <v>11</v>
      </c>
      <c r="B227" s="219" t="s">
        <v>369</v>
      </c>
      <c r="C227" s="219" t="s">
        <v>368</v>
      </c>
      <c r="D227" s="219" t="s">
        <v>369</v>
      </c>
      <c r="E227" s="231" t="s">
        <v>189</v>
      </c>
      <c r="F227" s="225">
        <v>297</v>
      </c>
      <c r="G227" s="225">
        <v>262</v>
      </c>
      <c r="H227" s="225">
        <v>169</v>
      </c>
      <c r="I227" s="219">
        <v>55</v>
      </c>
      <c r="J227" s="219">
        <v>165</v>
      </c>
      <c r="K227" s="222">
        <v>1.534</v>
      </c>
      <c r="L227" s="223" t="s">
        <v>814</v>
      </c>
      <c r="M227" s="226">
        <v>4622.43</v>
      </c>
      <c r="N227" s="232" t="s">
        <v>190</v>
      </c>
      <c r="O227" s="213" t="s">
        <v>197</v>
      </c>
      <c r="P227" s="214"/>
      <c r="Q227" s="233" t="s">
        <v>628</v>
      </c>
    </row>
    <row r="228" spans="1:17" s="256" customFormat="1">
      <c r="A228" s="219">
        <v>12</v>
      </c>
      <c r="B228" s="219" t="s">
        <v>371</v>
      </c>
      <c r="C228" s="219" t="s">
        <v>370</v>
      </c>
      <c r="D228" s="219" t="s">
        <v>371</v>
      </c>
      <c r="E228" s="231" t="s">
        <v>189</v>
      </c>
      <c r="F228" s="225">
        <v>305</v>
      </c>
      <c r="G228" s="225">
        <v>269</v>
      </c>
      <c r="H228" s="225">
        <v>169</v>
      </c>
      <c r="I228" s="219">
        <v>55</v>
      </c>
      <c r="J228" s="219">
        <v>165</v>
      </c>
      <c r="K228" s="222">
        <v>1.534</v>
      </c>
      <c r="L228" s="223" t="s">
        <v>814</v>
      </c>
      <c r="M228" s="226">
        <v>4809.47</v>
      </c>
      <c r="N228" s="232" t="s">
        <v>190</v>
      </c>
      <c r="O228" s="213" t="s">
        <v>197</v>
      </c>
      <c r="P228" s="214"/>
      <c r="Q228" s="233" t="s">
        <v>627</v>
      </c>
    </row>
    <row r="229" spans="1:17" s="256" customFormat="1">
      <c r="A229" s="219">
        <v>13</v>
      </c>
      <c r="B229" s="219" t="s">
        <v>361</v>
      </c>
      <c r="C229" s="219" t="s">
        <v>360</v>
      </c>
      <c r="D229" s="219" t="s">
        <v>361</v>
      </c>
      <c r="E229" s="231" t="s">
        <v>189</v>
      </c>
      <c r="F229" s="225">
        <v>305</v>
      </c>
      <c r="G229" s="225">
        <v>269</v>
      </c>
      <c r="H229" s="225">
        <v>169</v>
      </c>
      <c r="I229" s="219">
        <v>55</v>
      </c>
      <c r="J229" s="219">
        <v>165</v>
      </c>
      <c r="K229" s="222">
        <v>1.534</v>
      </c>
      <c r="L229" s="223" t="s">
        <v>814</v>
      </c>
      <c r="M229" s="226">
        <v>4808.58</v>
      </c>
      <c r="N229" s="232" t="s">
        <v>190</v>
      </c>
      <c r="O229" s="213" t="s">
        <v>197</v>
      </c>
      <c r="P229" s="214"/>
      <c r="Q229" s="233" t="s">
        <v>627</v>
      </c>
    </row>
    <row r="230" spans="1:17" s="256" customFormat="1">
      <c r="A230" s="219">
        <v>14</v>
      </c>
      <c r="B230" s="219" t="s">
        <v>363</v>
      </c>
      <c r="C230" s="219" t="s">
        <v>362</v>
      </c>
      <c r="D230" s="219" t="s">
        <v>363</v>
      </c>
      <c r="E230" s="231" t="s">
        <v>189</v>
      </c>
      <c r="F230" s="225">
        <v>297</v>
      </c>
      <c r="G230" s="225">
        <v>262</v>
      </c>
      <c r="H230" s="225">
        <v>169</v>
      </c>
      <c r="I230" s="219">
        <v>55</v>
      </c>
      <c r="J230" s="219">
        <v>165</v>
      </c>
      <c r="K230" s="222">
        <v>1.534</v>
      </c>
      <c r="L230" s="223" t="s">
        <v>814</v>
      </c>
      <c r="M230" s="226">
        <v>4743.3100000000004</v>
      </c>
      <c r="N230" s="232" t="s">
        <v>190</v>
      </c>
      <c r="O230" s="213" t="s">
        <v>197</v>
      </c>
      <c r="P230" s="214"/>
      <c r="Q230" s="233" t="s">
        <v>628</v>
      </c>
    </row>
    <row r="231" spans="1:17" s="256" customFormat="1">
      <c r="A231" s="219">
        <v>15</v>
      </c>
      <c r="B231" s="219" t="s">
        <v>365</v>
      </c>
      <c r="C231" s="219" t="s">
        <v>364</v>
      </c>
      <c r="D231" s="219" t="s">
        <v>365</v>
      </c>
      <c r="E231" s="231" t="s">
        <v>189</v>
      </c>
      <c r="F231" s="225">
        <v>305</v>
      </c>
      <c r="G231" s="225">
        <v>269</v>
      </c>
      <c r="H231" s="225">
        <v>169</v>
      </c>
      <c r="I231" s="219">
        <v>55</v>
      </c>
      <c r="J231" s="219">
        <v>165</v>
      </c>
      <c r="K231" s="222">
        <v>1.534</v>
      </c>
      <c r="L231" s="223" t="s">
        <v>814</v>
      </c>
      <c r="M231" s="226">
        <v>4809.33</v>
      </c>
      <c r="N231" s="232" t="s">
        <v>190</v>
      </c>
      <c r="O231" s="213" t="s">
        <v>197</v>
      </c>
      <c r="P231" s="214"/>
      <c r="Q231" s="233" t="s">
        <v>627</v>
      </c>
    </row>
    <row r="232" spans="1:17" s="256" customFormat="1">
      <c r="A232" s="219">
        <v>16</v>
      </c>
      <c r="B232" s="219" t="s">
        <v>373</v>
      </c>
      <c r="C232" s="219" t="s">
        <v>372</v>
      </c>
      <c r="D232" s="219" t="s">
        <v>373</v>
      </c>
      <c r="E232" s="231" t="s">
        <v>189</v>
      </c>
      <c r="F232" s="225">
        <v>323</v>
      </c>
      <c r="G232" s="225">
        <v>285</v>
      </c>
      <c r="H232" s="225">
        <v>199</v>
      </c>
      <c r="I232" s="219">
        <v>55</v>
      </c>
      <c r="J232" s="219">
        <v>165</v>
      </c>
      <c r="K232" s="222">
        <v>1.806</v>
      </c>
      <c r="L232" s="223" t="s">
        <v>814</v>
      </c>
      <c r="M232" s="226">
        <v>5246.75</v>
      </c>
      <c r="N232" s="232" t="s">
        <v>190</v>
      </c>
      <c r="O232" s="213" t="s">
        <v>197</v>
      </c>
      <c r="P232" s="214"/>
      <c r="Q232" s="233" t="s">
        <v>627</v>
      </c>
    </row>
    <row r="233" spans="1:17" s="256" customFormat="1">
      <c r="A233" s="219">
        <v>17</v>
      </c>
      <c r="B233" s="219" t="s">
        <v>377</v>
      </c>
      <c r="C233" s="219" t="s">
        <v>376</v>
      </c>
      <c r="D233" s="219" t="s">
        <v>377</v>
      </c>
      <c r="E233" s="231" t="s">
        <v>189</v>
      </c>
      <c r="F233" s="225">
        <v>323</v>
      </c>
      <c r="G233" s="225">
        <v>285</v>
      </c>
      <c r="H233" s="225">
        <v>199</v>
      </c>
      <c r="I233" s="219">
        <v>55</v>
      </c>
      <c r="J233" s="219">
        <v>165</v>
      </c>
      <c r="K233" s="222">
        <v>1.806</v>
      </c>
      <c r="L233" s="223" t="s">
        <v>814</v>
      </c>
      <c r="M233" s="226">
        <v>5214.53</v>
      </c>
      <c r="N233" s="232" t="s">
        <v>190</v>
      </c>
      <c r="O233" s="213" t="s">
        <v>197</v>
      </c>
      <c r="P233" s="214"/>
      <c r="Q233" s="233" t="s">
        <v>627</v>
      </c>
    </row>
    <row r="234" spans="1:17" s="256" customFormat="1">
      <c r="A234" s="219">
        <v>18</v>
      </c>
      <c r="B234" s="219" t="s">
        <v>375</v>
      </c>
      <c r="C234" s="219" t="s">
        <v>374</v>
      </c>
      <c r="D234" s="219" t="s">
        <v>375</v>
      </c>
      <c r="E234" s="231" t="s">
        <v>189</v>
      </c>
      <c r="F234" s="225">
        <v>317</v>
      </c>
      <c r="G234" s="225">
        <v>279</v>
      </c>
      <c r="H234" s="225">
        <v>199</v>
      </c>
      <c r="I234" s="219">
        <v>55</v>
      </c>
      <c r="J234" s="219">
        <v>165</v>
      </c>
      <c r="K234" s="222">
        <v>1.806</v>
      </c>
      <c r="L234" s="223" t="s">
        <v>814</v>
      </c>
      <c r="M234" s="226">
        <v>5230.09</v>
      </c>
      <c r="N234" s="232" t="s">
        <v>190</v>
      </c>
      <c r="O234" s="213" t="s">
        <v>197</v>
      </c>
      <c r="P234" s="214"/>
      <c r="Q234" s="233" t="s">
        <v>627</v>
      </c>
    </row>
    <row r="235" spans="1:17" s="256" customFormat="1">
      <c r="A235" s="219">
        <v>19</v>
      </c>
      <c r="B235" s="219" t="s">
        <v>379</v>
      </c>
      <c r="C235" s="219" t="s">
        <v>378</v>
      </c>
      <c r="D235" s="219" t="s">
        <v>379</v>
      </c>
      <c r="E235" s="231" t="s">
        <v>189</v>
      </c>
      <c r="F235" s="225">
        <v>317</v>
      </c>
      <c r="G235" s="225">
        <v>279</v>
      </c>
      <c r="H235" s="225">
        <v>199</v>
      </c>
      <c r="I235" s="219">
        <v>55</v>
      </c>
      <c r="J235" s="219">
        <v>165</v>
      </c>
      <c r="K235" s="222">
        <v>1.806</v>
      </c>
      <c r="L235" s="223" t="s">
        <v>814</v>
      </c>
      <c r="M235" s="226">
        <v>5229.3900000000003</v>
      </c>
      <c r="N235" s="232" t="s">
        <v>190</v>
      </c>
      <c r="O235" s="213" t="s">
        <v>197</v>
      </c>
      <c r="P235" s="214"/>
      <c r="Q235" s="233" t="s">
        <v>627</v>
      </c>
    </row>
    <row r="236" spans="1:17" s="256" customFormat="1">
      <c r="A236" s="219">
        <v>20</v>
      </c>
      <c r="B236" s="219" t="s">
        <v>385</v>
      </c>
      <c r="C236" s="219" t="s">
        <v>384</v>
      </c>
      <c r="D236" s="219" t="s">
        <v>385</v>
      </c>
      <c r="E236" s="231" t="s">
        <v>189</v>
      </c>
      <c r="F236" s="225">
        <v>305</v>
      </c>
      <c r="G236" s="225">
        <v>269</v>
      </c>
      <c r="H236" s="225">
        <v>169</v>
      </c>
      <c r="I236" s="219">
        <v>55</v>
      </c>
      <c r="J236" s="219">
        <v>165</v>
      </c>
      <c r="K236" s="222">
        <v>1.534</v>
      </c>
      <c r="L236" s="223" t="s">
        <v>814</v>
      </c>
      <c r="M236" s="226">
        <v>3584.04</v>
      </c>
      <c r="N236" s="232" t="s">
        <v>190</v>
      </c>
      <c r="O236" s="213" t="s">
        <v>197</v>
      </c>
      <c r="Q236" s="233" t="s">
        <v>627</v>
      </c>
    </row>
    <row r="237" spans="1:17" s="256" customFormat="1">
      <c r="A237" s="219">
        <v>21</v>
      </c>
      <c r="B237" s="219" t="s">
        <v>383</v>
      </c>
      <c r="C237" s="219" t="s">
        <v>382</v>
      </c>
      <c r="D237" s="219" t="s">
        <v>383</v>
      </c>
      <c r="E237" s="231" t="s">
        <v>189</v>
      </c>
      <c r="F237" s="225">
        <v>305</v>
      </c>
      <c r="G237" s="225">
        <v>269</v>
      </c>
      <c r="H237" s="225">
        <v>169</v>
      </c>
      <c r="I237" s="219">
        <v>55</v>
      </c>
      <c r="J237" s="219">
        <v>165</v>
      </c>
      <c r="K237" s="222">
        <v>1.534</v>
      </c>
      <c r="L237" s="223" t="s">
        <v>814</v>
      </c>
      <c r="M237" s="226">
        <v>3584.04</v>
      </c>
      <c r="N237" s="232" t="s">
        <v>190</v>
      </c>
      <c r="O237" s="213" t="s">
        <v>197</v>
      </c>
      <c r="Q237" s="233" t="s">
        <v>627</v>
      </c>
    </row>
    <row r="238" spans="1:17" s="256" customFormat="1">
      <c r="A238" s="219">
        <v>22</v>
      </c>
      <c r="B238" s="219" t="s">
        <v>492</v>
      </c>
      <c r="C238" s="219" t="s">
        <v>491</v>
      </c>
      <c r="D238" s="219" t="s">
        <v>492</v>
      </c>
      <c r="E238" s="231" t="s">
        <v>189</v>
      </c>
      <c r="F238" s="225">
        <v>305</v>
      </c>
      <c r="G238" s="225">
        <v>269</v>
      </c>
      <c r="H238" s="225">
        <v>169</v>
      </c>
      <c r="I238" s="219">
        <v>55</v>
      </c>
      <c r="J238" s="219">
        <v>165</v>
      </c>
      <c r="K238" s="222">
        <v>1.534</v>
      </c>
      <c r="L238" s="223" t="s">
        <v>814</v>
      </c>
      <c r="M238" s="226">
        <v>3970.42</v>
      </c>
      <c r="N238" s="232" t="s">
        <v>190</v>
      </c>
      <c r="O238" s="213" t="s">
        <v>197</v>
      </c>
      <c r="Q238" s="233" t="s">
        <v>627</v>
      </c>
    </row>
    <row r="239" spans="1:17" s="256" customFormat="1">
      <c r="A239" s="219">
        <v>23</v>
      </c>
      <c r="B239" s="219" t="s">
        <v>490</v>
      </c>
      <c r="C239" s="219" t="s">
        <v>489</v>
      </c>
      <c r="D239" s="219" t="s">
        <v>490</v>
      </c>
      <c r="E239" s="231" t="s">
        <v>189</v>
      </c>
      <c r="F239" s="225">
        <v>305</v>
      </c>
      <c r="G239" s="225">
        <v>269</v>
      </c>
      <c r="H239" s="225">
        <v>169</v>
      </c>
      <c r="I239" s="219">
        <v>55</v>
      </c>
      <c r="J239" s="219">
        <v>165</v>
      </c>
      <c r="K239" s="222">
        <v>1.534</v>
      </c>
      <c r="L239" s="223" t="s">
        <v>814</v>
      </c>
      <c r="M239" s="226">
        <v>3970.83</v>
      </c>
      <c r="N239" s="232" t="s">
        <v>190</v>
      </c>
      <c r="O239" s="213" t="s">
        <v>197</v>
      </c>
      <c r="Q239" s="233" t="s">
        <v>627</v>
      </c>
    </row>
    <row r="240" spans="1:17" s="256" customFormat="1">
      <c r="A240" s="219">
        <v>24</v>
      </c>
      <c r="B240" s="219" t="s">
        <v>395</v>
      </c>
      <c r="C240" s="219" t="s">
        <v>394</v>
      </c>
      <c r="D240" s="219" t="s">
        <v>395</v>
      </c>
      <c r="E240" s="231" t="s">
        <v>189</v>
      </c>
      <c r="F240" s="225">
        <v>328</v>
      </c>
      <c r="G240" s="225">
        <v>292</v>
      </c>
      <c r="H240" s="225">
        <v>199</v>
      </c>
      <c r="I240" s="219">
        <v>55</v>
      </c>
      <c r="J240" s="219">
        <v>165</v>
      </c>
      <c r="K240" s="222">
        <v>1.806</v>
      </c>
      <c r="L240" s="223" t="s">
        <v>814</v>
      </c>
      <c r="M240" s="226">
        <v>3765.3</v>
      </c>
      <c r="N240" s="232" t="s">
        <v>190</v>
      </c>
      <c r="O240" s="213" t="s">
        <v>197</v>
      </c>
      <c r="Q240" s="233" t="s">
        <v>627</v>
      </c>
    </row>
    <row r="241" spans="1:17" s="256" customFormat="1">
      <c r="A241" s="219">
        <v>25</v>
      </c>
      <c r="B241" s="219" t="s">
        <v>393</v>
      </c>
      <c r="C241" s="219" t="s">
        <v>392</v>
      </c>
      <c r="D241" s="219" t="s">
        <v>393</v>
      </c>
      <c r="E241" s="231" t="s">
        <v>189</v>
      </c>
      <c r="F241" s="225">
        <v>328</v>
      </c>
      <c r="G241" s="225">
        <v>292</v>
      </c>
      <c r="H241" s="225">
        <v>199</v>
      </c>
      <c r="I241" s="219">
        <v>55</v>
      </c>
      <c r="J241" s="219">
        <v>165</v>
      </c>
      <c r="K241" s="222">
        <v>1.806</v>
      </c>
      <c r="L241" s="223" t="s">
        <v>814</v>
      </c>
      <c r="M241" s="226">
        <v>3765.4</v>
      </c>
      <c r="N241" s="232" t="s">
        <v>190</v>
      </c>
      <c r="O241" s="213" t="s">
        <v>197</v>
      </c>
      <c r="P241" s="214"/>
      <c r="Q241" s="233" t="s">
        <v>627</v>
      </c>
    </row>
    <row r="242" spans="1:17" s="256" customFormat="1">
      <c r="A242" s="219">
        <v>26</v>
      </c>
      <c r="B242" s="219" t="s">
        <v>496</v>
      </c>
      <c r="C242" s="219" t="s">
        <v>495</v>
      </c>
      <c r="D242" s="219" t="s">
        <v>496</v>
      </c>
      <c r="E242" s="231" t="s">
        <v>189</v>
      </c>
      <c r="F242" s="225">
        <v>328</v>
      </c>
      <c r="G242" s="225">
        <v>292</v>
      </c>
      <c r="H242" s="225">
        <v>199</v>
      </c>
      <c r="I242" s="219">
        <v>55</v>
      </c>
      <c r="J242" s="219">
        <v>165</v>
      </c>
      <c r="K242" s="222">
        <v>1.806</v>
      </c>
      <c r="L242" s="223" t="s">
        <v>814</v>
      </c>
      <c r="M242" s="226">
        <v>4176.8500000000004</v>
      </c>
      <c r="N242" s="232" t="s">
        <v>190</v>
      </c>
      <c r="O242" s="213" t="s">
        <v>197</v>
      </c>
      <c r="Q242" s="233" t="s">
        <v>627</v>
      </c>
    </row>
    <row r="243" spans="1:17" s="256" customFormat="1">
      <c r="A243" s="219">
        <v>27</v>
      </c>
      <c r="B243" s="219" t="s">
        <v>494</v>
      </c>
      <c r="C243" s="219" t="s">
        <v>493</v>
      </c>
      <c r="D243" s="219" t="s">
        <v>494</v>
      </c>
      <c r="E243" s="231" t="s">
        <v>189</v>
      </c>
      <c r="F243" s="225">
        <v>328</v>
      </c>
      <c r="G243" s="225">
        <v>292</v>
      </c>
      <c r="H243" s="225">
        <v>199</v>
      </c>
      <c r="I243" s="219">
        <v>55</v>
      </c>
      <c r="J243" s="219">
        <v>165</v>
      </c>
      <c r="K243" s="222">
        <v>1.806</v>
      </c>
      <c r="L243" s="223" t="s">
        <v>814</v>
      </c>
      <c r="M243" s="226">
        <v>4176.8500000000004</v>
      </c>
      <c r="N243" s="232" t="s">
        <v>190</v>
      </c>
      <c r="O243" s="213" t="s">
        <v>197</v>
      </c>
      <c r="Q243" s="233" t="s">
        <v>627</v>
      </c>
    </row>
    <row r="244" spans="1:17" s="256" customFormat="1">
      <c r="A244" s="219">
        <v>28</v>
      </c>
      <c r="B244" s="219" t="s">
        <v>542</v>
      </c>
      <c r="C244" s="219" t="s">
        <v>346</v>
      </c>
      <c r="D244" s="219" t="s">
        <v>542</v>
      </c>
      <c r="E244" s="231" t="s">
        <v>189</v>
      </c>
      <c r="F244" s="225">
        <v>338</v>
      </c>
      <c r="G244" s="225">
        <v>297</v>
      </c>
      <c r="H244" s="225">
        <v>199</v>
      </c>
      <c r="I244" s="219">
        <v>55</v>
      </c>
      <c r="J244" s="219">
        <v>165</v>
      </c>
      <c r="K244" s="222">
        <v>1.806</v>
      </c>
      <c r="L244" s="223" t="s">
        <v>814</v>
      </c>
      <c r="M244" s="226">
        <v>4933.43</v>
      </c>
      <c r="N244" s="232" t="s">
        <v>190</v>
      </c>
      <c r="O244" s="213" t="s">
        <v>197</v>
      </c>
      <c r="P244" s="214"/>
      <c r="Q244" s="233" t="s">
        <v>628</v>
      </c>
    </row>
    <row r="245" spans="1:17" s="256" customFormat="1">
      <c r="A245" s="219">
        <v>29</v>
      </c>
      <c r="B245" s="219" t="s">
        <v>401</v>
      </c>
      <c r="C245" s="219" t="s">
        <v>400</v>
      </c>
      <c r="D245" s="219" t="s">
        <v>401</v>
      </c>
      <c r="E245" s="231" t="s">
        <v>189</v>
      </c>
      <c r="F245" s="225">
        <v>338</v>
      </c>
      <c r="G245" s="225">
        <v>297</v>
      </c>
      <c r="H245" s="225">
        <v>199</v>
      </c>
      <c r="I245" s="219">
        <v>55</v>
      </c>
      <c r="J245" s="219">
        <v>165</v>
      </c>
      <c r="K245" s="222">
        <v>1.806</v>
      </c>
      <c r="L245" s="223" t="s">
        <v>814</v>
      </c>
      <c r="M245" s="226">
        <v>5653.13</v>
      </c>
      <c r="N245" s="232" t="s">
        <v>190</v>
      </c>
      <c r="O245" s="213" t="s">
        <v>197</v>
      </c>
      <c r="P245" s="214"/>
      <c r="Q245" s="233" t="s">
        <v>627</v>
      </c>
    </row>
    <row r="246" spans="1:17" s="256" customFormat="1">
      <c r="A246" s="219">
        <v>30</v>
      </c>
      <c r="B246" s="219" t="s">
        <v>405</v>
      </c>
      <c r="C246" s="219" t="s">
        <v>403</v>
      </c>
      <c r="D246" s="219" t="s">
        <v>405</v>
      </c>
      <c r="E246" s="231" t="s">
        <v>189</v>
      </c>
      <c r="F246" s="225">
        <v>338</v>
      </c>
      <c r="G246" s="225">
        <v>297</v>
      </c>
      <c r="H246" s="225">
        <v>199</v>
      </c>
      <c r="I246" s="219">
        <v>55</v>
      </c>
      <c r="J246" s="219">
        <v>165</v>
      </c>
      <c r="K246" s="222">
        <v>1.806</v>
      </c>
      <c r="L246" s="223" t="s">
        <v>814</v>
      </c>
      <c r="M246" s="226">
        <v>5585.35</v>
      </c>
      <c r="N246" s="232" t="s">
        <v>190</v>
      </c>
      <c r="O246" s="213" t="s">
        <v>197</v>
      </c>
      <c r="P246" s="214"/>
      <c r="Q246" s="233" t="s">
        <v>627</v>
      </c>
    </row>
    <row r="247" spans="1:17" s="256" customFormat="1">
      <c r="A247" s="219">
        <v>31</v>
      </c>
      <c r="B247" s="219" t="s">
        <v>404</v>
      </c>
      <c r="C247" s="219" t="s">
        <v>402</v>
      </c>
      <c r="D247" s="219" t="s">
        <v>404</v>
      </c>
      <c r="E247" s="231" t="s">
        <v>189</v>
      </c>
      <c r="F247" s="225">
        <v>345</v>
      </c>
      <c r="G247" s="225">
        <v>304</v>
      </c>
      <c r="H247" s="225">
        <v>199</v>
      </c>
      <c r="I247" s="219">
        <v>55</v>
      </c>
      <c r="J247" s="219">
        <v>165</v>
      </c>
      <c r="K247" s="222">
        <v>1.806</v>
      </c>
      <c r="L247" s="223" t="s">
        <v>814</v>
      </c>
      <c r="M247" s="226">
        <v>5477.59</v>
      </c>
      <c r="N247" s="232" t="s">
        <v>190</v>
      </c>
      <c r="O247" s="213" t="s">
        <v>197</v>
      </c>
      <c r="P247" s="214"/>
      <c r="Q247" s="233" t="s">
        <v>627</v>
      </c>
    </row>
    <row r="248" spans="1:17" s="256" customFormat="1">
      <c r="A248" s="219">
        <v>32</v>
      </c>
      <c r="B248" s="219" t="s">
        <v>397</v>
      </c>
      <c r="C248" s="219" t="s">
        <v>396</v>
      </c>
      <c r="D248" s="219" t="s">
        <v>397</v>
      </c>
      <c r="E248" s="231" t="s">
        <v>189</v>
      </c>
      <c r="F248" s="225">
        <v>345</v>
      </c>
      <c r="G248" s="225">
        <v>304</v>
      </c>
      <c r="H248" s="225">
        <v>199</v>
      </c>
      <c r="I248" s="219">
        <v>55</v>
      </c>
      <c r="J248" s="219">
        <v>165</v>
      </c>
      <c r="K248" s="222">
        <v>1.806</v>
      </c>
      <c r="L248" s="223" t="s">
        <v>814</v>
      </c>
      <c r="M248" s="226">
        <v>5479.94</v>
      </c>
      <c r="N248" s="232" t="s">
        <v>190</v>
      </c>
      <c r="O248" s="213" t="s">
        <v>197</v>
      </c>
      <c r="Q248" s="233" t="s">
        <v>627</v>
      </c>
    </row>
    <row r="249" spans="1:17" s="256" customFormat="1">
      <c r="A249" s="219">
        <v>33</v>
      </c>
      <c r="B249" s="219" t="s">
        <v>407</v>
      </c>
      <c r="C249" s="219" t="s">
        <v>406</v>
      </c>
      <c r="D249" s="219" t="s">
        <v>407</v>
      </c>
      <c r="E249" s="231" t="s">
        <v>189</v>
      </c>
      <c r="F249" s="225">
        <v>345</v>
      </c>
      <c r="G249" s="225">
        <v>304</v>
      </c>
      <c r="H249" s="225">
        <v>199</v>
      </c>
      <c r="I249" s="219">
        <v>55</v>
      </c>
      <c r="J249" s="219">
        <v>165</v>
      </c>
      <c r="K249" s="222">
        <v>1.806</v>
      </c>
      <c r="L249" s="223" t="s">
        <v>814</v>
      </c>
      <c r="M249" s="226">
        <v>5477.72</v>
      </c>
      <c r="N249" s="232" t="s">
        <v>190</v>
      </c>
      <c r="O249" s="213" t="s">
        <v>197</v>
      </c>
      <c r="Q249" s="233" t="s">
        <v>627</v>
      </c>
    </row>
    <row r="250" spans="1:17" s="256" customFormat="1">
      <c r="A250" s="219">
        <v>34</v>
      </c>
      <c r="B250" s="219" t="s">
        <v>409</v>
      </c>
      <c r="C250" s="219" t="s">
        <v>408</v>
      </c>
      <c r="D250" s="219" t="s">
        <v>409</v>
      </c>
      <c r="E250" s="231" t="s">
        <v>189</v>
      </c>
      <c r="F250" s="225">
        <v>345</v>
      </c>
      <c r="G250" s="225">
        <v>304</v>
      </c>
      <c r="H250" s="225">
        <v>199</v>
      </c>
      <c r="I250" s="219">
        <v>55</v>
      </c>
      <c r="J250" s="219">
        <v>165</v>
      </c>
      <c r="K250" s="222">
        <v>1.806</v>
      </c>
      <c r="L250" s="223" t="s">
        <v>814</v>
      </c>
      <c r="M250" s="226">
        <v>5474.79</v>
      </c>
      <c r="N250" s="232" t="s">
        <v>190</v>
      </c>
      <c r="O250" s="213" t="s">
        <v>197</v>
      </c>
      <c r="Q250" s="233" t="s">
        <v>627</v>
      </c>
    </row>
    <row r="251" spans="1:17" s="256" customFormat="1">
      <c r="A251" s="219">
        <v>35</v>
      </c>
      <c r="B251" s="219" t="s">
        <v>528</v>
      </c>
      <c r="C251" s="219" t="s">
        <v>654</v>
      </c>
      <c r="D251" s="219" t="s">
        <v>528</v>
      </c>
      <c r="E251" s="231" t="s">
        <v>189</v>
      </c>
      <c r="F251" s="225">
        <v>344</v>
      </c>
      <c r="G251" s="225">
        <v>303</v>
      </c>
      <c r="H251" s="225">
        <v>199</v>
      </c>
      <c r="I251" s="219">
        <v>55</v>
      </c>
      <c r="J251" s="219">
        <v>165</v>
      </c>
      <c r="K251" s="222">
        <v>1.806</v>
      </c>
      <c r="L251" s="223" t="s">
        <v>814</v>
      </c>
      <c r="M251" s="226">
        <v>4842.37</v>
      </c>
      <c r="N251" s="232" t="s">
        <v>190</v>
      </c>
      <c r="O251" s="213" t="s">
        <v>197</v>
      </c>
      <c r="Q251" s="233" t="s">
        <v>627</v>
      </c>
    </row>
    <row r="252" spans="1:17" s="256" customFormat="1">
      <c r="A252" s="219">
        <v>36</v>
      </c>
      <c r="B252" s="219" t="s">
        <v>529</v>
      </c>
      <c r="C252" s="219" t="s">
        <v>655</v>
      </c>
      <c r="D252" s="219" t="s">
        <v>529</v>
      </c>
      <c r="E252" s="231" t="s">
        <v>189</v>
      </c>
      <c r="F252" s="225">
        <v>344</v>
      </c>
      <c r="G252" s="225">
        <v>303</v>
      </c>
      <c r="H252" s="225">
        <v>199</v>
      </c>
      <c r="I252" s="219">
        <v>55</v>
      </c>
      <c r="J252" s="219">
        <v>165</v>
      </c>
      <c r="K252" s="222">
        <v>1.806</v>
      </c>
      <c r="L252" s="223" t="s">
        <v>814</v>
      </c>
      <c r="M252" s="226">
        <v>4842.92</v>
      </c>
      <c r="N252" s="232" t="s">
        <v>190</v>
      </c>
      <c r="O252" s="213" t="s">
        <v>197</v>
      </c>
      <c r="P252" s="214"/>
      <c r="Q252" s="233" t="s">
        <v>627</v>
      </c>
    </row>
    <row r="253" spans="1:17" s="256" customFormat="1">
      <c r="A253" s="219">
        <v>37</v>
      </c>
      <c r="B253" s="219" t="s">
        <v>629</v>
      </c>
      <c r="C253" s="219" t="s">
        <v>821</v>
      </c>
      <c r="D253" s="219" t="s">
        <v>629</v>
      </c>
      <c r="E253" s="231" t="s">
        <v>189</v>
      </c>
      <c r="F253" s="225">
        <v>345</v>
      </c>
      <c r="G253" s="225">
        <v>304</v>
      </c>
      <c r="H253" s="225">
        <v>199</v>
      </c>
      <c r="I253" s="219">
        <v>55</v>
      </c>
      <c r="J253" s="219">
        <v>165</v>
      </c>
      <c r="K253" s="222">
        <v>1.806</v>
      </c>
      <c r="L253" s="223" t="s">
        <v>814</v>
      </c>
      <c r="M253" s="226">
        <v>5527.17</v>
      </c>
      <c r="N253" s="232" t="s">
        <v>190</v>
      </c>
      <c r="O253" s="213" t="s">
        <v>197</v>
      </c>
      <c r="P253" s="214"/>
      <c r="Q253" s="233" t="s">
        <v>628</v>
      </c>
    </row>
    <row r="254" spans="1:17" s="251" customFormat="1">
      <c r="A254" s="219">
        <v>38</v>
      </c>
      <c r="B254" s="219" t="s">
        <v>630</v>
      </c>
      <c r="C254" s="219" t="s">
        <v>822</v>
      </c>
      <c r="D254" s="219" t="s">
        <v>630</v>
      </c>
      <c r="E254" s="231" t="s">
        <v>189</v>
      </c>
      <c r="F254" s="225">
        <v>345</v>
      </c>
      <c r="G254" s="225">
        <v>304</v>
      </c>
      <c r="H254" s="225">
        <v>199</v>
      </c>
      <c r="I254" s="219">
        <v>55</v>
      </c>
      <c r="J254" s="219">
        <v>165</v>
      </c>
      <c r="K254" s="222">
        <v>1.806</v>
      </c>
      <c r="L254" s="223" t="s">
        <v>814</v>
      </c>
      <c r="M254" s="226">
        <v>5527.27</v>
      </c>
      <c r="N254" s="232" t="s">
        <v>190</v>
      </c>
      <c r="O254" s="213" t="s">
        <v>197</v>
      </c>
      <c r="P254" s="214"/>
      <c r="Q254" s="233" t="s">
        <v>627</v>
      </c>
    </row>
    <row r="255" spans="1:17" s="256" customFormat="1">
      <c r="A255" s="219">
        <v>39</v>
      </c>
      <c r="B255" s="219" t="s">
        <v>310</v>
      </c>
      <c r="C255" s="219" t="s">
        <v>309</v>
      </c>
      <c r="D255" s="219" t="s">
        <v>310</v>
      </c>
      <c r="E255" s="231" t="s">
        <v>189</v>
      </c>
      <c r="F255" s="225">
        <v>345</v>
      </c>
      <c r="G255" s="225">
        <v>304</v>
      </c>
      <c r="H255" s="225">
        <v>199</v>
      </c>
      <c r="I255" s="219">
        <v>55</v>
      </c>
      <c r="J255" s="219">
        <v>165</v>
      </c>
      <c r="K255" s="222">
        <v>1.806</v>
      </c>
      <c r="L255" s="223" t="s">
        <v>814</v>
      </c>
      <c r="M255" s="226">
        <v>6107.15</v>
      </c>
      <c r="N255" s="232" t="s">
        <v>190</v>
      </c>
      <c r="O255" s="213" t="s">
        <v>197</v>
      </c>
      <c r="Q255" s="233" t="s">
        <v>627</v>
      </c>
    </row>
    <row r="256" spans="1:17" s="256" customFormat="1">
      <c r="A256" s="219">
        <v>40</v>
      </c>
      <c r="B256" s="219" t="s">
        <v>312</v>
      </c>
      <c r="C256" s="219" t="s">
        <v>311</v>
      </c>
      <c r="D256" s="219" t="s">
        <v>312</v>
      </c>
      <c r="E256" s="231" t="s">
        <v>189</v>
      </c>
      <c r="F256" s="225">
        <v>338</v>
      </c>
      <c r="G256" s="225">
        <v>297</v>
      </c>
      <c r="H256" s="225">
        <v>199</v>
      </c>
      <c r="I256" s="219">
        <v>55</v>
      </c>
      <c r="J256" s="219">
        <v>165</v>
      </c>
      <c r="K256" s="222">
        <v>1.806</v>
      </c>
      <c r="L256" s="223" t="s">
        <v>814</v>
      </c>
      <c r="M256" s="226">
        <v>6078.81</v>
      </c>
      <c r="N256" s="232" t="s">
        <v>190</v>
      </c>
      <c r="O256" s="213" t="s">
        <v>197</v>
      </c>
      <c r="Q256" s="233" t="s">
        <v>628</v>
      </c>
    </row>
    <row r="257" spans="1:17" s="256" customFormat="1">
      <c r="A257" s="219">
        <v>41</v>
      </c>
      <c r="B257" s="219" t="s">
        <v>314</v>
      </c>
      <c r="C257" s="219" t="s">
        <v>313</v>
      </c>
      <c r="D257" s="219" t="s">
        <v>314</v>
      </c>
      <c r="E257" s="231" t="s">
        <v>189</v>
      </c>
      <c r="F257" s="225">
        <v>345</v>
      </c>
      <c r="G257" s="225">
        <v>304</v>
      </c>
      <c r="H257" s="225">
        <v>199</v>
      </c>
      <c r="I257" s="219">
        <v>55</v>
      </c>
      <c r="J257" s="219">
        <v>165</v>
      </c>
      <c r="K257" s="222">
        <v>1.806</v>
      </c>
      <c r="L257" s="223" t="s">
        <v>814</v>
      </c>
      <c r="M257" s="226">
        <v>5930.91</v>
      </c>
      <c r="N257" s="232" t="s">
        <v>190</v>
      </c>
      <c r="O257" s="213" t="s">
        <v>197</v>
      </c>
      <c r="Q257" s="233" t="s">
        <v>627</v>
      </c>
    </row>
    <row r="258" spans="1:17" s="256" customFormat="1">
      <c r="A258" s="219">
        <v>42</v>
      </c>
      <c r="B258" s="219" t="s">
        <v>316</v>
      </c>
      <c r="C258" s="219" t="s">
        <v>315</v>
      </c>
      <c r="D258" s="219" t="s">
        <v>316</v>
      </c>
      <c r="E258" s="231" t="s">
        <v>189</v>
      </c>
      <c r="F258" s="225">
        <v>345</v>
      </c>
      <c r="G258" s="225">
        <v>304</v>
      </c>
      <c r="H258" s="225">
        <v>199</v>
      </c>
      <c r="I258" s="219">
        <v>55</v>
      </c>
      <c r="J258" s="219">
        <v>165</v>
      </c>
      <c r="K258" s="222">
        <v>1.806</v>
      </c>
      <c r="L258" s="223" t="s">
        <v>814</v>
      </c>
      <c r="M258" s="226">
        <v>5930.84</v>
      </c>
      <c r="N258" s="232" t="s">
        <v>190</v>
      </c>
      <c r="O258" s="213" t="s">
        <v>197</v>
      </c>
      <c r="Q258" s="233" t="s">
        <v>627</v>
      </c>
    </row>
    <row r="259" spans="1:17" s="256" customFormat="1">
      <c r="A259" s="219">
        <v>43</v>
      </c>
      <c r="B259" s="219" t="s">
        <v>399</v>
      </c>
      <c r="C259" s="219" t="s">
        <v>398</v>
      </c>
      <c r="D259" s="219" t="s">
        <v>399</v>
      </c>
      <c r="E259" s="231" t="s">
        <v>189</v>
      </c>
      <c r="F259" s="225">
        <v>345</v>
      </c>
      <c r="G259" s="225">
        <v>304</v>
      </c>
      <c r="H259" s="225">
        <v>199</v>
      </c>
      <c r="I259" s="219">
        <v>55</v>
      </c>
      <c r="J259" s="219">
        <v>165</v>
      </c>
      <c r="K259" s="222">
        <v>1.806</v>
      </c>
      <c r="L259" s="223" t="s">
        <v>814</v>
      </c>
      <c r="M259" s="226">
        <v>5931.18</v>
      </c>
      <c r="N259" s="232" t="s">
        <v>190</v>
      </c>
      <c r="O259" s="213" t="s">
        <v>197</v>
      </c>
      <c r="Q259" s="233" t="s">
        <v>627</v>
      </c>
    </row>
    <row r="260" spans="1:17" s="256" customFormat="1">
      <c r="A260" s="219">
        <v>44</v>
      </c>
      <c r="B260" s="219" t="s">
        <v>620</v>
      </c>
      <c r="C260" s="219" t="s">
        <v>619</v>
      </c>
      <c r="D260" s="219" t="s">
        <v>620</v>
      </c>
      <c r="E260" s="231" t="s">
        <v>189</v>
      </c>
      <c r="F260" s="225">
        <v>345</v>
      </c>
      <c r="G260" s="225">
        <v>304</v>
      </c>
      <c r="H260" s="225">
        <v>199</v>
      </c>
      <c r="I260" s="219">
        <v>55</v>
      </c>
      <c r="J260" s="219">
        <v>165</v>
      </c>
      <c r="K260" s="222">
        <v>1.806</v>
      </c>
      <c r="L260" s="223" t="s">
        <v>814</v>
      </c>
      <c r="M260" s="226">
        <v>5927.6</v>
      </c>
      <c r="N260" s="232" t="s">
        <v>190</v>
      </c>
      <c r="O260" s="213" t="s">
        <v>197</v>
      </c>
      <c r="Q260" s="233" t="s">
        <v>627</v>
      </c>
    </row>
    <row r="261" spans="1:17" s="256" customFormat="1">
      <c r="A261" s="219">
        <v>45</v>
      </c>
      <c r="B261" s="219" t="s">
        <v>603</v>
      </c>
      <c r="C261" s="219" t="s">
        <v>602</v>
      </c>
      <c r="D261" s="219" t="s">
        <v>603</v>
      </c>
      <c r="E261" s="231" t="s">
        <v>189</v>
      </c>
      <c r="F261" s="225">
        <v>345</v>
      </c>
      <c r="G261" s="225">
        <v>304</v>
      </c>
      <c r="H261" s="225">
        <v>199</v>
      </c>
      <c r="I261" s="219">
        <v>55</v>
      </c>
      <c r="J261" s="219">
        <v>165</v>
      </c>
      <c r="K261" s="222">
        <v>1.806</v>
      </c>
      <c r="L261" s="223" t="s">
        <v>814</v>
      </c>
      <c r="M261" s="226">
        <v>5980.84</v>
      </c>
      <c r="N261" s="232" t="s">
        <v>190</v>
      </c>
      <c r="O261" s="213" t="s">
        <v>197</v>
      </c>
      <c r="Q261" s="233" t="s">
        <v>627</v>
      </c>
    </row>
    <row r="262" spans="1:17" s="256" customFormat="1">
      <c r="A262" s="219">
        <v>46</v>
      </c>
      <c r="B262" s="219" t="s">
        <v>318</v>
      </c>
      <c r="C262" s="219" t="s">
        <v>317</v>
      </c>
      <c r="D262" s="219" t="s">
        <v>318</v>
      </c>
      <c r="E262" s="231" t="s">
        <v>189</v>
      </c>
      <c r="F262" s="225">
        <v>345</v>
      </c>
      <c r="G262" s="225">
        <v>304</v>
      </c>
      <c r="H262" s="225">
        <v>199</v>
      </c>
      <c r="I262" s="219">
        <v>55</v>
      </c>
      <c r="J262" s="219">
        <v>165</v>
      </c>
      <c r="K262" s="222">
        <v>1.806</v>
      </c>
      <c r="L262" s="223" t="s">
        <v>814</v>
      </c>
      <c r="M262" s="226">
        <v>6794.82</v>
      </c>
      <c r="N262" s="232" t="s">
        <v>190</v>
      </c>
      <c r="O262" s="213" t="s">
        <v>197</v>
      </c>
      <c r="P262" s="214"/>
      <c r="Q262" s="233" t="s">
        <v>627</v>
      </c>
    </row>
    <row r="263" spans="1:17" s="256" customFormat="1">
      <c r="A263" s="219">
        <v>47</v>
      </c>
      <c r="B263" s="219" t="s">
        <v>320</v>
      </c>
      <c r="C263" s="219" t="s">
        <v>319</v>
      </c>
      <c r="D263" s="219" t="s">
        <v>320</v>
      </c>
      <c r="E263" s="231" t="s">
        <v>189</v>
      </c>
      <c r="F263" s="225">
        <v>338</v>
      </c>
      <c r="G263" s="225">
        <v>297</v>
      </c>
      <c r="H263" s="225">
        <v>199</v>
      </c>
      <c r="I263" s="219">
        <v>55</v>
      </c>
      <c r="J263" s="219">
        <v>165</v>
      </c>
      <c r="K263" s="222">
        <v>1.806</v>
      </c>
      <c r="L263" s="223" t="s">
        <v>814</v>
      </c>
      <c r="M263" s="226">
        <v>6728.65</v>
      </c>
      <c r="N263" s="232" t="s">
        <v>190</v>
      </c>
      <c r="O263" s="213" t="s">
        <v>197</v>
      </c>
      <c r="Q263" s="233" t="s">
        <v>628</v>
      </c>
    </row>
    <row r="264" spans="1:17" s="256" customFormat="1">
      <c r="A264" s="219">
        <v>48</v>
      </c>
      <c r="B264" s="219" t="s">
        <v>322</v>
      </c>
      <c r="C264" s="219" t="s">
        <v>321</v>
      </c>
      <c r="D264" s="219" t="s">
        <v>322</v>
      </c>
      <c r="E264" s="231" t="s">
        <v>189</v>
      </c>
      <c r="F264" s="225">
        <v>345</v>
      </c>
      <c r="G264" s="225">
        <v>304</v>
      </c>
      <c r="H264" s="225">
        <v>199</v>
      </c>
      <c r="I264" s="219">
        <v>55</v>
      </c>
      <c r="J264" s="219">
        <v>165</v>
      </c>
      <c r="K264" s="222">
        <v>1.806</v>
      </c>
      <c r="L264" s="223" t="s">
        <v>814</v>
      </c>
      <c r="M264" s="226">
        <v>6497.78</v>
      </c>
      <c r="N264" s="232" t="s">
        <v>190</v>
      </c>
      <c r="O264" s="213" t="s">
        <v>197</v>
      </c>
      <c r="P264" s="214"/>
      <c r="Q264" s="233" t="s">
        <v>627</v>
      </c>
    </row>
    <row r="265" spans="1:17" s="256" customFormat="1">
      <c r="A265" s="219">
        <v>49</v>
      </c>
      <c r="B265" s="219" t="s">
        <v>324</v>
      </c>
      <c r="C265" s="219" t="s">
        <v>323</v>
      </c>
      <c r="D265" s="219" t="s">
        <v>324</v>
      </c>
      <c r="E265" s="231" t="s">
        <v>189</v>
      </c>
      <c r="F265" s="225">
        <v>345</v>
      </c>
      <c r="G265" s="225">
        <v>304</v>
      </c>
      <c r="H265" s="225">
        <v>199</v>
      </c>
      <c r="I265" s="219">
        <v>55</v>
      </c>
      <c r="J265" s="219">
        <v>165</v>
      </c>
      <c r="K265" s="222">
        <v>1.806</v>
      </c>
      <c r="L265" s="223" t="s">
        <v>814</v>
      </c>
      <c r="M265" s="226">
        <v>6610.45</v>
      </c>
      <c r="N265" s="232" t="s">
        <v>190</v>
      </c>
      <c r="O265" s="213" t="s">
        <v>197</v>
      </c>
      <c r="P265" s="214"/>
      <c r="Q265" s="233" t="s">
        <v>627</v>
      </c>
    </row>
    <row r="266" spans="1:17" s="256" customFormat="1">
      <c r="A266" s="219">
        <v>50</v>
      </c>
      <c r="B266" s="219" t="s">
        <v>325</v>
      </c>
      <c r="C266" s="219" t="s">
        <v>326</v>
      </c>
      <c r="D266" s="219" t="s">
        <v>325</v>
      </c>
      <c r="E266" s="231" t="s">
        <v>189</v>
      </c>
      <c r="F266" s="225">
        <v>345</v>
      </c>
      <c r="G266" s="225">
        <v>304</v>
      </c>
      <c r="H266" s="225">
        <v>199</v>
      </c>
      <c r="I266" s="219">
        <v>55</v>
      </c>
      <c r="J266" s="219">
        <v>165</v>
      </c>
      <c r="K266" s="222">
        <v>1.806</v>
      </c>
      <c r="L266" s="223" t="s">
        <v>814</v>
      </c>
      <c r="M266" s="226">
        <v>6793.14</v>
      </c>
      <c r="N266" s="232" t="s">
        <v>190</v>
      </c>
      <c r="O266" s="213" t="s">
        <v>197</v>
      </c>
      <c r="P266" s="214"/>
      <c r="Q266" s="233" t="s">
        <v>627</v>
      </c>
    </row>
    <row r="267" spans="1:17" s="258" customFormat="1">
      <c r="A267" s="219">
        <v>51</v>
      </c>
      <c r="B267" s="234" t="s">
        <v>328</v>
      </c>
      <c r="C267" s="219" t="s">
        <v>327</v>
      </c>
      <c r="D267" s="234" t="s">
        <v>328</v>
      </c>
      <c r="E267" s="235" t="s">
        <v>189</v>
      </c>
      <c r="F267" s="225">
        <v>338</v>
      </c>
      <c r="G267" s="225">
        <v>297</v>
      </c>
      <c r="H267" s="225">
        <v>199</v>
      </c>
      <c r="I267" s="219">
        <v>55</v>
      </c>
      <c r="J267" s="219">
        <v>165</v>
      </c>
      <c r="K267" s="222">
        <v>1.806</v>
      </c>
      <c r="L267" s="223" t="s">
        <v>814</v>
      </c>
      <c r="M267" s="226">
        <v>6727.07</v>
      </c>
      <c r="N267" s="232" t="s">
        <v>190</v>
      </c>
      <c r="O267" s="216" t="s">
        <v>197</v>
      </c>
      <c r="P267" s="257"/>
      <c r="Q267" s="233" t="s">
        <v>628</v>
      </c>
    </row>
    <row r="268" spans="1:17" s="256" customFormat="1">
      <c r="A268" s="219">
        <v>52</v>
      </c>
      <c r="B268" s="219" t="s">
        <v>330</v>
      </c>
      <c r="C268" s="219" t="s">
        <v>329</v>
      </c>
      <c r="D268" s="219" t="s">
        <v>330</v>
      </c>
      <c r="E268" s="231" t="s">
        <v>189</v>
      </c>
      <c r="F268" s="225">
        <v>345</v>
      </c>
      <c r="G268" s="225">
        <v>304</v>
      </c>
      <c r="H268" s="225">
        <v>199</v>
      </c>
      <c r="I268" s="219">
        <v>55</v>
      </c>
      <c r="J268" s="219">
        <v>165</v>
      </c>
      <c r="K268" s="222">
        <v>1.806</v>
      </c>
      <c r="L268" s="223" t="s">
        <v>814</v>
      </c>
      <c r="M268" s="226">
        <v>6617.66</v>
      </c>
      <c r="N268" s="232" t="s">
        <v>190</v>
      </c>
      <c r="O268" s="213" t="s">
        <v>197</v>
      </c>
      <c r="Q268" s="233" t="s">
        <v>627</v>
      </c>
    </row>
    <row r="269" spans="1:17" s="256" customFormat="1">
      <c r="A269" s="219">
        <v>53</v>
      </c>
      <c r="B269" s="219" t="s">
        <v>332</v>
      </c>
      <c r="C269" s="219" t="s">
        <v>331</v>
      </c>
      <c r="D269" s="219" t="s">
        <v>332</v>
      </c>
      <c r="E269" s="231" t="s">
        <v>189</v>
      </c>
      <c r="F269" s="225">
        <v>345</v>
      </c>
      <c r="G269" s="225">
        <v>304</v>
      </c>
      <c r="H269" s="225">
        <v>199</v>
      </c>
      <c r="I269" s="219">
        <v>55</v>
      </c>
      <c r="J269" s="219">
        <v>165</v>
      </c>
      <c r="K269" s="222">
        <v>1.806</v>
      </c>
      <c r="L269" s="223" t="s">
        <v>814</v>
      </c>
      <c r="M269" s="226">
        <v>6620</v>
      </c>
      <c r="N269" s="232" t="s">
        <v>190</v>
      </c>
      <c r="O269" s="213" t="s">
        <v>197</v>
      </c>
      <c r="Q269" s="233" t="s">
        <v>627</v>
      </c>
    </row>
    <row r="270" spans="1:17" s="256" customFormat="1">
      <c r="A270" s="219">
        <v>54</v>
      </c>
      <c r="B270" s="219" t="s">
        <v>334</v>
      </c>
      <c r="C270" s="219" t="s">
        <v>333</v>
      </c>
      <c r="D270" s="219" t="s">
        <v>334</v>
      </c>
      <c r="E270" s="231" t="s">
        <v>189</v>
      </c>
      <c r="F270" s="225">
        <v>345</v>
      </c>
      <c r="G270" s="225">
        <v>304</v>
      </c>
      <c r="H270" s="225">
        <v>199</v>
      </c>
      <c r="I270" s="219">
        <v>55</v>
      </c>
      <c r="J270" s="219">
        <v>165</v>
      </c>
      <c r="K270" s="222">
        <v>1.806</v>
      </c>
      <c r="L270" s="223" t="s">
        <v>814</v>
      </c>
      <c r="M270" s="226">
        <v>6617.58</v>
      </c>
      <c r="N270" s="232" t="s">
        <v>190</v>
      </c>
      <c r="O270" s="213" t="s">
        <v>197</v>
      </c>
      <c r="P270" s="214"/>
      <c r="Q270" s="233" t="s">
        <v>627</v>
      </c>
    </row>
    <row r="271" spans="1:17" s="256" customFormat="1">
      <c r="A271" s="219">
        <v>55</v>
      </c>
      <c r="B271" s="219" t="s">
        <v>531</v>
      </c>
      <c r="C271" s="219" t="s">
        <v>230</v>
      </c>
      <c r="D271" s="219" t="s">
        <v>531</v>
      </c>
      <c r="E271" s="231" t="s">
        <v>189</v>
      </c>
      <c r="F271" s="225">
        <v>344</v>
      </c>
      <c r="G271" s="225">
        <v>303</v>
      </c>
      <c r="H271" s="225">
        <v>199</v>
      </c>
      <c r="I271" s="219">
        <v>55</v>
      </c>
      <c r="J271" s="219">
        <v>165</v>
      </c>
      <c r="K271" s="222">
        <v>1.806</v>
      </c>
      <c r="L271" s="223" t="s">
        <v>814</v>
      </c>
      <c r="M271" s="226">
        <v>4807.88</v>
      </c>
      <c r="N271" s="232" t="s">
        <v>190</v>
      </c>
      <c r="O271" s="213" t="s">
        <v>197</v>
      </c>
      <c r="P271" s="214"/>
      <c r="Q271" s="233" t="s">
        <v>627</v>
      </c>
    </row>
    <row r="272" spans="1:17" s="256" customFormat="1">
      <c r="A272" s="219">
        <v>56</v>
      </c>
      <c r="B272" s="219" t="s">
        <v>530</v>
      </c>
      <c r="C272" s="219" t="s">
        <v>229</v>
      </c>
      <c r="D272" s="219" t="s">
        <v>530</v>
      </c>
      <c r="E272" s="231" t="s">
        <v>189</v>
      </c>
      <c r="F272" s="225">
        <v>344</v>
      </c>
      <c r="G272" s="225">
        <v>303</v>
      </c>
      <c r="H272" s="225">
        <v>199</v>
      </c>
      <c r="I272" s="219">
        <v>55</v>
      </c>
      <c r="J272" s="219">
        <v>165</v>
      </c>
      <c r="K272" s="222">
        <v>1.806</v>
      </c>
      <c r="L272" s="223" t="s">
        <v>814</v>
      </c>
      <c r="M272" s="226">
        <v>4811.41</v>
      </c>
      <c r="N272" s="232" t="s">
        <v>190</v>
      </c>
      <c r="O272" s="213" t="s">
        <v>197</v>
      </c>
      <c r="P272" s="214"/>
      <c r="Q272" s="233" t="s">
        <v>627</v>
      </c>
    </row>
    <row r="273" spans="1:17" s="256" customFormat="1">
      <c r="A273" s="219">
        <v>57</v>
      </c>
      <c r="B273" s="219" t="s">
        <v>687</v>
      </c>
      <c r="C273" s="219" t="s">
        <v>693</v>
      </c>
      <c r="D273" s="219" t="s">
        <v>687</v>
      </c>
      <c r="E273" s="231" t="s">
        <v>189</v>
      </c>
      <c r="F273" s="225">
        <v>310</v>
      </c>
      <c r="G273" s="225">
        <v>274</v>
      </c>
      <c r="H273" s="225">
        <v>169</v>
      </c>
      <c r="I273" s="219">
        <v>55</v>
      </c>
      <c r="J273" s="219">
        <v>165</v>
      </c>
      <c r="K273" s="222">
        <v>1.534</v>
      </c>
      <c r="L273" s="223" t="s">
        <v>814</v>
      </c>
      <c r="M273" s="226">
        <v>4241.92</v>
      </c>
      <c r="N273" s="232" t="s">
        <v>190</v>
      </c>
      <c r="O273" s="213" t="s">
        <v>197</v>
      </c>
      <c r="P273" s="214"/>
      <c r="Q273" s="233" t="s">
        <v>627</v>
      </c>
    </row>
    <row r="274" spans="1:17" s="256" customFormat="1">
      <c r="A274" s="219">
        <v>58</v>
      </c>
      <c r="B274" s="219" t="s">
        <v>674</v>
      </c>
      <c r="C274" s="219" t="s">
        <v>661</v>
      </c>
      <c r="D274" s="219" t="s">
        <v>674</v>
      </c>
      <c r="E274" s="231" t="s">
        <v>189</v>
      </c>
      <c r="F274" s="225">
        <v>302</v>
      </c>
      <c r="G274" s="225">
        <v>267</v>
      </c>
      <c r="H274" s="225">
        <v>169</v>
      </c>
      <c r="I274" s="219">
        <v>55</v>
      </c>
      <c r="J274" s="219">
        <v>165</v>
      </c>
      <c r="K274" s="222">
        <v>1.534</v>
      </c>
      <c r="L274" s="223" t="s">
        <v>814</v>
      </c>
      <c r="M274" s="226">
        <v>4173.6400000000003</v>
      </c>
      <c r="N274" s="232" t="s">
        <v>190</v>
      </c>
      <c r="O274" s="213" t="s">
        <v>197</v>
      </c>
      <c r="P274" s="214"/>
      <c r="Q274" s="233" t="s">
        <v>628</v>
      </c>
    </row>
    <row r="275" spans="1:17" s="256" customFormat="1">
      <c r="A275" s="219">
        <v>59</v>
      </c>
      <c r="B275" s="219" t="s">
        <v>775</v>
      </c>
      <c r="C275" s="219" t="s">
        <v>767</v>
      </c>
      <c r="D275" s="219" t="s">
        <v>775</v>
      </c>
      <c r="E275" s="231" t="s">
        <v>189</v>
      </c>
      <c r="F275" s="225">
        <v>310</v>
      </c>
      <c r="G275" s="225">
        <v>274</v>
      </c>
      <c r="H275" s="225">
        <v>169</v>
      </c>
      <c r="I275" s="219">
        <v>55</v>
      </c>
      <c r="J275" s="219">
        <v>165</v>
      </c>
      <c r="K275" s="222">
        <v>1.534</v>
      </c>
      <c r="L275" s="223" t="s">
        <v>814</v>
      </c>
      <c r="M275" s="226">
        <v>4234.6099999999997</v>
      </c>
      <c r="N275" s="249" t="s">
        <v>190</v>
      </c>
      <c r="O275" s="213" t="s">
        <v>197</v>
      </c>
      <c r="P275" s="214"/>
      <c r="Q275" s="233" t="s">
        <v>627</v>
      </c>
    </row>
    <row r="276" spans="1:17" s="256" customFormat="1">
      <c r="A276" s="219">
        <v>60</v>
      </c>
      <c r="B276" s="219" t="s">
        <v>755</v>
      </c>
      <c r="C276" s="219" t="s">
        <v>754</v>
      </c>
      <c r="D276" s="219" t="s">
        <v>755</v>
      </c>
      <c r="E276" s="231" t="s">
        <v>189</v>
      </c>
      <c r="F276" s="225">
        <v>310</v>
      </c>
      <c r="G276" s="225">
        <v>274</v>
      </c>
      <c r="H276" s="225">
        <v>169</v>
      </c>
      <c r="I276" s="219">
        <v>55</v>
      </c>
      <c r="J276" s="219">
        <v>165</v>
      </c>
      <c r="K276" s="222">
        <v>1.534</v>
      </c>
      <c r="L276" s="223" t="s">
        <v>814</v>
      </c>
      <c r="M276" s="226">
        <v>4234.6099999999997</v>
      </c>
      <c r="N276" s="249" t="s">
        <v>190</v>
      </c>
      <c r="O276" s="213" t="s">
        <v>197</v>
      </c>
      <c r="P276" s="214"/>
      <c r="Q276" s="233" t="s">
        <v>627</v>
      </c>
    </row>
    <row r="277" spans="1:17" s="256" customFormat="1">
      <c r="A277" s="219">
        <v>61</v>
      </c>
      <c r="B277" s="219" t="s">
        <v>812</v>
      </c>
      <c r="C277" s="219" t="s">
        <v>789</v>
      </c>
      <c r="D277" s="219" t="s">
        <v>812</v>
      </c>
      <c r="E277" s="231" t="s">
        <v>189</v>
      </c>
      <c r="F277" s="225">
        <v>310</v>
      </c>
      <c r="G277" s="225">
        <v>274</v>
      </c>
      <c r="H277" s="225">
        <v>169</v>
      </c>
      <c r="I277" s="219">
        <v>55</v>
      </c>
      <c r="J277" s="219">
        <v>165</v>
      </c>
      <c r="K277" s="222">
        <v>1.534</v>
      </c>
      <c r="L277" s="223" t="s">
        <v>814</v>
      </c>
      <c r="M277" s="226">
        <v>4241.6499999999996</v>
      </c>
      <c r="N277" s="249" t="s">
        <v>190</v>
      </c>
      <c r="O277" s="213" t="s">
        <v>197</v>
      </c>
      <c r="P277" s="214"/>
      <c r="Q277" s="233" t="s">
        <v>627</v>
      </c>
    </row>
    <row r="278" spans="1:17" s="256" customFormat="1">
      <c r="A278" s="219">
        <v>62</v>
      </c>
      <c r="B278" s="219" t="s">
        <v>708</v>
      </c>
      <c r="C278" s="219" t="s">
        <v>707</v>
      </c>
      <c r="D278" s="219" t="s">
        <v>708</v>
      </c>
      <c r="E278" s="231" t="s">
        <v>189</v>
      </c>
      <c r="F278" s="225">
        <v>310</v>
      </c>
      <c r="G278" s="225">
        <v>274</v>
      </c>
      <c r="H278" s="225">
        <v>169</v>
      </c>
      <c r="I278" s="219">
        <v>55</v>
      </c>
      <c r="J278" s="219">
        <v>165</v>
      </c>
      <c r="K278" s="222">
        <v>1.534</v>
      </c>
      <c r="L278" s="223" t="s">
        <v>814</v>
      </c>
      <c r="M278" s="226">
        <v>4234.6099999999997</v>
      </c>
      <c r="N278" s="249" t="s">
        <v>190</v>
      </c>
      <c r="O278" s="213" t="s">
        <v>197</v>
      </c>
      <c r="P278" s="214"/>
      <c r="Q278" s="233" t="s">
        <v>627</v>
      </c>
    </row>
    <row r="279" spans="1:17" s="256" customFormat="1">
      <c r="A279" s="219">
        <v>63</v>
      </c>
      <c r="B279" s="219" t="s">
        <v>805</v>
      </c>
      <c r="C279" s="219" t="s">
        <v>804</v>
      </c>
      <c r="D279" s="219" t="s">
        <v>805</v>
      </c>
      <c r="E279" s="231" t="s">
        <v>189</v>
      </c>
      <c r="F279" s="225">
        <v>302</v>
      </c>
      <c r="G279" s="225">
        <v>267</v>
      </c>
      <c r="H279" s="225">
        <v>169</v>
      </c>
      <c r="I279" s="219">
        <v>55</v>
      </c>
      <c r="J279" s="219">
        <v>165</v>
      </c>
      <c r="K279" s="222">
        <v>1.534</v>
      </c>
      <c r="L279" s="223" t="s">
        <v>814</v>
      </c>
      <c r="M279" s="226">
        <v>5308.78</v>
      </c>
      <c r="N279" s="249" t="s">
        <v>190</v>
      </c>
      <c r="O279" s="213" t="s">
        <v>197</v>
      </c>
      <c r="P279" s="214"/>
      <c r="Q279" s="233" t="s">
        <v>628</v>
      </c>
    </row>
    <row r="280" spans="1:17" s="256" customFormat="1">
      <c r="A280" s="219">
        <v>64</v>
      </c>
      <c r="B280" s="219" t="s">
        <v>817</v>
      </c>
      <c r="C280" s="219" t="s">
        <v>818</v>
      </c>
      <c r="D280" s="219" t="s">
        <v>817</v>
      </c>
      <c r="E280" s="231" t="s">
        <v>189</v>
      </c>
      <c r="F280" s="225">
        <v>302</v>
      </c>
      <c r="G280" s="225">
        <v>267</v>
      </c>
      <c r="H280" s="225">
        <v>169</v>
      </c>
      <c r="I280" s="219">
        <v>55</v>
      </c>
      <c r="J280" s="219">
        <v>165</v>
      </c>
      <c r="K280" s="222">
        <v>1.534</v>
      </c>
      <c r="L280" s="223" t="s">
        <v>814</v>
      </c>
      <c r="M280" s="226">
        <v>5376.94</v>
      </c>
      <c r="N280" s="249" t="s">
        <v>190</v>
      </c>
      <c r="O280" s="213" t="s">
        <v>197</v>
      </c>
      <c r="P280" s="214"/>
      <c r="Q280" s="233" t="s">
        <v>627</v>
      </c>
    </row>
    <row r="281" spans="1:17" s="256" customFormat="1">
      <c r="A281" s="219">
        <v>65</v>
      </c>
      <c r="B281" s="219" t="s">
        <v>686</v>
      </c>
      <c r="C281" s="219" t="s">
        <v>685</v>
      </c>
      <c r="D281" s="219" t="s">
        <v>686</v>
      </c>
      <c r="E281" s="231" t="s">
        <v>189</v>
      </c>
      <c r="F281" s="225">
        <v>302</v>
      </c>
      <c r="G281" s="225">
        <v>267</v>
      </c>
      <c r="H281" s="225">
        <v>169</v>
      </c>
      <c r="I281" s="219">
        <v>55</v>
      </c>
      <c r="J281" s="219">
        <v>165</v>
      </c>
      <c r="K281" s="222">
        <v>1.534</v>
      </c>
      <c r="L281" s="223" t="s">
        <v>814</v>
      </c>
      <c r="M281" s="226">
        <v>4553</v>
      </c>
      <c r="N281" s="249" t="s">
        <v>190</v>
      </c>
      <c r="O281" s="213" t="s">
        <v>197</v>
      </c>
      <c r="P281" s="214"/>
      <c r="Q281" s="233" t="s">
        <v>628</v>
      </c>
    </row>
    <row r="282" spans="1:17" s="256" customFormat="1">
      <c r="A282" s="219">
        <v>66</v>
      </c>
      <c r="B282" s="219" t="s">
        <v>830</v>
      </c>
      <c r="C282" s="219" t="s">
        <v>831</v>
      </c>
      <c r="D282" s="219" t="s">
        <v>830</v>
      </c>
      <c r="E282" s="231" t="s">
        <v>189</v>
      </c>
      <c r="F282" s="225">
        <v>310</v>
      </c>
      <c r="G282" s="225">
        <v>274</v>
      </c>
      <c r="H282" s="225">
        <v>169</v>
      </c>
      <c r="I282" s="219">
        <v>55</v>
      </c>
      <c r="J282" s="219">
        <v>165</v>
      </c>
      <c r="K282" s="222">
        <v>1.534</v>
      </c>
      <c r="L282" s="223" t="s">
        <v>814</v>
      </c>
      <c r="M282" s="226">
        <v>4621.8</v>
      </c>
      <c r="N282" s="232" t="s">
        <v>190</v>
      </c>
      <c r="O282" s="213" t="s">
        <v>197</v>
      </c>
      <c r="P282" s="214"/>
      <c r="Q282" s="233" t="s">
        <v>627</v>
      </c>
    </row>
    <row r="283" spans="1:17" s="256" customFormat="1">
      <c r="A283" s="219">
        <v>67</v>
      </c>
      <c r="B283" s="219" t="s">
        <v>867</v>
      </c>
      <c r="C283" s="219" t="s">
        <v>836</v>
      </c>
      <c r="D283" s="219" t="s">
        <v>867</v>
      </c>
      <c r="E283" s="231" t="s">
        <v>189</v>
      </c>
      <c r="F283" s="225">
        <v>310</v>
      </c>
      <c r="G283" s="225">
        <v>274</v>
      </c>
      <c r="H283" s="225">
        <v>169</v>
      </c>
      <c r="I283" s="219">
        <v>55</v>
      </c>
      <c r="J283" s="219">
        <v>165</v>
      </c>
      <c r="K283" s="222">
        <v>1.534</v>
      </c>
      <c r="L283" s="223" t="s">
        <v>814</v>
      </c>
      <c r="M283" s="226">
        <v>4624</v>
      </c>
      <c r="N283" s="232" t="s">
        <v>190</v>
      </c>
      <c r="O283" s="213" t="s">
        <v>197</v>
      </c>
      <c r="P283" s="214"/>
      <c r="Q283" s="233" t="s">
        <v>627</v>
      </c>
    </row>
    <row r="284" spans="1:17" s="256" customFormat="1">
      <c r="A284" s="219">
        <v>68</v>
      </c>
      <c r="B284" s="219" t="s">
        <v>869</v>
      </c>
      <c r="C284" s="219" t="s">
        <v>868</v>
      </c>
      <c r="D284" s="219" t="s">
        <v>869</v>
      </c>
      <c r="E284" s="231" t="s">
        <v>189</v>
      </c>
      <c r="F284" s="225">
        <v>310</v>
      </c>
      <c r="G284" s="225">
        <v>274</v>
      </c>
      <c r="H284" s="225">
        <v>169</v>
      </c>
      <c r="I284" s="219">
        <v>55</v>
      </c>
      <c r="J284" s="219">
        <v>165</v>
      </c>
      <c r="K284" s="222">
        <v>1.534</v>
      </c>
      <c r="L284" s="223" t="s">
        <v>814</v>
      </c>
      <c r="M284" s="226">
        <v>4776.24</v>
      </c>
      <c r="N284" s="232" t="s">
        <v>190</v>
      </c>
      <c r="O284" s="213" t="s">
        <v>197</v>
      </c>
      <c r="P284" s="214"/>
      <c r="Q284" s="233" t="s">
        <v>627</v>
      </c>
    </row>
    <row r="285" spans="1:17" s="256" customFormat="1">
      <c r="A285" s="219"/>
      <c r="B285" s="219"/>
      <c r="C285" s="218"/>
      <c r="D285" s="219"/>
      <c r="E285" s="231" t="s">
        <v>189</v>
      </c>
      <c r="F285" s="221"/>
      <c r="G285" s="219"/>
      <c r="H285" s="219"/>
      <c r="I285" s="219"/>
      <c r="J285" s="219"/>
      <c r="K285" s="222"/>
      <c r="L285" s="223"/>
      <c r="M285" s="226"/>
      <c r="N285" s="249" t="s">
        <v>190</v>
      </c>
      <c r="O285" s="213"/>
      <c r="Q285" s="215"/>
    </row>
    <row r="286" spans="1:17">
      <c r="A286" s="219"/>
      <c r="B286" s="219"/>
      <c r="C286" s="219"/>
      <c r="D286" s="219"/>
      <c r="E286" s="231" t="s">
        <v>189</v>
      </c>
      <c r="F286" s="253"/>
      <c r="G286" s="219"/>
      <c r="H286" s="219"/>
      <c r="I286" s="219"/>
      <c r="J286" s="219"/>
      <c r="K286" s="222"/>
      <c r="L286" s="223"/>
      <c r="M286" s="226"/>
      <c r="N286" s="249" t="s">
        <v>190</v>
      </c>
      <c r="O286" s="213"/>
      <c r="Q286" s="215"/>
    </row>
    <row r="287" spans="1:17">
      <c r="A287" s="219"/>
      <c r="B287" s="219"/>
      <c r="C287" s="218"/>
      <c r="D287" s="219"/>
      <c r="E287" s="231" t="s">
        <v>189</v>
      </c>
      <c r="F287" s="227"/>
      <c r="G287" s="224"/>
      <c r="H287" s="219"/>
      <c r="I287" s="219"/>
      <c r="J287" s="219"/>
      <c r="K287" s="222"/>
      <c r="L287" s="223"/>
      <c r="M287" s="226"/>
      <c r="N287" s="249" t="s">
        <v>190</v>
      </c>
      <c r="O287" s="213"/>
      <c r="Q287" s="215"/>
    </row>
    <row r="288" spans="1:17">
      <c r="A288" s="219"/>
      <c r="B288" s="219"/>
      <c r="C288" s="218"/>
      <c r="D288" s="219"/>
      <c r="E288" s="231" t="s">
        <v>189</v>
      </c>
      <c r="F288" s="227"/>
      <c r="G288" s="224"/>
      <c r="H288" s="219"/>
      <c r="I288" s="219"/>
      <c r="J288" s="219"/>
      <c r="K288" s="222"/>
      <c r="L288" s="223"/>
      <c r="M288" s="226"/>
      <c r="N288" s="249" t="s">
        <v>190</v>
      </c>
      <c r="O288" s="213"/>
      <c r="P288" s="214"/>
      <c r="Q288" s="215"/>
    </row>
    <row r="289" spans="1:17">
      <c r="A289" s="219"/>
      <c r="B289" s="219"/>
      <c r="C289" s="218"/>
      <c r="D289" s="219"/>
      <c r="E289" s="231" t="s">
        <v>189</v>
      </c>
      <c r="F289" s="227"/>
      <c r="G289" s="224"/>
      <c r="H289" s="219"/>
      <c r="I289" s="219"/>
      <c r="J289" s="219"/>
      <c r="K289" s="222"/>
      <c r="L289" s="223"/>
      <c r="M289" s="226"/>
      <c r="N289" s="249" t="s">
        <v>190</v>
      </c>
      <c r="O289" s="213"/>
      <c r="P289" s="214"/>
      <c r="Q289" s="215"/>
    </row>
    <row r="290" spans="1:17">
      <c r="A290" s="219"/>
      <c r="B290" s="219"/>
      <c r="C290" s="218"/>
      <c r="D290" s="219"/>
      <c r="E290" s="231" t="s">
        <v>189</v>
      </c>
      <c r="F290" s="227"/>
      <c r="G290" s="224"/>
      <c r="H290" s="219"/>
      <c r="I290" s="219"/>
      <c r="J290" s="219"/>
      <c r="K290" s="222"/>
      <c r="L290" s="223"/>
      <c r="M290" s="226"/>
      <c r="N290" s="249" t="s">
        <v>190</v>
      </c>
      <c r="O290" s="213"/>
      <c r="P290" s="214"/>
      <c r="Q290" s="215"/>
    </row>
    <row r="291" spans="1:17">
      <c r="A291" s="219"/>
      <c r="B291" s="219"/>
      <c r="C291" s="218"/>
      <c r="D291" s="219"/>
      <c r="E291" s="231" t="s">
        <v>189</v>
      </c>
      <c r="F291" s="227"/>
      <c r="G291" s="224"/>
      <c r="H291" s="219"/>
      <c r="I291" s="219"/>
      <c r="J291" s="219"/>
      <c r="K291" s="222"/>
      <c r="L291" s="223"/>
      <c r="M291" s="226"/>
      <c r="N291" s="249" t="s">
        <v>190</v>
      </c>
      <c r="O291" s="213"/>
      <c r="P291" s="214"/>
      <c r="Q291" s="215"/>
    </row>
    <row r="292" spans="1:17">
      <c r="A292" s="219">
        <v>1</v>
      </c>
      <c r="B292" s="219" t="s">
        <v>380</v>
      </c>
      <c r="C292" s="219" t="s">
        <v>77</v>
      </c>
      <c r="D292" s="219" t="s">
        <v>380</v>
      </c>
      <c r="E292" s="231" t="s">
        <v>189</v>
      </c>
      <c r="F292" s="225">
        <v>9.5</v>
      </c>
      <c r="G292" s="225">
        <v>7.5</v>
      </c>
      <c r="H292" s="225">
        <v>83</v>
      </c>
      <c r="I292" s="219">
        <v>43</v>
      </c>
      <c r="J292" s="219">
        <v>13</v>
      </c>
      <c r="K292" s="222">
        <v>4.5999999999999999E-2</v>
      </c>
      <c r="L292" s="223"/>
      <c r="M292" s="226">
        <v>74.33</v>
      </c>
      <c r="N292" s="249" t="s">
        <v>190</v>
      </c>
      <c r="O292" s="213"/>
      <c r="P292" s="214"/>
      <c r="Q292" s="215"/>
    </row>
    <row r="293" spans="1:17">
      <c r="A293" s="219">
        <v>2</v>
      </c>
      <c r="B293" s="219" t="s">
        <v>381</v>
      </c>
      <c r="C293" s="219" t="s">
        <v>78</v>
      </c>
      <c r="D293" s="219" t="s">
        <v>381</v>
      </c>
      <c r="E293" s="231" t="s">
        <v>189</v>
      </c>
      <c r="F293" s="225">
        <v>7</v>
      </c>
      <c r="G293" s="225">
        <v>6.4</v>
      </c>
      <c r="H293" s="225">
        <v>67</v>
      </c>
      <c r="I293" s="219">
        <v>35</v>
      </c>
      <c r="J293" s="219">
        <v>13.5</v>
      </c>
      <c r="K293" s="222">
        <v>3.2000000000000001E-2</v>
      </c>
      <c r="L293" s="223"/>
      <c r="M293" s="226">
        <v>92.65</v>
      </c>
      <c r="N293" s="249" t="s">
        <v>190</v>
      </c>
      <c r="O293" s="213"/>
      <c r="P293" s="214"/>
      <c r="Q293" s="215"/>
    </row>
    <row r="294" spans="1:17">
      <c r="A294" s="219">
        <v>3</v>
      </c>
      <c r="B294" s="219" t="s">
        <v>192</v>
      </c>
      <c r="C294" s="219" t="s">
        <v>191</v>
      </c>
      <c r="D294" s="219" t="s">
        <v>192</v>
      </c>
      <c r="E294" s="231" t="s">
        <v>189</v>
      </c>
      <c r="F294" s="225">
        <v>7</v>
      </c>
      <c r="G294" s="225">
        <v>6.4</v>
      </c>
      <c r="H294" s="225">
        <v>67</v>
      </c>
      <c r="I294" s="219">
        <v>35</v>
      </c>
      <c r="J294" s="219">
        <v>13.5</v>
      </c>
      <c r="K294" s="222">
        <v>3.2000000000000001E-2</v>
      </c>
      <c r="L294" s="223"/>
      <c r="M294" s="226">
        <v>49.08</v>
      </c>
      <c r="N294" s="249" t="s">
        <v>190</v>
      </c>
      <c r="O294" s="213"/>
      <c r="P294" s="214"/>
      <c r="Q294" s="215"/>
    </row>
    <row r="295" spans="1:17">
      <c r="A295" s="219">
        <v>4</v>
      </c>
      <c r="B295" s="219" t="s">
        <v>644</v>
      </c>
      <c r="C295" s="219" t="s">
        <v>631</v>
      </c>
      <c r="D295" s="219" t="s">
        <v>644</v>
      </c>
      <c r="E295" s="231" t="s">
        <v>189</v>
      </c>
      <c r="F295" s="225">
        <v>7</v>
      </c>
      <c r="G295" s="225">
        <v>6.4</v>
      </c>
      <c r="H295" s="225">
        <v>67</v>
      </c>
      <c r="I295" s="219">
        <v>35</v>
      </c>
      <c r="J295" s="219">
        <v>13.5</v>
      </c>
      <c r="K295" s="222">
        <v>3.2000000000000001E-2</v>
      </c>
      <c r="L295" s="223"/>
      <c r="M295" s="226">
        <v>71.02</v>
      </c>
      <c r="N295" s="232" t="s">
        <v>190</v>
      </c>
      <c r="O295" s="213"/>
      <c r="P295" s="214"/>
      <c r="Q295" s="252"/>
    </row>
    <row r="296" spans="1:17">
      <c r="A296" s="219">
        <v>5</v>
      </c>
      <c r="B296" s="219" t="s">
        <v>645</v>
      </c>
      <c r="C296" s="219" t="s">
        <v>632</v>
      </c>
      <c r="D296" s="219" t="s">
        <v>645</v>
      </c>
      <c r="E296" s="231" t="s">
        <v>189</v>
      </c>
      <c r="F296" s="225">
        <v>7</v>
      </c>
      <c r="G296" s="225">
        <v>6.4</v>
      </c>
      <c r="H296" s="225">
        <v>67</v>
      </c>
      <c r="I296" s="219">
        <v>35</v>
      </c>
      <c r="J296" s="219">
        <v>13.5</v>
      </c>
      <c r="K296" s="222">
        <v>3.2000000000000001E-2</v>
      </c>
      <c r="L296" s="223"/>
      <c r="M296" s="226">
        <v>70.650000000000006</v>
      </c>
      <c r="N296" s="249" t="s">
        <v>190</v>
      </c>
      <c r="O296" s="213"/>
      <c r="P296" s="214"/>
      <c r="Q296" s="215"/>
    </row>
    <row r="297" spans="1:17">
      <c r="A297" s="219">
        <v>6</v>
      </c>
      <c r="B297" s="219" t="s">
        <v>781</v>
      </c>
      <c r="C297" s="219" t="s">
        <v>780</v>
      </c>
      <c r="D297" s="219" t="s">
        <v>781</v>
      </c>
      <c r="E297" s="231" t="s">
        <v>189</v>
      </c>
      <c r="F297" s="225">
        <v>7</v>
      </c>
      <c r="G297" s="225">
        <v>6.4</v>
      </c>
      <c r="H297" s="225">
        <v>67</v>
      </c>
      <c r="I297" s="219">
        <v>35</v>
      </c>
      <c r="J297" s="219">
        <v>14</v>
      </c>
      <c r="K297" s="222">
        <v>3.3000000000000002E-2</v>
      </c>
      <c r="L297" s="223"/>
      <c r="M297" s="226">
        <v>68.709999999999994</v>
      </c>
      <c r="N297" s="249" t="s">
        <v>190</v>
      </c>
      <c r="O297" s="213"/>
      <c r="P297" s="214"/>
      <c r="Q297" s="252"/>
    </row>
    <row r="298" spans="1:17">
      <c r="A298" s="219">
        <v>7</v>
      </c>
      <c r="B298" s="219" t="s">
        <v>599</v>
      </c>
      <c r="C298" s="219" t="s">
        <v>633</v>
      </c>
      <c r="D298" s="219" t="s">
        <v>599</v>
      </c>
      <c r="E298" s="231" t="s">
        <v>189</v>
      </c>
      <c r="F298" s="225">
        <v>7</v>
      </c>
      <c r="G298" s="225">
        <v>6.4</v>
      </c>
      <c r="H298" s="225">
        <v>67</v>
      </c>
      <c r="I298" s="219">
        <v>35</v>
      </c>
      <c r="J298" s="219">
        <v>13.5</v>
      </c>
      <c r="K298" s="222">
        <v>3.2000000000000001E-2</v>
      </c>
      <c r="L298" s="223"/>
      <c r="M298" s="226">
        <v>86.47</v>
      </c>
      <c r="N298" s="249" t="s">
        <v>190</v>
      </c>
      <c r="O298" s="213"/>
      <c r="P298" s="214"/>
      <c r="Q298" s="252"/>
    </row>
    <row r="299" spans="1:17">
      <c r="A299" s="219">
        <v>8</v>
      </c>
      <c r="B299" s="219" t="s">
        <v>646</v>
      </c>
      <c r="C299" s="219" t="s">
        <v>634</v>
      </c>
      <c r="D299" s="219" t="s">
        <v>646</v>
      </c>
      <c r="E299" s="231" t="s">
        <v>189</v>
      </c>
      <c r="F299" s="225">
        <v>7.6</v>
      </c>
      <c r="G299" s="225">
        <v>7</v>
      </c>
      <c r="H299" s="225">
        <v>0</v>
      </c>
      <c r="I299" s="219">
        <v>0</v>
      </c>
      <c r="J299" s="219">
        <v>0</v>
      </c>
      <c r="K299" s="222">
        <v>0.04</v>
      </c>
      <c r="L299" s="223"/>
      <c r="M299" s="226">
        <v>88.99</v>
      </c>
      <c r="N299" s="249" t="s">
        <v>190</v>
      </c>
      <c r="O299" s="213"/>
      <c r="P299" s="214"/>
      <c r="Q299" s="252"/>
    </row>
    <row r="300" spans="1:17">
      <c r="A300" s="219">
        <v>9</v>
      </c>
      <c r="B300" s="219" t="s">
        <v>193</v>
      </c>
      <c r="C300" s="219" t="s">
        <v>635</v>
      </c>
      <c r="D300" s="219" t="s">
        <v>193</v>
      </c>
      <c r="E300" s="231" t="s">
        <v>189</v>
      </c>
      <c r="F300" s="225">
        <v>12.1</v>
      </c>
      <c r="G300" s="225">
        <v>10.1</v>
      </c>
      <c r="H300" s="225">
        <v>90.9</v>
      </c>
      <c r="I300" s="219">
        <v>42.4</v>
      </c>
      <c r="J300" s="219">
        <v>10</v>
      </c>
      <c r="K300" s="222">
        <v>3.9E-2</v>
      </c>
      <c r="L300" s="223"/>
      <c r="M300" s="226">
        <v>344.78</v>
      </c>
      <c r="N300" s="249" t="s">
        <v>190</v>
      </c>
      <c r="O300" s="213"/>
      <c r="P300" s="214"/>
      <c r="Q300" s="252"/>
    </row>
    <row r="301" spans="1:17">
      <c r="A301" s="219">
        <v>10</v>
      </c>
      <c r="B301" s="219" t="s">
        <v>194</v>
      </c>
      <c r="C301" s="219" t="s">
        <v>636</v>
      </c>
      <c r="D301" s="219" t="s">
        <v>194</v>
      </c>
      <c r="E301" s="231" t="s">
        <v>189</v>
      </c>
      <c r="F301" s="225">
        <v>11.6</v>
      </c>
      <c r="G301" s="225">
        <v>9.6</v>
      </c>
      <c r="H301" s="225">
        <v>90.9</v>
      </c>
      <c r="I301" s="219">
        <v>42.4</v>
      </c>
      <c r="J301" s="219">
        <v>10</v>
      </c>
      <c r="K301" s="222">
        <v>3.9E-2</v>
      </c>
      <c r="L301" s="223"/>
      <c r="M301" s="226">
        <v>333.29</v>
      </c>
      <c r="N301" s="249" t="s">
        <v>190</v>
      </c>
      <c r="O301" s="213"/>
      <c r="P301" s="214"/>
      <c r="Q301" s="252"/>
    </row>
    <row r="302" spans="1:17">
      <c r="A302" s="219">
        <v>11</v>
      </c>
      <c r="B302" s="219" t="s">
        <v>647</v>
      </c>
      <c r="C302" s="219" t="s">
        <v>637</v>
      </c>
      <c r="D302" s="219" t="s">
        <v>647</v>
      </c>
      <c r="E302" s="231" t="s">
        <v>189</v>
      </c>
      <c r="F302" s="225">
        <v>8</v>
      </c>
      <c r="G302" s="225">
        <v>7.6</v>
      </c>
      <c r="H302" s="2">
        <v>82</v>
      </c>
      <c r="I302" s="2">
        <v>42</v>
      </c>
      <c r="J302" s="2">
        <v>13</v>
      </c>
      <c r="K302" s="222">
        <v>4.4999999999999998E-2</v>
      </c>
      <c r="L302" s="223"/>
      <c r="M302" s="226">
        <v>85.02</v>
      </c>
      <c r="N302" s="249" t="s">
        <v>190</v>
      </c>
      <c r="O302" s="213"/>
      <c r="P302" s="214"/>
      <c r="Q302" s="252"/>
    </row>
    <row r="303" spans="1:17">
      <c r="A303" s="219">
        <v>12</v>
      </c>
      <c r="B303" s="219" t="s">
        <v>648</v>
      </c>
      <c r="C303" s="219" t="s">
        <v>638</v>
      </c>
      <c r="D303" s="219" t="s">
        <v>648</v>
      </c>
      <c r="E303" s="231" t="s">
        <v>189</v>
      </c>
      <c r="F303" s="225">
        <v>7.6</v>
      </c>
      <c r="G303" s="225">
        <v>7</v>
      </c>
      <c r="H303" s="225">
        <v>0</v>
      </c>
      <c r="I303" s="219">
        <v>0</v>
      </c>
      <c r="J303" s="219">
        <v>0</v>
      </c>
      <c r="K303" s="222">
        <v>0.04</v>
      </c>
      <c r="L303" s="223"/>
      <c r="M303" s="226">
        <v>79.25</v>
      </c>
      <c r="N303" s="249" t="s">
        <v>190</v>
      </c>
      <c r="O303" s="213"/>
      <c r="P303" s="214"/>
      <c r="Q303" s="215"/>
    </row>
    <row r="304" spans="1:17">
      <c r="A304" s="219">
        <v>13</v>
      </c>
      <c r="B304" s="219" t="s">
        <v>605</v>
      </c>
      <c r="C304" s="219" t="s">
        <v>606</v>
      </c>
      <c r="D304" s="219" t="s">
        <v>605</v>
      </c>
      <c r="E304" s="231" t="s">
        <v>189</v>
      </c>
      <c r="F304" s="225">
        <v>7</v>
      </c>
      <c r="G304" s="225">
        <v>6.4</v>
      </c>
      <c r="H304" s="225">
        <v>67</v>
      </c>
      <c r="I304" s="219">
        <v>35</v>
      </c>
      <c r="J304" s="219">
        <v>13.5</v>
      </c>
      <c r="K304" s="222">
        <v>3.2000000000000001E-2</v>
      </c>
      <c r="L304" s="223"/>
      <c r="M304" s="226">
        <v>137.32</v>
      </c>
      <c r="N304" s="249" t="s">
        <v>190</v>
      </c>
      <c r="O304" s="213"/>
      <c r="P304" s="214"/>
      <c r="Q304" s="215"/>
    </row>
    <row r="305" spans="1:20">
      <c r="A305" s="219">
        <v>14</v>
      </c>
      <c r="B305" s="219" t="s">
        <v>15</v>
      </c>
      <c r="C305" s="219" t="s">
        <v>16</v>
      </c>
      <c r="D305" s="219" t="s">
        <v>15</v>
      </c>
      <c r="E305" s="231" t="s">
        <v>189</v>
      </c>
      <c r="F305" s="225">
        <v>8</v>
      </c>
      <c r="G305" s="225">
        <v>7.6</v>
      </c>
      <c r="H305" s="225">
        <v>82</v>
      </c>
      <c r="I305" s="219">
        <v>42</v>
      </c>
      <c r="J305" s="219">
        <v>13</v>
      </c>
      <c r="K305" s="222">
        <v>4.4771999999999999E-2</v>
      </c>
      <c r="L305" s="223"/>
      <c r="M305" s="226">
        <v>92.66</v>
      </c>
      <c r="N305" s="249" t="s">
        <v>190</v>
      </c>
      <c r="O305" s="213"/>
      <c r="P305" s="214"/>
      <c r="Q305" s="215"/>
    </row>
    <row r="306" spans="1:20">
      <c r="A306" s="219">
        <v>15</v>
      </c>
      <c r="B306" s="219" t="s">
        <v>649</v>
      </c>
      <c r="C306" s="219" t="s">
        <v>639</v>
      </c>
      <c r="D306" s="219" t="s">
        <v>649</v>
      </c>
      <c r="E306" s="231" t="s">
        <v>189</v>
      </c>
      <c r="F306" s="225">
        <v>7.6</v>
      </c>
      <c r="G306" s="225">
        <v>7</v>
      </c>
      <c r="H306" s="225">
        <v>0</v>
      </c>
      <c r="I306" s="219">
        <v>0</v>
      </c>
      <c r="J306" s="219">
        <v>0</v>
      </c>
      <c r="K306" s="222">
        <v>0.04</v>
      </c>
      <c r="L306" s="223"/>
      <c r="M306" s="226">
        <v>193.54</v>
      </c>
      <c r="N306" s="249" t="s">
        <v>190</v>
      </c>
      <c r="O306" s="213"/>
      <c r="P306" s="214"/>
      <c r="Q306" s="215"/>
    </row>
    <row r="307" spans="1:20">
      <c r="A307" s="219">
        <v>16</v>
      </c>
      <c r="B307" s="219" t="s">
        <v>650</v>
      </c>
      <c r="C307" s="219" t="s">
        <v>640</v>
      </c>
      <c r="D307" s="219" t="s">
        <v>650</v>
      </c>
      <c r="E307" s="231" t="s">
        <v>189</v>
      </c>
      <c r="F307" s="225">
        <v>0</v>
      </c>
      <c r="G307" s="225">
        <v>0</v>
      </c>
      <c r="H307" s="225">
        <v>0</v>
      </c>
      <c r="I307" s="219">
        <v>0</v>
      </c>
      <c r="J307" s="219">
        <v>0</v>
      </c>
      <c r="K307" s="222">
        <v>0</v>
      </c>
      <c r="L307" s="223"/>
      <c r="M307" s="226">
        <v>92.02</v>
      </c>
      <c r="N307" s="249" t="s">
        <v>190</v>
      </c>
      <c r="O307" s="213"/>
      <c r="P307" s="214"/>
      <c r="Q307" s="215"/>
    </row>
    <row r="308" spans="1:20">
      <c r="A308" s="219">
        <v>17</v>
      </c>
      <c r="B308" s="230" t="s">
        <v>651</v>
      </c>
      <c r="C308" s="219" t="s">
        <v>641</v>
      </c>
      <c r="D308" s="230" t="s">
        <v>651</v>
      </c>
      <c r="E308" s="231" t="s">
        <v>189</v>
      </c>
      <c r="F308" s="225">
        <v>0</v>
      </c>
      <c r="G308" s="225">
        <v>0</v>
      </c>
      <c r="H308" s="225">
        <v>0</v>
      </c>
      <c r="I308" s="219">
        <v>0</v>
      </c>
      <c r="J308" s="219">
        <v>0</v>
      </c>
      <c r="K308" s="222">
        <v>0</v>
      </c>
      <c r="L308" s="229"/>
      <c r="M308" s="226">
        <v>92.02</v>
      </c>
      <c r="N308" s="249" t="s">
        <v>190</v>
      </c>
      <c r="O308" s="213"/>
      <c r="P308" s="214"/>
      <c r="Q308" s="215"/>
    </row>
    <row r="309" spans="1:20">
      <c r="A309" s="219">
        <v>18</v>
      </c>
      <c r="B309" s="219" t="s">
        <v>652</v>
      </c>
      <c r="C309" s="219" t="s">
        <v>642</v>
      </c>
      <c r="D309" s="219" t="s">
        <v>652</v>
      </c>
      <c r="E309" s="231" t="s">
        <v>189</v>
      </c>
      <c r="F309" s="225">
        <v>0</v>
      </c>
      <c r="G309" s="225">
        <v>0</v>
      </c>
      <c r="H309" s="225">
        <v>0</v>
      </c>
      <c r="I309" s="219">
        <v>0</v>
      </c>
      <c r="J309" s="219">
        <v>0</v>
      </c>
      <c r="K309" s="222">
        <v>0</v>
      </c>
      <c r="L309" s="223"/>
      <c r="M309" s="226">
        <v>90.36</v>
      </c>
      <c r="N309" s="249" t="s">
        <v>190</v>
      </c>
      <c r="O309" s="213"/>
      <c r="P309" s="214"/>
      <c r="Q309" s="215"/>
    </row>
    <row r="310" spans="1:20">
      <c r="A310" s="219">
        <v>19</v>
      </c>
      <c r="B310" s="219" t="s">
        <v>653</v>
      </c>
      <c r="C310" s="219" t="s">
        <v>643</v>
      </c>
      <c r="D310" s="219" t="s">
        <v>653</v>
      </c>
      <c r="E310" s="231" t="s">
        <v>189</v>
      </c>
      <c r="F310" s="225">
        <v>0</v>
      </c>
      <c r="G310" s="225">
        <v>0</v>
      </c>
      <c r="H310" s="225">
        <v>0</v>
      </c>
      <c r="I310" s="219">
        <v>0</v>
      </c>
      <c r="J310" s="219">
        <v>0</v>
      </c>
      <c r="K310" s="222">
        <v>0</v>
      </c>
      <c r="L310" s="223"/>
      <c r="M310" s="226">
        <v>117.5</v>
      </c>
      <c r="N310" s="249" t="s">
        <v>190</v>
      </c>
      <c r="O310" s="213"/>
      <c r="P310" s="214"/>
      <c r="Q310" s="215"/>
    </row>
    <row r="311" spans="1:20">
      <c r="A311" s="221"/>
      <c r="B311" s="219"/>
      <c r="C311" s="218"/>
      <c r="D311" s="219"/>
      <c r="E311" s="231" t="s">
        <v>189</v>
      </c>
      <c r="F311" s="221"/>
      <c r="G311" s="219"/>
      <c r="H311" s="219"/>
      <c r="I311" s="219"/>
      <c r="J311" s="219"/>
      <c r="K311" s="222"/>
      <c r="L311" s="223"/>
      <c r="M311" s="226"/>
      <c r="N311" s="232" t="s">
        <v>190</v>
      </c>
      <c r="O311" s="213"/>
      <c r="Q311" s="252"/>
    </row>
    <row r="312" spans="1:20">
      <c r="A312" s="221"/>
      <c r="B312" s="230"/>
      <c r="C312" s="218"/>
      <c r="D312" s="230"/>
      <c r="E312" s="231" t="s">
        <v>189</v>
      </c>
      <c r="F312" s="221"/>
      <c r="G312" s="219"/>
      <c r="H312" s="219"/>
      <c r="I312" s="219"/>
      <c r="J312" s="219"/>
      <c r="K312" s="222"/>
      <c r="L312" s="229"/>
      <c r="M312" s="228"/>
      <c r="N312" s="232" t="s">
        <v>190</v>
      </c>
      <c r="O312" s="213"/>
      <c r="P312" s="214"/>
      <c r="Q312" s="252"/>
    </row>
    <row r="313" spans="1:20">
      <c r="A313" s="221">
        <v>1</v>
      </c>
      <c r="B313" s="219" t="s">
        <v>14</v>
      </c>
      <c r="C313" s="2" t="s">
        <v>188</v>
      </c>
      <c r="D313" s="219" t="s">
        <v>14</v>
      </c>
      <c r="E313" s="128" t="s">
        <v>189</v>
      </c>
      <c r="F313" s="125">
        <v>8</v>
      </c>
      <c r="G313" s="2">
        <v>7.6</v>
      </c>
      <c r="H313" s="2">
        <v>82</v>
      </c>
      <c r="I313" s="2">
        <v>42</v>
      </c>
      <c r="J313" s="2">
        <v>13</v>
      </c>
      <c r="K313" s="121">
        <v>4.4999999999999998E-2</v>
      </c>
      <c r="L313" s="229"/>
      <c r="M313" s="228">
        <v>110.68</v>
      </c>
      <c r="N313" s="232" t="s">
        <v>190</v>
      </c>
      <c r="O313" s="213"/>
      <c r="Q313" s="252"/>
      <c r="R313" s="217">
        <v>82</v>
      </c>
      <c r="S313" s="217">
        <v>126</v>
      </c>
      <c r="T313" s="217">
        <v>91</v>
      </c>
    </row>
    <row r="314" spans="1:20">
      <c r="A314" s="221">
        <v>2</v>
      </c>
      <c r="B314" s="219" t="s">
        <v>576</v>
      </c>
      <c r="C314" s="218" t="s">
        <v>553</v>
      </c>
      <c r="D314" s="219" t="s">
        <v>576</v>
      </c>
      <c r="E314" s="128" t="s">
        <v>189</v>
      </c>
      <c r="F314" s="227">
        <v>0.6071428571428571</v>
      </c>
      <c r="G314" s="224">
        <v>0.5714285714285714</v>
      </c>
      <c r="H314" s="219">
        <v>0</v>
      </c>
      <c r="I314" s="219">
        <v>0</v>
      </c>
      <c r="J314" s="219">
        <v>0</v>
      </c>
      <c r="K314" s="222">
        <v>3.0000000000000001E-3</v>
      </c>
      <c r="L314" s="229"/>
      <c r="M314" s="228">
        <v>8.02</v>
      </c>
      <c r="N314" s="232" t="s">
        <v>190</v>
      </c>
      <c r="O314" s="213"/>
      <c r="P314" s="214"/>
      <c r="Q314" s="252"/>
      <c r="R314" s="217">
        <v>92</v>
      </c>
      <c r="S314" s="217">
        <v>136</v>
      </c>
      <c r="T314" s="217">
        <v>101</v>
      </c>
    </row>
    <row r="315" spans="1:20" s="251" customFormat="1">
      <c r="A315" s="221">
        <v>3</v>
      </c>
      <c r="B315" s="219" t="s">
        <v>19</v>
      </c>
      <c r="C315" s="218" t="s">
        <v>590</v>
      </c>
      <c r="D315" s="219" t="s">
        <v>19</v>
      </c>
      <c r="E315" s="128" t="s">
        <v>189</v>
      </c>
      <c r="F315" s="227">
        <v>1.1200000000000001</v>
      </c>
      <c r="G315" s="224">
        <v>1.1000000000000001</v>
      </c>
      <c r="H315" s="219">
        <v>95</v>
      </c>
      <c r="I315" s="219">
        <v>63</v>
      </c>
      <c r="J315" s="219">
        <v>30</v>
      </c>
      <c r="K315" s="222">
        <v>3.64E-3</v>
      </c>
      <c r="L315" s="223"/>
      <c r="M315" s="226">
        <v>26.14</v>
      </c>
      <c r="N315" s="232" t="s">
        <v>190</v>
      </c>
      <c r="O315" s="213"/>
      <c r="P315" s="214"/>
      <c r="Q315" s="215"/>
      <c r="R315" s="251">
        <v>92</v>
      </c>
      <c r="S315" s="251">
        <v>136</v>
      </c>
      <c r="T315" s="251">
        <v>101</v>
      </c>
    </row>
    <row r="316" spans="1:20">
      <c r="A316" s="221">
        <v>4</v>
      </c>
      <c r="B316" s="219" t="s">
        <v>562</v>
      </c>
      <c r="C316" s="218" t="s">
        <v>13</v>
      </c>
      <c r="D316" s="219" t="s">
        <v>562</v>
      </c>
      <c r="E316" s="128" t="s">
        <v>189</v>
      </c>
      <c r="F316" s="227">
        <v>5.0999999999999996</v>
      </c>
      <c r="G316" s="224">
        <v>4.5</v>
      </c>
      <c r="H316" s="219">
        <v>100</v>
      </c>
      <c r="I316" s="219">
        <v>70</v>
      </c>
      <c r="J316" s="219">
        <v>83</v>
      </c>
      <c r="K316" s="222">
        <v>5.8099999999999999E-2</v>
      </c>
      <c r="L316" s="223"/>
      <c r="M316" s="226">
        <v>92.94</v>
      </c>
      <c r="N316" s="232" t="s">
        <v>190</v>
      </c>
      <c r="O316" s="213"/>
      <c r="P316" s="214"/>
      <c r="Q316" s="215"/>
    </row>
    <row r="317" spans="1:20">
      <c r="A317" s="221">
        <v>5</v>
      </c>
      <c r="B317" s="219" t="s">
        <v>589</v>
      </c>
      <c r="C317" s="218" t="s">
        <v>10</v>
      </c>
      <c r="D317" s="219" t="s">
        <v>589</v>
      </c>
      <c r="E317" s="128" t="s">
        <v>189</v>
      </c>
      <c r="F317" s="227">
        <v>5.0999999999999996</v>
      </c>
      <c r="G317" s="224">
        <v>4.5</v>
      </c>
      <c r="H317" s="219">
        <v>100</v>
      </c>
      <c r="I317" s="219">
        <v>70</v>
      </c>
      <c r="J317" s="219">
        <v>83</v>
      </c>
      <c r="K317" s="222">
        <v>5.8099999999999999E-2</v>
      </c>
      <c r="L317" s="223"/>
      <c r="M317" s="226">
        <v>93.25</v>
      </c>
      <c r="N317" s="232" t="s">
        <v>190</v>
      </c>
      <c r="O317" s="213"/>
      <c r="P317" s="214"/>
      <c r="Q317" s="215"/>
    </row>
    <row r="318" spans="1:20">
      <c r="A318" s="221">
        <v>6</v>
      </c>
      <c r="B318" s="219" t="s">
        <v>560</v>
      </c>
      <c r="C318" s="218" t="s">
        <v>335</v>
      </c>
      <c r="D318" s="219" t="s">
        <v>560</v>
      </c>
      <c r="E318" s="128" t="s">
        <v>189</v>
      </c>
      <c r="F318" s="227">
        <v>6.6</v>
      </c>
      <c r="G318" s="224">
        <v>6.5</v>
      </c>
      <c r="H318" s="219">
        <v>142</v>
      </c>
      <c r="I318" s="219">
        <v>98</v>
      </c>
      <c r="J318" s="219">
        <v>52</v>
      </c>
      <c r="K318" s="222">
        <v>1.3419E-2</v>
      </c>
      <c r="L318" s="223"/>
      <c r="M318" s="226">
        <v>97.55</v>
      </c>
      <c r="N318" s="232" t="s">
        <v>190</v>
      </c>
    </row>
    <row r="319" spans="1:20">
      <c r="A319" s="221">
        <v>7</v>
      </c>
      <c r="B319" s="219" t="s">
        <v>593</v>
      </c>
      <c r="C319" s="218" t="s">
        <v>592</v>
      </c>
      <c r="D319" s="219" t="s">
        <v>593</v>
      </c>
      <c r="E319" s="128" t="s">
        <v>189</v>
      </c>
      <c r="F319" s="227">
        <v>6.5</v>
      </c>
      <c r="G319" s="224">
        <v>6</v>
      </c>
      <c r="H319" s="219">
        <v>142</v>
      </c>
      <c r="I319" s="219">
        <v>98</v>
      </c>
      <c r="J319" s="219">
        <v>52</v>
      </c>
      <c r="K319" s="222">
        <v>3.6200000000000003E-2</v>
      </c>
      <c r="L319" s="223"/>
      <c r="M319" s="226">
        <v>98.23</v>
      </c>
      <c r="N319" s="232" t="s">
        <v>190</v>
      </c>
      <c r="O319" s="213"/>
    </row>
    <row r="320" spans="1:20">
      <c r="A320" s="221">
        <v>8</v>
      </c>
      <c r="B320" s="219" t="s">
        <v>561</v>
      </c>
      <c r="C320" s="218" t="s">
        <v>347</v>
      </c>
      <c r="D320" s="219" t="s">
        <v>561</v>
      </c>
      <c r="E320" s="128" t="s">
        <v>189</v>
      </c>
      <c r="F320" s="227">
        <v>6.6</v>
      </c>
      <c r="G320" s="224">
        <v>6.5</v>
      </c>
      <c r="H320" s="219">
        <v>142</v>
      </c>
      <c r="I320" s="219">
        <v>98</v>
      </c>
      <c r="J320" s="219">
        <v>52</v>
      </c>
      <c r="K320" s="222">
        <v>1.3419E-2</v>
      </c>
      <c r="L320" s="223"/>
      <c r="M320" s="226">
        <v>96.81</v>
      </c>
      <c r="N320" s="232" t="s">
        <v>190</v>
      </c>
      <c r="O320" s="213"/>
    </row>
    <row r="321" spans="1:17">
      <c r="A321" s="221">
        <v>9</v>
      </c>
      <c r="B321" s="219" t="s">
        <v>569</v>
      </c>
      <c r="C321" s="218" t="s">
        <v>11</v>
      </c>
      <c r="D321" s="219" t="s">
        <v>569</v>
      </c>
      <c r="E321" s="128" t="s">
        <v>189</v>
      </c>
      <c r="F321" s="227">
        <v>2.1666666666666665</v>
      </c>
      <c r="G321" s="224">
        <v>2</v>
      </c>
      <c r="H321" s="219">
        <v>0</v>
      </c>
      <c r="I321" s="219">
        <v>0</v>
      </c>
      <c r="J321" s="219">
        <v>0</v>
      </c>
      <c r="K321" s="222">
        <v>8.0000000000000002E-3</v>
      </c>
      <c r="L321" s="223"/>
      <c r="M321" s="228">
        <v>10.74</v>
      </c>
      <c r="N321" s="232" t="s">
        <v>190</v>
      </c>
      <c r="O321" s="213"/>
    </row>
    <row r="322" spans="1:17">
      <c r="A322" s="221">
        <v>10</v>
      </c>
      <c r="B322" s="219" t="s">
        <v>591</v>
      </c>
      <c r="C322" s="218" t="s">
        <v>543</v>
      </c>
      <c r="D322" s="219" t="s">
        <v>591</v>
      </c>
      <c r="E322" s="128" t="s">
        <v>189</v>
      </c>
      <c r="F322" s="227">
        <v>2.1666666666666665</v>
      </c>
      <c r="G322" s="224">
        <v>2</v>
      </c>
      <c r="H322" s="219">
        <v>0</v>
      </c>
      <c r="I322" s="219">
        <v>0</v>
      </c>
      <c r="J322" s="219">
        <v>0</v>
      </c>
      <c r="K322" s="222">
        <v>8.0000000000000002E-3</v>
      </c>
      <c r="L322" s="223"/>
      <c r="M322" s="228">
        <v>10.52</v>
      </c>
      <c r="N322" s="232" t="s">
        <v>190</v>
      </c>
      <c r="O322" s="213"/>
    </row>
    <row r="323" spans="1:17">
      <c r="A323" s="221">
        <v>11</v>
      </c>
      <c r="B323" s="219" t="s">
        <v>556</v>
      </c>
      <c r="C323" s="218" t="s">
        <v>581</v>
      </c>
      <c r="D323" s="219" t="s">
        <v>556</v>
      </c>
      <c r="E323" s="128" t="s">
        <v>189</v>
      </c>
      <c r="F323" s="227">
        <v>2.2000000000000002</v>
      </c>
      <c r="G323" s="224">
        <v>1</v>
      </c>
      <c r="H323" s="219">
        <v>87</v>
      </c>
      <c r="I323" s="219">
        <v>75</v>
      </c>
      <c r="J323" s="219">
        <v>52</v>
      </c>
      <c r="K323" s="222">
        <v>3.4000000000000002E-3</v>
      </c>
      <c r="L323" s="223"/>
      <c r="M323" s="228">
        <v>23.95</v>
      </c>
      <c r="N323" s="232" t="s">
        <v>190</v>
      </c>
      <c r="O323" s="213"/>
    </row>
    <row r="324" spans="1:17">
      <c r="A324" s="221">
        <v>12</v>
      </c>
      <c r="B324" s="219" t="s">
        <v>557</v>
      </c>
      <c r="C324" s="218" t="s">
        <v>582</v>
      </c>
      <c r="D324" s="219" t="s">
        <v>557</v>
      </c>
      <c r="E324" s="128" t="s">
        <v>189</v>
      </c>
      <c r="F324" s="221">
        <v>0</v>
      </c>
      <c r="G324" s="219">
        <v>1</v>
      </c>
      <c r="H324" s="219">
        <v>0</v>
      </c>
      <c r="I324" s="219">
        <v>0</v>
      </c>
      <c r="J324" s="219">
        <v>0</v>
      </c>
      <c r="K324" s="222">
        <v>3.4000000000000002E-3</v>
      </c>
      <c r="L324" s="223"/>
      <c r="M324" s="226">
        <v>23.95</v>
      </c>
      <c r="N324" s="249" t="s">
        <v>190</v>
      </c>
    </row>
    <row r="325" spans="1:17">
      <c r="A325" s="221">
        <v>13</v>
      </c>
      <c r="B325" s="219" t="s">
        <v>18</v>
      </c>
      <c r="C325" s="218" t="s">
        <v>584</v>
      </c>
      <c r="D325" s="219" t="s">
        <v>18</v>
      </c>
      <c r="E325" s="128" t="s">
        <v>189</v>
      </c>
      <c r="F325" s="221">
        <v>2.2000000000000002</v>
      </c>
      <c r="G325" s="219">
        <v>1</v>
      </c>
      <c r="H325" s="219">
        <v>87</v>
      </c>
      <c r="I325" s="219">
        <v>75</v>
      </c>
      <c r="J325" s="219">
        <v>52</v>
      </c>
      <c r="K325" s="222">
        <v>3.4000000000000002E-3</v>
      </c>
      <c r="L325" s="223"/>
      <c r="M325" s="226">
        <v>23.89</v>
      </c>
      <c r="N325" s="249" t="s">
        <v>190</v>
      </c>
    </row>
    <row r="326" spans="1:17">
      <c r="A326" s="221">
        <v>14</v>
      </c>
      <c r="B326" s="219" t="s">
        <v>17</v>
      </c>
      <c r="C326" s="218" t="s">
        <v>583</v>
      </c>
      <c r="D326" s="219" t="s">
        <v>17</v>
      </c>
      <c r="E326" s="128" t="s">
        <v>189</v>
      </c>
      <c r="F326" s="221">
        <v>0</v>
      </c>
      <c r="G326" s="219">
        <v>1</v>
      </c>
      <c r="H326" s="219">
        <v>0</v>
      </c>
      <c r="I326" s="219">
        <v>0</v>
      </c>
      <c r="J326" s="219">
        <v>0</v>
      </c>
      <c r="K326" s="222">
        <v>3.4000000000000002E-3</v>
      </c>
      <c r="L326" s="223"/>
      <c r="M326" s="226">
        <v>23.89</v>
      </c>
      <c r="N326" s="249" t="s">
        <v>190</v>
      </c>
    </row>
    <row r="327" spans="1:17">
      <c r="A327" s="221">
        <v>15</v>
      </c>
      <c r="B327" s="219" t="s">
        <v>568</v>
      </c>
      <c r="C327" s="218" t="s">
        <v>595</v>
      </c>
      <c r="D327" s="219" t="s">
        <v>568</v>
      </c>
      <c r="E327" s="128" t="s">
        <v>189</v>
      </c>
      <c r="F327" s="221">
        <v>0</v>
      </c>
      <c r="G327" s="219">
        <v>1</v>
      </c>
      <c r="H327" s="219">
        <v>0</v>
      </c>
      <c r="I327" s="219">
        <v>0</v>
      </c>
      <c r="J327" s="219">
        <v>0</v>
      </c>
      <c r="K327" s="222">
        <v>3.4000000000000002E-3</v>
      </c>
      <c r="L327" s="229"/>
      <c r="M327" s="228">
        <v>24.73</v>
      </c>
      <c r="N327" s="249" t="s">
        <v>190</v>
      </c>
    </row>
    <row r="328" spans="1:17">
      <c r="A328" s="221">
        <v>16</v>
      </c>
      <c r="B328" s="219" t="s">
        <v>567</v>
      </c>
      <c r="C328" s="218" t="s">
        <v>594</v>
      </c>
      <c r="D328" s="219" t="s">
        <v>567</v>
      </c>
      <c r="E328" s="128" t="s">
        <v>189</v>
      </c>
      <c r="F328" s="221">
        <v>2.2000000000000002</v>
      </c>
      <c r="G328" s="219">
        <v>1</v>
      </c>
      <c r="H328" s="219">
        <v>87</v>
      </c>
      <c r="I328" s="219">
        <v>75</v>
      </c>
      <c r="J328" s="219">
        <v>52</v>
      </c>
      <c r="K328" s="222">
        <v>3.4000000000000002E-3</v>
      </c>
      <c r="L328" s="223"/>
      <c r="M328" s="226">
        <v>24.73</v>
      </c>
      <c r="N328" s="249" t="s">
        <v>190</v>
      </c>
    </row>
    <row r="329" spans="1:17">
      <c r="A329" s="221">
        <v>17</v>
      </c>
      <c r="B329" s="219" t="s">
        <v>558</v>
      </c>
      <c r="C329" s="218" t="s">
        <v>585</v>
      </c>
      <c r="D329" s="219" t="s">
        <v>558</v>
      </c>
      <c r="E329" s="128" t="s">
        <v>189</v>
      </c>
      <c r="F329" s="221">
        <v>1.5</v>
      </c>
      <c r="G329" s="219">
        <v>0.65</v>
      </c>
      <c r="H329" s="219">
        <v>110</v>
      </c>
      <c r="I329" s="219">
        <v>65</v>
      </c>
      <c r="J329" s="219">
        <v>55</v>
      </c>
      <c r="K329" s="222">
        <v>3.9399999999999999E-3</v>
      </c>
      <c r="L329" s="223"/>
      <c r="M329" s="226">
        <v>22.97</v>
      </c>
      <c r="N329" s="232" t="s">
        <v>190</v>
      </c>
      <c r="O329" s="213"/>
      <c r="P329" s="214"/>
      <c r="Q329" s="252"/>
    </row>
    <row r="330" spans="1:17">
      <c r="A330" s="221">
        <v>18</v>
      </c>
      <c r="B330" s="219" t="s">
        <v>559</v>
      </c>
      <c r="C330" s="218" t="s">
        <v>586</v>
      </c>
      <c r="D330" s="219" t="s">
        <v>559</v>
      </c>
      <c r="E330" s="128" t="s">
        <v>189</v>
      </c>
      <c r="F330" s="221">
        <v>0</v>
      </c>
      <c r="G330" s="219">
        <v>0.65</v>
      </c>
      <c r="H330" s="219">
        <v>0</v>
      </c>
      <c r="I330" s="219">
        <v>0</v>
      </c>
      <c r="J330" s="219">
        <v>0</v>
      </c>
      <c r="K330" s="222">
        <v>3.9399999999999999E-3</v>
      </c>
      <c r="L330" s="223"/>
      <c r="M330" s="226">
        <v>22.97</v>
      </c>
      <c r="N330" s="232" t="s">
        <v>190</v>
      </c>
      <c r="O330" s="213"/>
      <c r="P330" s="214"/>
      <c r="Q330" s="252"/>
    </row>
    <row r="331" spans="1:17">
      <c r="A331" s="221">
        <v>19</v>
      </c>
      <c r="B331" s="219" t="s">
        <v>579</v>
      </c>
      <c r="C331" s="218" t="s">
        <v>588</v>
      </c>
      <c r="D331" s="219" t="s">
        <v>579</v>
      </c>
      <c r="E331" s="128" t="s">
        <v>189</v>
      </c>
      <c r="F331" s="221">
        <v>0</v>
      </c>
      <c r="G331" s="219">
        <v>0.65</v>
      </c>
      <c r="H331" s="219">
        <v>0</v>
      </c>
      <c r="I331" s="219">
        <v>0</v>
      </c>
      <c r="J331" s="219">
        <v>0</v>
      </c>
      <c r="K331" s="222">
        <v>3.9399999999999999E-3</v>
      </c>
      <c r="L331" s="223"/>
      <c r="M331" s="228">
        <v>22.97</v>
      </c>
      <c r="N331" s="232" t="s">
        <v>190</v>
      </c>
      <c r="O331" s="213"/>
      <c r="P331" s="214"/>
      <c r="Q331" s="252"/>
    </row>
    <row r="332" spans="1:17">
      <c r="A332" s="221">
        <v>20</v>
      </c>
      <c r="B332" s="219" t="s">
        <v>578</v>
      </c>
      <c r="C332" s="218" t="s">
        <v>587</v>
      </c>
      <c r="D332" s="219" t="s">
        <v>578</v>
      </c>
      <c r="E332" s="128" t="s">
        <v>189</v>
      </c>
      <c r="F332" s="221">
        <v>1.5</v>
      </c>
      <c r="G332" s="219">
        <v>0.65</v>
      </c>
      <c r="H332" s="219">
        <v>110</v>
      </c>
      <c r="I332" s="219">
        <v>65</v>
      </c>
      <c r="J332" s="219">
        <v>55</v>
      </c>
      <c r="K332" s="222">
        <v>3.9399999999999999E-3</v>
      </c>
      <c r="L332" s="223"/>
      <c r="M332" s="228">
        <v>22.97</v>
      </c>
      <c r="N332" s="232" t="s">
        <v>190</v>
      </c>
      <c r="O332" s="213"/>
      <c r="P332" s="214"/>
      <c r="Q332" s="252"/>
    </row>
    <row r="333" spans="1:17" s="340" customFormat="1">
      <c r="A333" s="329">
        <v>21</v>
      </c>
      <c r="B333" s="331" t="s">
        <v>563</v>
      </c>
      <c r="C333" s="330" t="s">
        <v>532</v>
      </c>
      <c r="D333" s="331" t="s">
        <v>563</v>
      </c>
      <c r="E333" s="332" t="s">
        <v>189</v>
      </c>
      <c r="F333" s="329">
        <v>0.75</v>
      </c>
      <c r="G333" s="331">
        <v>0.7</v>
      </c>
      <c r="H333" s="331">
        <v>0</v>
      </c>
      <c r="I333" s="331">
        <v>0</v>
      </c>
      <c r="J333" s="331">
        <v>0</v>
      </c>
      <c r="K333" s="333">
        <v>7.0000000000000001E-3</v>
      </c>
      <c r="L333" s="334"/>
      <c r="M333" s="341">
        <v>8.69</v>
      </c>
      <c r="N333" s="336" t="s">
        <v>190</v>
      </c>
      <c r="O333" s="337"/>
      <c r="P333" s="338"/>
      <c r="Q333" s="342"/>
    </row>
    <row r="334" spans="1:17">
      <c r="A334" s="221">
        <v>22</v>
      </c>
      <c r="B334" s="219" t="s">
        <v>564</v>
      </c>
      <c r="C334" s="218" t="s">
        <v>533</v>
      </c>
      <c r="D334" s="219" t="s">
        <v>564</v>
      </c>
      <c r="E334" s="128" t="s">
        <v>189</v>
      </c>
      <c r="F334" s="221">
        <v>0.75</v>
      </c>
      <c r="G334" s="219">
        <v>0.7</v>
      </c>
      <c r="H334" s="219">
        <v>0</v>
      </c>
      <c r="I334" s="219">
        <v>0</v>
      </c>
      <c r="J334" s="219">
        <v>0</v>
      </c>
      <c r="K334" s="222">
        <v>7.0000000000000001E-3</v>
      </c>
      <c r="L334" s="223"/>
      <c r="M334" s="226">
        <v>6.04</v>
      </c>
      <c r="N334" s="232" t="s">
        <v>190</v>
      </c>
      <c r="O334" s="213"/>
      <c r="P334" s="214"/>
      <c r="Q334" s="252"/>
    </row>
    <row r="335" spans="1:17">
      <c r="A335" s="221">
        <v>23</v>
      </c>
      <c r="B335" s="219" t="s">
        <v>165</v>
      </c>
      <c r="C335" s="218" t="s">
        <v>607</v>
      </c>
      <c r="D335" s="219" t="s">
        <v>165</v>
      </c>
      <c r="E335" s="128" t="s">
        <v>189</v>
      </c>
      <c r="F335" s="221">
        <v>17.2</v>
      </c>
      <c r="G335" s="219">
        <v>8.6</v>
      </c>
      <c r="H335" s="219">
        <v>158</v>
      </c>
      <c r="I335" s="219">
        <v>59</v>
      </c>
      <c r="J335" s="219">
        <v>26</v>
      </c>
      <c r="K335" s="222">
        <v>2.6930222222222223E-2</v>
      </c>
      <c r="L335" s="223"/>
      <c r="M335" s="228">
        <v>17.27</v>
      </c>
      <c r="N335" s="232" t="s">
        <v>190</v>
      </c>
      <c r="O335" s="213"/>
      <c r="P335" s="214"/>
      <c r="Q335" s="215"/>
    </row>
    <row r="336" spans="1:17">
      <c r="A336" s="221">
        <v>24</v>
      </c>
      <c r="B336" s="219" t="s">
        <v>166</v>
      </c>
      <c r="C336" s="218" t="s">
        <v>608</v>
      </c>
      <c r="D336" s="219" t="s">
        <v>166</v>
      </c>
      <c r="E336" s="128" t="s">
        <v>189</v>
      </c>
      <c r="F336" s="221">
        <v>10.35</v>
      </c>
      <c r="G336" s="219">
        <v>8.1999999999999993</v>
      </c>
      <c r="H336" s="219">
        <v>158</v>
      </c>
      <c r="I336" s="219">
        <v>59</v>
      </c>
      <c r="J336" s="219">
        <v>26</v>
      </c>
      <c r="K336" s="222">
        <v>2.6930222222222223E-2</v>
      </c>
      <c r="L336" s="223"/>
      <c r="M336" s="228">
        <v>17.41</v>
      </c>
      <c r="N336" s="232" t="s">
        <v>190</v>
      </c>
      <c r="O336" s="213"/>
      <c r="P336" s="214"/>
      <c r="Q336" s="215"/>
    </row>
    <row r="337" spans="1:17">
      <c r="A337" s="221">
        <v>25</v>
      </c>
      <c r="B337" s="219" t="s">
        <v>167</v>
      </c>
      <c r="C337" s="218" t="s">
        <v>609</v>
      </c>
      <c r="D337" s="219" t="s">
        <v>167</v>
      </c>
      <c r="E337" s="128" t="s">
        <v>189</v>
      </c>
      <c r="F337" s="221">
        <v>1.03</v>
      </c>
      <c r="G337" s="219">
        <v>0.4</v>
      </c>
      <c r="H337" s="219" t="s">
        <v>478</v>
      </c>
      <c r="I337" s="219" t="s">
        <v>478</v>
      </c>
      <c r="J337" s="219" t="s">
        <v>478</v>
      </c>
      <c r="K337" s="222">
        <v>8.2000000000000003E-2</v>
      </c>
      <c r="L337" s="223"/>
      <c r="M337" s="228">
        <v>3.51</v>
      </c>
      <c r="N337" s="232" t="s">
        <v>190</v>
      </c>
      <c r="O337" s="213"/>
      <c r="P337" s="214"/>
      <c r="Q337" s="215"/>
    </row>
    <row r="338" spans="1:17">
      <c r="A338" s="221">
        <v>26</v>
      </c>
      <c r="B338" s="219" t="s">
        <v>168</v>
      </c>
      <c r="C338" s="218" t="s">
        <v>610</v>
      </c>
      <c r="D338" s="219" t="s">
        <v>168</v>
      </c>
      <c r="E338" s="128" t="s">
        <v>189</v>
      </c>
      <c r="F338" s="221">
        <v>1.1399999999999999</v>
      </c>
      <c r="G338" s="219">
        <v>0.51</v>
      </c>
      <c r="H338" s="219" t="s">
        <v>478</v>
      </c>
      <c r="I338" s="219" t="s">
        <v>478</v>
      </c>
      <c r="J338" s="219" t="s">
        <v>478</v>
      </c>
      <c r="K338" s="222">
        <v>8.2000000000000003E-2</v>
      </c>
      <c r="L338" s="223"/>
      <c r="M338" s="226">
        <v>3.4</v>
      </c>
      <c r="N338" s="232" t="s">
        <v>190</v>
      </c>
      <c r="O338" s="213"/>
      <c r="P338" s="214"/>
      <c r="Q338" s="215"/>
    </row>
    <row r="339" spans="1:17">
      <c r="A339" s="221">
        <v>27</v>
      </c>
      <c r="B339" s="219" t="s">
        <v>169</v>
      </c>
      <c r="C339" s="218" t="s">
        <v>604</v>
      </c>
      <c r="D339" s="219" t="s">
        <v>169</v>
      </c>
      <c r="E339" s="128" t="s">
        <v>189</v>
      </c>
      <c r="F339" s="221">
        <v>15</v>
      </c>
      <c r="G339" s="219">
        <v>6.4</v>
      </c>
      <c r="H339" s="219">
        <v>158</v>
      </c>
      <c r="I339" s="219">
        <v>59</v>
      </c>
      <c r="J339" s="219">
        <v>26</v>
      </c>
      <c r="K339" s="222">
        <v>3.0296500000000001E-2</v>
      </c>
      <c r="L339" s="223"/>
      <c r="M339" s="226">
        <v>19.54</v>
      </c>
      <c r="N339" s="232" t="s">
        <v>190</v>
      </c>
      <c r="O339" s="213"/>
      <c r="P339" s="214"/>
      <c r="Q339" s="215"/>
    </row>
    <row r="340" spans="1:17">
      <c r="A340" s="221">
        <v>28</v>
      </c>
      <c r="B340" s="219" t="s">
        <v>170</v>
      </c>
      <c r="C340" s="218" t="s">
        <v>155</v>
      </c>
      <c r="D340" s="219" t="s">
        <v>170</v>
      </c>
      <c r="E340" s="128" t="s">
        <v>189</v>
      </c>
      <c r="F340" s="221">
        <v>5.45</v>
      </c>
      <c r="G340" s="219">
        <v>1.25</v>
      </c>
      <c r="H340" s="219">
        <v>158</v>
      </c>
      <c r="I340" s="219">
        <v>23</v>
      </c>
      <c r="J340" s="219">
        <v>14</v>
      </c>
      <c r="K340" s="222">
        <v>1.0175199999999999E-2</v>
      </c>
      <c r="L340" s="223"/>
      <c r="M340" s="226">
        <v>11.1</v>
      </c>
      <c r="N340" s="232" t="s">
        <v>190</v>
      </c>
      <c r="O340" s="213"/>
      <c r="P340" s="214"/>
      <c r="Q340" s="215"/>
    </row>
    <row r="341" spans="1:17" s="340" customFormat="1">
      <c r="A341" s="329">
        <v>29</v>
      </c>
      <c r="B341" s="331" t="s">
        <v>171</v>
      </c>
      <c r="C341" s="330" t="s">
        <v>156</v>
      </c>
      <c r="D341" s="331" t="s">
        <v>171</v>
      </c>
      <c r="E341" s="332" t="s">
        <v>189</v>
      </c>
      <c r="F341" s="329">
        <v>5.65</v>
      </c>
      <c r="G341" s="331">
        <v>4.4000000000000004</v>
      </c>
      <c r="H341" s="331">
        <v>158</v>
      </c>
      <c r="I341" s="331">
        <v>23</v>
      </c>
      <c r="J341" s="331">
        <v>14</v>
      </c>
      <c r="K341" s="333">
        <v>1.0175199999999999E-2</v>
      </c>
      <c r="L341" s="334"/>
      <c r="M341" s="335">
        <v>11.24</v>
      </c>
      <c r="N341" s="336" t="s">
        <v>190</v>
      </c>
      <c r="O341" s="337"/>
      <c r="P341" s="338"/>
      <c r="Q341" s="339"/>
    </row>
    <row r="342" spans="1:17">
      <c r="A342" s="221">
        <v>30</v>
      </c>
      <c r="B342" s="219" t="s">
        <v>172</v>
      </c>
      <c r="C342" s="218" t="s">
        <v>157</v>
      </c>
      <c r="D342" s="219" t="s">
        <v>172</v>
      </c>
      <c r="E342" s="128" t="s">
        <v>189</v>
      </c>
      <c r="F342" s="221">
        <v>5.05</v>
      </c>
      <c r="G342" s="219">
        <v>3.8</v>
      </c>
      <c r="H342" s="219">
        <v>158</v>
      </c>
      <c r="I342" s="219">
        <v>23</v>
      </c>
      <c r="J342" s="219">
        <v>14</v>
      </c>
      <c r="K342" s="222">
        <v>2.5437999999999999E-2</v>
      </c>
      <c r="L342" s="223"/>
      <c r="M342" s="226">
        <v>33.35</v>
      </c>
      <c r="N342" s="232" t="s">
        <v>190</v>
      </c>
      <c r="O342" s="213"/>
      <c r="P342" s="214"/>
      <c r="Q342" s="215"/>
    </row>
    <row r="343" spans="1:17">
      <c r="A343" s="221">
        <v>31</v>
      </c>
      <c r="B343" s="219" t="s">
        <v>173</v>
      </c>
      <c r="C343" s="218" t="s">
        <v>158</v>
      </c>
      <c r="D343" s="219" t="s">
        <v>173</v>
      </c>
      <c r="E343" s="128" t="s">
        <v>189</v>
      </c>
      <c r="F343" s="221">
        <v>5.05</v>
      </c>
      <c r="G343" s="219">
        <v>3.8</v>
      </c>
      <c r="H343" s="219">
        <v>158</v>
      </c>
      <c r="I343" s="219">
        <v>23</v>
      </c>
      <c r="J343" s="219">
        <v>14</v>
      </c>
      <c r="K343" s="222">
        <v>2.5437999999999999E-2</v>
      </c>
      <c r="L343" s="223"/>
      <c r="M343" s="226">
        <v>31.13</v>
      </c>
      <c r="N343" s="232" t="s">
        <v>190</v>
      </c>
      <c r="O343" s="213"/>
      <c r="P343" s="214"/>
      <c r="Q343" s="215"/>
    </row>
    <row r="344" spans="1:17">
      <c r="A344" s="221">
        <v>32</v>
      </c>
      <c r="B344" s="219" t="s">
        <v>174</v>
      </c>
      <c r="C344" s="218" t="s">
        <v>159</v>
      </c>
      <c r="D344" s="219" t="s">
        <v>174</v>
      </c>
      <c r="E344" s="128" t="s">
        <v>189</v>
      </c>
      <c r="F344" s="221">
        <v>4.5</v>
      </c>
      <c r="G344" s="219">
        <v>4</v>
      </c>
      <c r="H344" s="219">
        <v>158</v>
      </c>
      <c r="I344" s="219">
        <v>23</v>
      </c>
      <c r="J344" s="219">
        <v>14</v>
      </c>
      <c r="K344" s="222">
        <v>2.5437999999999999E-2</v>
      </c>
      <c r="L344" s="223"/>
      <c r="M344" s="226">
        <v>32.26</v>
      </c>
      <c r="N344" s="232" t="s">
        <v>190</v>
      </c>
      <c r="O344" s="213"/>
      <c r="P344" s="214"/>
      <c r="Q344" s="215"/>
    </row>
    <row r="345" spans="1:17">
      <c r="A345" s="221">
        <v>33</v>
      </c>
      <c r="B345" s="219" t="s">
        <v>175</v>
      </c>
      <c r="C345" s="218" t="s">
        <v>160</v>
      </c>
      <c r="D345" s="219" t="s">
        <v>175</v>
      </c>
      <c r="E345" s="128" t="s">
        <v>189</v>
      </c>
      <c r="F345" s="221">
        <v>5</v>
      </c>
      <c r="G345" s="219">
        <v>4</v>
      </c>
      <c r="H345" s="219">
        <v>158</v>
      </c>
      <c r="I345" s="219">
        <v>23</v>
      </c>
      <c r="J345" s="219">
        <v>14</v>
      </c>
      <c r="K345" s="222">
        <v>2.5437999999999999E-2</v>
      </c>
      <c r="L345" s="223"/>
      <c r="M345" s="226">
        <v>30.04</v>
      </c>
      <c r="N345" s="232" t="s">
        <v>190</v>
      </c>
      <c r="O345" s="213"/>
      <c r="P345" s="214"/>
      <c r="Q345" s="215"/>
    </row>
    <row r="346" spans="1:17">
      <c r="A346" s="221">
        <v>34</v>
      </c>
      <c r="B346" s="219" t="s">
        <v>176</v>
      </c>
      <c r="C346" s="218" t="s">
        <v>161</v>
      </c>
      <c r="D346" s="219" t="s">
        <v>176</v>
      </c>
      <c r="E346" s="128" t="s">
        <v>189</v>
      </c>
      <c r="F346" s="221">
        <v>5.05</v>
      </c>
      <c r="G346" s="219">
        <v>3.8</v>
      </c>
      <c r="H346" s="219">
        <v>158</v>
      </c>
      <c r="I346" s="219">
        <v>23</v>
      </c>
      <c r="J346" s="219">
        <v>14</v>
      </c>
      <c r="K346" s="222">
        <v>2.5437999999999999E-2</v>
      </c>
      <c r="L346" s="223"/>
      <c r="M346" s="226">
        <v>33.159999999999997</v>
      </c>
      <c r="N346" s="232" t="s">
        <v>190</v>
      </c>
      <c r="O346" s="213"/>
      <c r="P346" s="214"/>
      <c r="Q346" s="215"/>
    </row>
    <row r="347" spans="1:17">
      <c r="A347" s="221">
        <v>35</v>
      </c>
      <c r="B347" s="219" t="s">
        <v>177</v>
      </c>
      <c r="C347" s="218" t="s">
        <v>162</v>
      </c>
      <c r="D347" s="219" t="s">
        <v>177</v>
      </c>
      <c r="E347" s="128" t="s">
        <v>189</v>
      </c>
      <c r="F347" s="221">
        <v>5.05</v>
      </c>
      <c r="G347" s="219">
        <v>3.8</v>
      </c>
      <c r="H347" s="219">
        <v>158</v>
      </c>
      <c r="I347" s="219">
        <v>23</v>
      </c>
      <c r="J347" s="219">
        <v>14</v>
      </c>
      <c r="K347" s="222">
        <v>2.5437999999999999E-2</v>
      </c>
      <c r="L347" s="223"/>
      <c r="M347" s="226">
        <v>33.21</v>
      </c>
      <c r="N347" s="232" t="s">
        <v>190</v>
      </c>
      <c r="O347" s="213"/>
      <c r="P347" s="214"/>
      <c r="Q347" s="215"/>
    </row>
    <row r="348" spans="1:17">
      <c r="A348" s="221">
        <v>36</v>
      </c>
      <c r="B348" s="219" t="s">
        <v>178</v>
      </c>
      <c r="C348" s="218" t="s">
        <v>163</v>
      </c>
      <c r="D348" s="219" t="s">
        <v>178</v>
      </c>
      <c r="E348" s="128" t="s">
        <v>189</v>
      </c>
      <c r="F348" s="221">
        <v>2</v>
      </c>
      <c r="G348" s="219">
        <v>1.4</v>
      </c>
      <c r="H348" s="219">
        <v>158</v>
      </c>
      <c r="I348" s="219">
        <v>59</v>
      </c>
      <c r="J348" s="219">
        <v>26</v>
      </c>
      <c r="K348" s="222">
        <v>0.242372</v>
      </c>
      <c r="L348" s="223"/>
      <c r="M348" s="226">
        <v>20.6</v>
      </c>
      <c r="N348" s="232" t="s">
        <v>190</v>
      </c>
      <c r="O348" s="213"/>
      <c r="P348" s="214"/>
      <c r="Q348" s="215"/>
    </row>
    <row r="349" spans="1:17">
      <c r="A349" s="221">
        <v>37</v>
      </c>
      <c r="B349" s="219" t="s">
        <v>179</v>
      </c>
      <c r="C349" s="218" t="s">
        <v>164</v>
      </c>
      <c r="D349" s="219" t="s">
        <v>179</v>
      </c>
      <c r="E349" s="128" t="s">
        <v>189</v>
      </c>
      <c r="F349" s="221">
        <v>4</v>
      </c>
      <c r="G349" s="219">
        <v>3</v>
      </c>
      <c r="H349" s="219">
        <v>158</v>
      </c>
      <c r="I349" s="219">
        <v>59</v>
      </c>
      <c r="J349" s="219">
        <v>26</v>
      </c>
      <c r="K349" s="222">
        <v>0.242372</v>
      </c>
      <c r="L349" s="223"/>
      <c r="M349" s="226">
        <v>35.15</v>
      </c>
      <c r="N349" s="232" t="s">
        <v>190</v>
      </c>
      <c r="O349" s="213"/>
      <c r="P349" s="214"/>
      <c r="Q349" s="215"/>
    </row>
    <row r="350" spans="1:17">
      <c r="A350" s="221">
        <v>38</v>
      </c>
      <c r="B350" s="219" t="s">
        <v>140</v>
      </c>
      <c r="C350" s="218" t="s">
        <v>125</v>
      </c>
      <c r="D350" s="219" t="s">
        <v>140</v>
      </c>
      <c r="E350" s="128" t="s">
        <v>189</v>
      </c>
      <c r="F350" s="221">
        <v>7.4599999999999991</v>
      </c>
      <c r="G350" s="219">
        <v>4.5999999999999996</v>
      </c>
      <c r="H350" s="219">
        <v>153</v>
      </c>
      <c r="I350" s="219">
        <v>59</v>
      </c>
      <c r="J350" s="219">
        <v>26</v>
      </c>
      <c r="K350" s="222">
        <v>1.17E-2</v>
      </c>
      <c r="L350" s="223"/>
      <c r="M350" s="226">
        <v>44.17</v>
      </c>
      <c r="N350" s="232" t="s">
        <v>190</v>
      </c>
      <c r="O350" s="213"/>
      <c r="P350" s="214"/>
      <c r="Q350" s="215"/>
    </row>
    <row r="351" spans="1:17">
      <c r="A351" s="221">
        <v>39</v>
      </c>
      <c r="B351" s="219" t="s">
        <v>141</v>
      </c>
      <c r="C351" s="218" t="s">
        <v>126</v>
      </c>
      <c r="D351" s="219" t="s">
        <v>141</v>
      </c>
      <c r="E351" s="128" t="s">
        <v>189</v>
      </c>
      <c r="F351" s="221">
        <v>9.34</v>
      </c>
      <c r="G351" s="219">
        <v>9</v>
      </c>
      <c r="H351" s="219">
        <v>158</v>
      </c>
      <c r="I351" s="219">
        <v>59</v>
      </c>
      <c r="J351" s="219">
        <v>26</v>
      </c>
      <c r="K351" s="222">
        <v>2.4799999999999999E-2</v>
      </c>
      <c r="L351" s="223"/>
      <c r="M351" s="226">
        <v>37.85</v>
      </c>
      <c r="N351" s="232" t="s">
        <v>190</v>
      </c>
      <c r="O351" s="213"/>
      <c r="P351" s="214"/>
      <c r="Q351" s="215"/>
    </row>
    <row r="352" spans="1:17">
      <c r="A352" s="221">
        <v>40</v>
      </c>
      <c r="B352" s="219" t="s">
        <v>142</v>
      </c>
      <c r="C352" s="218" t="s">
        <v>127</v>
      </c>
      <c r="D352" s="219" t="s">
        <v>142</v>
      </c>
      <c r="E352" s="128" t="s">
        <v>189</v>
      </c>
      <c r="F352" s="221">
        <v>9.14</v>
      </c>
      <c r="G352" s="219">
        <v>8.8000000000000007</v>
      </c>
      <c r="H352" s="219">
        <v>153</v>
      </c>
      <c r="I352" s="219">
        <v>106</v>
      </c>
      <c r="J352" s="219">
        <v>53</v>
      </c>
      <c r="K352" s="222">
        <v>2.1600000000000001E-2</v>
      </c>
      <c r="L352" s="223"/>
      <c r="M352" s="226">
        <v>32.99</v>
      </c>
      <c r="N352" s="232" t="s">
        <v>190</v>
      </c>
      <c r="O352" s="213"/>
      <c r="P352" s="214"/>
      <c r="Q352" s="215"/>
    </row>
    <row r="353" spans="1:17">
      <c r="A353" s="221">
        <v>41</v>
      </c>
      <c r="B353" s="219" t="s">
        <v>143</v>
      </c>
      <c r="C353" s="218" t="s">
        <v>128</v>
      </c>
      <c r="D353" s="219" t="s">
        <v>143</v>
      </c>
      <c r="E353" s="128" t="s">
        <v>189</v>
      </c>
      <c r="F353" s="221">
        <v>9.14</v>
      </c>
      <c r="G353" s="219">
        <v>8.6</v>
      </c>
      <c r="H353" s="219">
        <v>153</v>
      </c>
      <c r="I353" s="219">
        <v>106</v>
      </c>
      <c r="J353" s="219">
        <v>53</v>
      </c>
      <c r="K353" s="222">
        <v>2.1600000000000001E-2</v>
      </c>
      <c r="L353" s="223"/>
      <c r="M353" s="226">
        <v>31.26</v>
      </c>
      <c r="N353" s="232" t="s">
        <v>190</v>
      </c>
      <c r="O353" s="213"/>
      <c r="P353" s="214"/>
      <c r="Q353" s="215"/>
    </row>
    <row r="354" spans="1:17">
      <c r="A354" s="221">
        <v>42</v>
      </c>
      <c r="B354" s="219" t="s">
        <v>144</v>
      </c>
      <c r="C354" s="218" t="s">
        <v>129</v>
      </c>
      <c r="D354" s="219" t="s">
        <v>144</v>
      </c>
      <c r="E354" s="128" t="s">
        <v>189</v>
      </c>
      <c r="F354" s="221">
        <v>2.0230000000000001</v>
      </c>
      <c r="G354" s="219">
        <v>0.69</v>
      </c>
      <c r="H354" s="219">
        <v>22</v>
      </c>
      <c r="I354" s="219">
        <v>15</v>
      </c>
      <c r="J354" s="219">
        <v>11</v>
      </c>
      <c r="K354" s="222">
        <v>1.2099999999999999E-3</v>
      </c>
      <c r="L354" s="223"/>
      <c r="M354" s="226">
        <v>12.23</v>
      </c>
      <c r="N354" s="232" t="s">
        <v>190</v>
      </c>
      <c r="O354" s="213"/>
      <c r="P354" s="214"/>
      <c r="Q354" s="215"/>
    </row>
    <row r="355" spans="1:17" s="340" customFormat="1">
      <c r="A355" s="329">
        <v>43</v>
      </c>
      <c r="B355" s="331" t="s">
        <v>145</v>
      </c>
      <c r="C355" s="330" t="s">
        <v>130</v>
      </c>
      <c r="D355" s="331" t="s">
        <v>145</v>
      </c>
      <c r="E355" s="332" t="s">
        <v>189</v>
      </c>
      <c r="F355" s="329">
        <v>7.15</v>
      </c>
      <c r="G355" s="331">
        <v>6.8</v>
      </c>
      <c r="H355" s="331">
        <v>153</v>
      </c>
      <c r="I355" s="331">
        <v>106</v>
      </c>
      <c r="J355" s="331">
        <v>53</v>
      </c>
      <c r="K355" s="333">
        <v>2.1600000000000001E-2</v>
      </c>
      <c r="L355" s="334"/>
      <c r="M355" s="335">
        <v>33.75</v>
      </c>
      <c r="N355" s="336" t="s">
        <v>190</v>
      </c>
      <c r="O355" s="337"/>
      <c r="P355" s="338"/>
      <c r="Q355" s="339"/>
    </row>
    <row r="356" spans="1:17" s="340" customFormat="1">
      <c r="A356" s="329">
        <v>44</v>
      </c>
      <c r="B356" s="331" t="s">
        <v>146</v>
      </c>
      <c r="C356" s="330" t="s">
        <v>131</v>
      </c>
      <c r="D356" s="331" t="s">
        <v>146</v>
      </c>
      <c r="E356" s="332" t="s">
        <v>189</v>
      </c>
      <c r="F356" s="329">
        <v>4.8099999999999996</v>
      </c>
      <c r="G356" s="331">
        <v>4.4000000000000004</v>
      </c>
      <c r="H356" s="331">
        <v>153</v>
      </c>
      <c r="I356" s="331">
        <v>59</v>
      </c>
      <c r="J356" s="331">
        <v>26</v>
      </c>
      <c r="K356" s="333">
        <v>1.17E-2</v>
      </c>
      <c r="L356" s="334"/>
      <c r="M356" s="335">
        <v>28.09</v>
      </c>
      <c r="N356" s="336" t="s">
        <v>190</v>
      </c>
      <c r="O356" s="337"/>
      <c r="P356" s="338"/>
      <c r="Q356" s="339"/>
    </row>
    <row r="357" spans="1:17">
      <c r="A357" s="221">
        <v>45</v>
      </c>
      <c r="B357" s="219" t="s">
        <v>147</v>
      </c>
      <c r="C357" s="218" t="s">
        <v>132</v>
      </c>
      <c r="D357" s="219" t="s">
        <v>147</v>
      </c>
      <c r="E357" s="128" t="s">
        <v>189</v>
      </c>
      <c r="F357" s="221">
        <v>5</v>
      </c>
      <c r="G357" s="219">
        <v>4.5999999999999996</v>
      </c>
      <c r="H357" s="219">
        <v>153</v>
      </c>
      <c r="I357" s="219">
        <v>59</v>
      </c>
      <c r="J357" s="219">
        <v>26</v>
      </c>
      <c r="K357" s="222">
        <v>1.15E-2</v>
      </c>
      <c r="L357" s="223"/>
      <c r="M357" s="226">
        <v>23.91</v>
      </c>
      <c r="N357" s="232" t="s">
        <v>190</v>
      </c>
      <c r="O357" s="213"/>
      <c r="P357" s="214"/>
      <c r="Q357" s="215"/>
    </row>
    <row r="358" spans="1:17" s="254" customFormat="1">
      <c r="A358" s="221">
        <v>46</v>
      </c>
      <c r="B358" s="219" t="s">
        <v>148</v>
      </c>
      <c r="C358" s="218" t="s">
        <v>133</v>
      </c>
      <c r="D358" s="219" t="s">
        <v>148</v>
      </c>
      <c r="E358" s="128" t="s">
        <v>189</v>
      </c>
      <c r="F358" s="221">
        <v>4.54</v>
      </c>
      <c r="G358" s="219">
        <v>4.2</v>
      </c>
      <c r="H358" s="219">
        <v>153</v>
      </c>
      <c r="I358" s="219">
        <v>106</v>
      </c>
      <c r="J358" s="219">
        <v>53</v>
      </c>
      <c r="K358" s="222">
        <v>1.2999999999999999E-2</v>
      </c>
      <c r="L358" s="219"/>
      <c r="M358" s="226">
        <v>77.25</v>
      </c>
      <c r="N358" s="260" t="s">
        <v>190</v>
      </c>
    </row>
    <row r="359" spans="1:17" s="254" customFormat="1">
      <c r="A359" s="221">
        <v>47</v>
      </c>
      <c r="B359" s="219" t="s">
        <v>149</v>
      </c>
      <c r="C359" s="218" t="s">
        <v>134</v>
      </c>
      <c r="D359" s="219" t="s">
        <v>149</v>
      </c>
      <c r="E359" s="128" t="s">
        <v>189</v>
      </c>
      <c r="F359" s="221">
        <v>4.54</v>
      </c>
      <c r="G359" s="219">
        <v>4.2</v>
      </c>
      <c r="H359" s="219">
        <v>153</v>
      </c>
      <c r="I359" s="219">
        <v>106</v>
      </c>
      <c r="J359" s="219">
        <v>53</v>
      </c>
      <c r="K359" s="222">
        <v>1.2999999999999999E-2</v>
      </c>
      <c r="L359" s="219"/>
      <c r="M359" s="226">
        <v>75.03</v>
      </c>
      <c r="N359" s="260" t="s">
        <v>190</v>
      </c>
    </row>
    <row r="360" spans="1:17" s="254" customFormat="1">
      <c r="A360" s="221">
        <v>48</v>
      </c>
      <c r="B360" s="219" t="s">
        <v>150</v>
      </c>
      <c r="C360" s="218" t="s">
        <v>135</v>
      </c>
      <c r="D360" s="219" t="s">
        <v>150</v>
      </c>
      <c r="E360" s="128" t="s">
        <v>189</v>
      </c>
      <c r="F360" s="221">
        <v>4.54</v>
      </c>
      <c r="G360" s="219">
        <v>4.2</v>
      </c>
      <c r="H360" s="219">
        <v>153</v>
      </c>
      <c r="I360" s="219">
        <v>106</v>
      </c>
      <c r="J360" s="219">
        <v>53</v>
      </c>
      <c r="K360" s="222">
        <v>1.2999999999999999E-2</v>
      </c>
      <c r="L360" s="219"/>
      <c r="M360" s="226">
        <v>77.459999999999994</v>
      </c>
      <c r="N360" s="260" t="s">
        <v>190</v>
      </c>
    </row>
    <row r="361" spans="1:17" s="254" customFormat="1">
      <c r="A361" s="221">
        <v>49</v>
      </c>
      <c r="B361" s="219" t="s">
        <v>151</v>
      </c>
      <c r="C361" s="218" t="s">
        <v>136</v>
      </c>
      <c r="D361" s="219" t="s">
        <v>151</v>
      </c>
      <c r="E361" s="128" t="s">
        <v>189</v>
      </c>
      <c r="F361" s="221">
        <v>4.54</v>
      </c>
      <c r="G361" s="219">
        <v>4.2</v>
      </c>
      <c r="H361" s="219">
        <v>153</v>
      </c>
      <c r="I361" s="219">
        <v>106</v>
      </c>
      <c r="J361" s="219">
        <v>53</v>
      </c>
      <c r="K361" s="222">
        <v>1.2999999999999999E-2</v>
      </c>
      <c r="L361" s="219"/>
      <c r="M361" s="226">
        <v>75.25</v>
      </c>
      <c r="N361" s="260" t="s">
        <v>190</v>
      </c>
    </row>
    <row r="362" spans="1:17" s="254" customFormat="1">
      <c r="A362" s="221">
        <v>50</v>
      </c>
      <c r="B362" s="219" t="s">
        <v>152</v>
      </c>
      <c r="C362" s="218" t="s">
        <v>137</v>
      </c>
      <c r="D362" s="219" t="s">
        <v>152</v>
      </c>
      <c r="E362" s="128" t="s">
        <v>189</v>
      </c>
      <c r="F362" s="221">
        <v>4.54</v>
      </c>
      <c r="G362" s="219">
        <v>4.2</v>
      </c>
      <c r="H362" s="219">
        <v>153</v>
      </c>
      <c r="I362" s="219">
        <v>106</v>
      </c>
      <c r="J362" s="219">
        <v>53</v>
      </c>
      <c r="K362" s="222">
        <v>1.2999999999999999E-2</v>
      </c>
      <c r="L362" s="219"/>
      <c r="M362" s="226">
        <v>76.849999999999994</v>
      </c>
      <c r="N362" s="260" t="s">
        <v>190</v>
      </c>
    </row>
    <row r="363" spans="1:17" s="254" customFormat="1">
      <c r="A363" s="221">
        <v>51</v>
      </c>
      <c r="B363" s="219" t="s">
        <v>153</v>
      </c>
      <c r="C363" s="218" t="s">
        <v>138</v>
      </c>
      <c r="D363" s="219" t="s">
        <v>153</v>
      </c>
      <c r="E363" s="128" t="s">
        <v>189</v>
      </c>
      <c r="F363" s="221">
        <v>4.54</v>
      </c>
      <c r="G363" s="219">
        <v>4.2</v>
      </c>
      <c r="H363" s="219">
        <v>153</v>
      </c>
      <c r="I363" s="219">
        <v>106</v>
      </c>
      <c r="J363" s="219">
        <v>53</v>
      </c>
      <c r="K363" s="222">
        <v>1.2999999999999999E-2</v>
      </c>
      <c r="L363" s="219"/>
      <c r="M363" s="226">
        <v>75.41</v>
      </c>
      <c r="N363" s="260" t="s">
        <v>190</v>
      </c>
    </row>
    <row r="364" spans="1:17" s="254" customFormat="1">
      <c r="A364" s="221">
        <v>52</v>
      </c>
      <c r="B364" s="219" t="s">
        <v>154</v>
      </c>
      <c r="C364" s="218" t="s">
        <v>139</v>
      </c>
      <c r="D364" s="219" t="s">
        <v>154</v>
      </c>
      <c r="E364" s="128" t="s">
        <v>189</v>
      </c>
      <c r="F364" s="221">
        <v>4.54</v>
      </c>
      <c r="G364" s="219">
        <v>4.2</v>
      </c>
      <c r="H364" s="219">
        <v>153</v>
      </c>
      <c r="I364" s="219">
        <v>106</v>
      </c>
      <c r="J364" s="219">
        <v>53</v>
      </c>
      <c r="K364" s="222">
        <v>1.2999999999999999E-2</v>
      </c>
      <c r="L364" s="219"/>
      <c r="M364" s="226">
        <v>80.069999999999993</v>
      </c>
      <c r="N364" s="260" t="s">
        <v>190</v>
      </c>
    </row>
    <row r="365" spans="1:17" s="254" customFormat="1">
      <c r="A365" s="221">
        <v>53</v>
      </c>
      <c r="B365" s="219" t="s">
        <v>345</v>
      </c>
      <c r="C365" s="218" t="s">
        <v>344</v>
      </c>
      <c r="D365" s="219" t="s">
        <v>345</v>
      </c>
      <c r="E365" s="128" t="s">
        <v>189</v>
      </c>
      <c r="F365" s="221">
        <v>0.7</v>
      </c>
      <c r="G365" s="219">
        <v>0.6</v>
      </c>
      <c r="H365" s="219">
        <v>0</v>
      </c>
      <c r="I365" s="219">
        <v>0</v>
      </c>
      <c r="J365" s="219">
        <v>0</v>
      </c>
      <c r="K365" s="222">
        <v>3.5000000000000003E-2</v>
      </c>
      <c r="L365" s="219"/>
      <c r="M365" s="226">
        <v>6.13</v>
      </c>
      <c r="N365" s="260" t="s">
        <v>190</v>
      </c>
    </row>
    <row r="366" spans="1:17" s="254" customFormat="1">
      <c r="A366" s="221">
        <v>54</v>
      </c>
      <c r="B366" s="219" t="s">
        <v>615</v>
      </c>
      <c r="C366" s="218" t="s">
        <v>612</v>
      </c>
      <c r="D366" s="219" t="s">
        <v>615</v>
      </c>
      <c r="E366" s="128" t="s">
        <v>189</v>
      </c>
      <c r="F366" s="221">
        <v>3</v>
      </c>
      <c r="G366" s="219">
        <v>2</v>
      </c>
      <c r="H366" s="219">
        <v>135</v>
      </c>
      <c r="I366" s="219">
        <v>45</v>
      </c>
      <c r="J366" s="219">
        <v>26</v>
      </c>
      <c r="K366" s="222">
        <v>3.1E-2</v>
      </c>
      <c r="L366" s="219"/>
      <c r="M366" s="226">
        <v>103.82</v>
      </c>
      <c r="N366" s="260" t="s">
        <v>190</v>
      </c>
    </row>
    <row r="367" spans="1:17" s="254" customFormat="1">
      <c r="A367" s="221">
        <v>55</v>
      </c>
      <c r="B367" s="219" t="s">
        <v>616</v>
      </c>
      <c r="C367" s="218" t="s">
        <v>613</v>
      </c>
      <c r="D367" s="219" t="s">
        <v>616</v>
      </c>
      <c r="E367" s="128" t="s">
        <v>189</v>
      </c>
      <c r="F367" s="221">
        <v>3</v>
      </c>
      <c r="G367" s="219">
        <v>2</v>
      </c>
      <c r="H367" s="219">
        <v>135</v>
      </c>
      <c r="I367" s="219">
        <v>45</v>
      </c>
      <c r="J367" s="219">
        <v>26</v>
      </c>
      <c r="K367" s="222">
        <v>3.1E-2</v>
      </c>
      <c r="L367" s="223"/>
      <c r="M367" s="226">
        <v>130.78</v>
      </c>
      <c r="N367" s="232" t="s">
        <v>190</v>
      </c>
      <c r="O367" s="213"/>
    </row>
    <row r="368" spans="1:17" s="254" customFormat="1">
      <c r="A368" s="221">
        <v>56</v>
      </c>
      <c r="B368" s="219" t="s">
        <v>617</v>
      </c>
      <c r="C368" s="218" t="s">
        <v>614</v>
      </c>
      <c r="D368" s="219" t="s">
        <v>617</v>
      </c>
      <c r="E368" s="128" t="s">
        <v>189</v>
      </c>
      <c r="F368" s="221">
        <v>3</v>
      </c>
      <c r="G368" s="219">
        <v>2</v>
      </c>
      <c r="H368" s="219">
        <v>135</v>
      </c>
      <c r="I368" s="219">
        <v>45</v>
      </c>
      <c r="J368" s="219">
        <v>26</v>
      </c>
      <c r="K368" s="222">
        <v>3.1E-2</v>
      </c>
      <c r="L368" s="223"/>
      <c r="M368" s="226">
        <v>103.54</v>
      </c>
      <c r="N368" s="232" t="s">
        <v>190</v>
      </c>
      <c r="O368" s="213"/>
    </row>
    <row r="369" spans="1:15" s="254" customFormat="1">
      <c r="A369" s="221">
        <v>57</v>
      </c>
      <c r="B369" s="219" t="s">
        <v>601</v>
      </c>
      <c r="C369" s="218" t="s">
        <v>600</v>
      </c>
      <c r="D369" s="219" t="s">
        <v>601</v>
      </c>
      <c r="E369" s="128" t="s">
        <v>189</v>
      </c>
      <c r="F369" s="221">
        <v>1.5</v>
      </c>
      <c r="G369" s="219">
        <v>1</v>
      </c>
      <c r="H369" s="219">
        <v>125</v>
      </c>
      <c r="I369" s="219">
        <v>28</v>
      </c>
      <c r="J369" s="219">
        <v>27</v>
      </c>
      <c r="K369" s="222">
        <v>9.4000000000000004E-3</v>
      </c>
      <c r="L369" s="223"/>
      <c r="M369" s="226">
        <v>56.83</v>
      </c>
      <c r="N369" s="232" t="s">
        <v>190</v>
      </c>
      <c r="O369" s="213"/>
    </row>
    <row r="370" spans="1:15" s="254" customFormat="1">
      <c r="A370" s="221">
        <v>58</v>
      </c>
      <c r="B370" s="219" t="s">
        <v>622</v>
      </c>
      <c r="C370" s="218" t="s">
        <v>621</v>
      </c>
      <c r="D370" s="219" t="s">
        <v>622</v>
      </c>
      <c r="E370" s="128" t="s">
        <v>189</v>
      </c>
      <c r="F370" s="221">
        <v>3.5</v>
      </c>
      <c r="G370" s="219">
        <v>0.59</v>
      </c>
      <c r="H370" s="219">
        <v>47</v>
      </c>
      <c r="I370" s="219">
        <v>30</v>
      </c>
      <c r="J370" s="219">
        <v>14</v>
      </c>
      <c r="K370" s="222">
        <v>2.1000000000000001E-2</v>
      </c>
      <c r="L370" s="223"/>
      <c r="M370" s="226">
        <v>1.24</v>
      </c>
      <c r="N370" s="232" t="s">
        <v>190</v>
      </c>
      <c r="O370" s="213"/>
    </row>
    <row r="371" spans="1:15" s="254" customFormat="1">
      <c r="A371" s="221">
        <v>59</v>
      </c>
      <c r="B371" s="219" t="s">
        <v>15</v>
      </c>
      <c r="C371" s="218" t="s">
        <v>16</v>
      </c>
      <c r="D371" s="219" t="s">
        <v>15</v>
      </c>
      <c r="E371" s="128" t="s">
        <v>189</v>
      </c>
      <c r="F371" s="221">
        <v>8</v>
      </c>
      <c r="G371" s="219">
        <v>7.6</v>
      </c>
      <c r="H371" s="219">
        <v>42</v>
      </c>
      <c r="I371" s="219">
        <v>30</v>
      </c>
      <c r="J371" s="219">
        <v>13</v>
      </c>
      <c r="K371" s="222">
        <v>4.4771999999999999E-2</v>
      </c>
      <c r="L371" s="223"/>
      <c r="M371" s="226">
        <v>92.66</v>
      </c>
      <c r="N371" s="232" t="s">
        <v>190</v>
      </c>
      <c r="O371" s="213"/>
    </row>
    <row r="372" spans="1:15" s="254" customFormat="1">
      <c r="A372" s="221">
        <v>60</v>
      </c>
      <c r="B372" s="219" t="s">
        <v>535</v>
      </c>
      <c r="C372" s="218" t="s">
        <v>534</v>
      </c>
      <c r="D372" s="219" t="s">
        <v>535</v>
      </c>
      <c r="E372" s="128" t="s">
        <v>189</v>
      </c>
      <c r="F372" s="227">
        <v>4.21</v>
      </c>
      <c r="G372" s="219">
        <v>4.12</v>
      </c>
      <c r="H372" s="219">
        <v>146</v>
      </c>
      <c r="I372" s="219">
        <v>95</v>
      </c>
      <c r="J372" s="219">
        <v>85</v>
      </c>
      <c r="K372" s="222">
        <v>9.3571428571428573E-3</v>
      </c>
      <c r="L372" s="223"/>
      <c r="M372" s="226"/>
      <c r="N372" s="232" t="s">
        <v>190</v>
      </c>
      <c r="O372" s="213"/>
    </row>
    <row r="373" spans="1:15" s="255" customFormat="1">
      <c r="A373" s="221">
        <v>61</v>
      </c>
      <c r="B373" s="219" t="s">
        <v>611</v>
      </c>
      <c r="C373" s="218" t="s">
        <v>618</v>
      </c>
      <c r="D373" s="219" t="s">
        <v>611</v>
      </c>
      <c r="E373" s="128" t="s">
        <v>189</v>
      </c>
      <c r="F373" s="227">
        <v>4.21</v>
      </c>
      <c r="G373" s="219">
        <v>4.12</v>
      </c>
      <c r="H373" s="219">
        <v>95</v>
      </c>
      <c r="I373" s="219">
        <v>150</v>
      </c>
      <c r="J373" s="219">
        <v>76</v>
      </c>
      <c r="K373" s="222">
        <v>9.3571428571428573E-3</v>
      </c>
      <c r="L373" s="223"/>
      <c r="M373" s="226">
        <v>23.24</v>
      </c>
      <c r="N373" s="232" t="s">
        <v>190</v>
      </c>
      <c r="O373" s="213"/>
    </row>
    <row r="374" spans="1:15" s="254" customFormat="1">
      <c r="A374" s="221">
        <v>62</v>
      </c>
      <c r="B374" s="219" t="s">
        <v>288</v>
      </c>
      <c r="C374" s="218" t="s">
        <v>287</v>
      </c>
      <c r="D374" s="219" t="s">
        <v>288</v>
      </c>
      <c r="E374" s="128" t="s">
        <v>189</v>
      </c>
      <c r="F374" s="227">
        <v>4.21</v>
      </c>
      <c r="G374" s="219">
        <v>4.12</v>
      </c>
      <c r="H374" s="219">
        <v>146</v>
      </c>
      <c r="I374" s="219">
        <v>95</v>
      </c>
      <c r="J374" s="219">
        <v>85</v>
      </c>
      <c r="K374" s="222">
        <v>9.3571428571428573E-3</v>
      </c>
      <c r="L374" s="223"/>
      <c r="M374" s="226">
        <v>31.28</v>
      </c>
      <c r="N374" s="232" t="s">
        <v>190</v>
      </c>
      <c r="O374" s="213"/>
    </row>
    <row r="375" spans="1:15" s="254" customFormat="1">
      <c r="A375" s="221">
        <v>63</v>
      </c>
      <c r="B375" s="219" t="s">
        <v>577</v>
      </c>
      <c r="C375" s="218" t="s">
        <v>571</v>
      </c>
      <c r="D375" s="219" t="s">
        <v>577</v>
      </c>
      <c r="E375" s="128" t="s">
        <v>189</v>
      </c>
      <c r="F375" s="227">
        <v>3.59</v>
      </c>
      <c r="G375" s="219">
        <v>3.5</v>
      </c>
      <c r="H375" s="219">
        <v>146</v>
      </c>
      <c r="I375" s="219">
        <v>95</v>
      </c>
      <c r="J375" s="219">
        <v>85</v>
      </c>
      <c r="K375" s="222">
        <v>9.3571428571428573E-3</v>
      </c>
      <c r="L375" s="223"/>
      <c r="M375" s="226">
        <v>26.27</v>
      </c>
      <c r="N375" s="232" t="s">
        <v>190</v>
      </c>
      <c r="O375" s="213"/>
    </row>
    <row r="376" spans="1:15" s="254" customFormat="1">
      <c r="A376" s="221">
        <v>64</v>
      </c>
      <c r="B376" s="219" t="s">
        <v>566</v>
      </c>
      <c r="C376" s="218" t="s">
        <v>565</v>
      </c>
      <c r="D376" s="219" t="s">
        <v>566</v>
      </c>
      <c r="E376" s="128" t="s">
        <v>189</v>
      </c>
      <c r="F376" s="227">
        <v>3.59</v>
      </c>
      <c r="G376" s="219">
        <v>3.5</v>
      </c>
      <c r="H376" s="219">
        <v>146</v>
      </c>
      <c r="I376" s="219">
        <v>95</v>
      </c>
      <c r="J376" s="219">
        <v>85</v>
      </c>
      <c r="K376" s="222">
        <v>9.8250000000000004E-3</v>
      </c>
      <c r="L376" s="223"/>
      <c r="M376" s="226">
        <v>24.16</v>
      </c>
      <c r="N376" s="232" t="s">
        <v>190</v>
      </c>
      <c r="O376" s="213"/>
    </row>
    <row r="377" spans="1:15" s="255" customFormat="1">
      <c r="A377" s="221">
        <v>65</v>
      </c>
      <c r="B377" s="219" t="s">
        <v>5</v>
      </c>
      <c r="C377" s="218" t="s">
        <v>0</v>
      </c>
      <c r="D377" s="219" t="s">
        <v>5</v>
      </c>
      <c r="E377" s="128" t="s">
        <v>189</v>
      </c>
      <c r="F377" s="227">
        <v>3.59</v>
      </c>
      <c r="G377" s="219">
        <v>3.5</v>
      </c>
      <c r="H377" s="219">
        <v>96</v>
      </c>
      <c r="I377" s="219">
        <v>67</v>
      </c>
      <c r="J377" s="219">
        <v>90</v>
      </c>
      <c r="K377" s="222">
        <v>0.57887999999999995</v>
      </c>
      <c r="L377" s="223"/>
      <c r="M377" s="226">
        <v>14.77</v>
      </c>
      <c r="N377" s="232" t="s">
        <v>190</v>
      </c>
      <c r="O377" s="213"/>
    </row>
    <row r="378" spans="1:15" s="254" customFormat="1">
      <c r="A378" s="221">
        <v>66</v>
      </c>
      <c r="B378" s="219" t="s">
        <v>575</v>
      </c>
      <c r="C378" s="218" t="s">
        <v>1</v>
      </c>
      <c r="D378" s="219" t="s">
        <v>575</v>
      </c>
      <c r="E378" s="128" t="s">
        <v>189</v>
      </c>
      <c r="F378" s="221">
        <v>1.1000000000000001</v>
      </c>
      <c r="G378" s="219">
        <v>1</v>
      </c>
      <c r="H378" s="219">
        <v>96</v>
      </c>
      <c r="I378" s="219">
        <v>67</v>
      </c>
      <c r="J378" s="219">
        <v>90</v>
      </c>
      <c r="K378" s="222">
        <v>0.57887999999999995</v>
      </c>
      <c r="L378" s="223"/>
      <c r="M378" s="226">
        <v>13.1</v>
      </c>
      <c r="N378" s="232" t="s">
        <v>190</v>
      </c>
      <c r="O378" s="213"/>
    </row>
    <row r="379" spans="1:15" s="254" customFormat="1">
      <c r="A379" s="221">
        <v>67</v>
      </c>
      <c r="B379" s="219" t="s">
        <v>6</v>
      </c>
      <c r="C379" s="218" t="s">
        <v>2</v>
      </c>
      <c r="D379" s="219" t="s">
        <v>6</v>
      </c>
      <c r="E379" s="128" t="s">
        <v>189</v>
      </c>
      <c r="F379" s="221">
        <v>1.6</v>
      </c>
      <c r="G379" s="219">
        <v>1.5</v>
      </c>
      <c r="H379" s="219">
        <v>96</v>
      </c>
      <c r="I379" s="219">
        <v>67</v>
      </c>
      <c r="J379" s="219">
        <v>90</v>
      </c>
      <c r="K379" s="222">
        <v>0.57887999999999995</v>
      </c>
      <c r="L379" s="223"/>
      <c r="M379" s="226">
        <v>14.03</v>
      </c>
      <c r="N379" s="232" t="s">
        <v>190</v>
      </c>
      <c r="O379" s="213"/>
    </row>
    <row r="380" spans="1:15" s="254" customFormat="1">
      <c r="A380" s="221">
        <v>68</v>
      </c>
      <c r="B380" s="219" t="s">
        <v>7</v>
      </c>
      <c r="C380" s="218" t="s">
        <v>3</v>
      </c>
      <c r="D380" s="219" t="s">
        <v>7</v>
      </c>
      <c r="E380" s="128" t="s">
        <v>189</v>
      </c>
      <c r="F380" s="221">
        <v>0</v>
      </c>
      <c r="G380" s="219">
        <v>0</v>
      </c>
      <c r="H380" s="219">
        <v>0</v>
      </c>
      <c r="I380" s="219">
        <v>0</v>
      </c>
      <c r="J380" s="219">
        <v>0</v>
      </c>
      <c r="K380" s="222">
        <v>0</v>
      </c>
      <c r="L380" s="223"/>
      <c r="M380" s="226">
        <v>10.45</v>
      </c>
      <c r="N380" s="232" t="s">
        <v>190</v>
      </c>
      <c r="O380" s="213"/>
    </row>
    <row r="381" spans="1:15" s="254" customFormat="1">
      <c r="A381" s="221">
        <v>69</v>
      </c>
      <c r="B381" s="219" t="s">
        <v>8</v>
      </c>
      <c r="C381" s="218" t="s">
        <v>4</v>
      </c>
      <c r="D381" s="219" t="s">
        <v>8</v>
      </c>
      <c r="E381" s="128" t="s">
        <v>189</v>
      </c>
      <c r="F381" s="221">
        <v>0</v>
      </c>
      <c r="G381" s="219">
        <v>0</v>
      </c>
      <c r="H381" s="219">
        <v>0</v>
      </c>
      <c r="I381" s="219">
        <v>0</v>
      </c>
      <c r="J381" s="219">
        <v>0</v>
      </c>
      <c r="K381" s="222">
        <v>0</v>
      </c>
      <c r="L381" s="223"/>
      <c r="M381" s="226">
        <v>10.45</v>
      </c>
      <c r="N381" s="232" t="s">
        <v>190</v>
      </c>
      <c r="O381" s="213"/>
    </row>
    <row r="382" spans="1:15" s="254" customFormat="1">
      <c r="A382" s="221">
        <v>70</v>
      </c>
      <c r="B382" s="219" t="s">
        <v>574</v>
      </c>
      <c r="C382" s="218" t="s">
        <v>596</v>
      </c>
      <c r="D382" s="219" t="s">
        <v>574</v>
      </c>
      <c r="E382" s="128" t="s">
        <v>189</v>
      </c>
      <c r="F382" s="221">
        <v>0.3</v>
      </c>
      <c r="G382" s="219">
        <v>0.25</v>
      </c>
      <c r="H382" s="219">
        <v>99</v>
      </c>
      <c r="I382" s="219">
        <v>58</v>
      </c>
      <c r="J382" s="219">
        <v>60</v>
      </c>
      <c r="K382" s="222">
        <v>0.34451999999999999</v>
      </c>
      <c r="L382" s="223"/>
      <c r="M382" s="236">
        <v>7</v>
      </c>
      <c r="N382" s="232" t="s">
        <v>190</v>
      </c>
      <c r="O382" s="213"/>
    </row>
    <row r="383" spans="1:15" s="254" customFormat="1">
      <c r="A383" s="221">
        <v>71</v>
      </c>
      <c r="B383" s="219" t="s">
        <v>573</v>
      </c>
      <c r="C383" s="218" t="s">
        <v>597</v>
      </c>
      <c r="D383" s="219" t="s">
        <v>573</v>
      </c>
      <c r="E383" s="128" t="s">
        <v>189</v>
      </c>
      <c r="F383" s="221">
        <v>0.6</v>
      </c>
      <c r="G383" s="219">
        <v>0.5</v>
      </c>
      <c r="H383" s="219">
        <v>99</v>
      </c>
      <c r="I383" s="219">
        <v>58</v>
      </c>
      <c r="J383" s="219">
        <v>60</v>
      </c>
      <c r="K383" s="222">
        <v>0.34451999999999999</v>
      </c>
      <c r="L383" s="223"/>
      <c r="M383" s="236">
        <v>5.36</v>
      </c>
      <c r="N383" s="232" t="s">
        <v>190</v>
      </c>
      <c r="O383" s="213"/>
    </row>
    <row r="384" spans="1:15" s="254" customFormat="1">
      <c r="A384" s="221">
        <v>72</v>
      </c>
      <c r="B384" s="219" t="s">
        <v>572</v>
      </c>
      <c r="C384" s="218" t="s">
        <v>598</v>
      </c>
      <c r="D384" s="219" t="s">
        <v>572</v>
      </c>
      <c r="E384" s="128" t="s">
        <v>189</v>
      </c>
      <c r="F384" s="221">
        <v>0.6</v>
      </c>
      <c r="G384" s="219">
        <v>0.5</v>
      </c>
      <c r="H384" s="219">
        <v>99</v>
      </c>
      <c r="I384" s="219">
        <v>58</v>
      </c>
      <c r="J384" s="219">
        <v>60</v>
      </c>
      <c r="K384" s="222">
        <v>0.34451999999999999</v>
      </c>
      <c r="L384" s="223"/>
      <c r="M384" s="236">
        <v>6</v>
      </c>
      <c r="N384" s="232" t="s">
        <v>190</v>
      </c>
      <c r="O384" s="213"/>
    </row>
    <row r="385" spans="1:17">
      <c r="A385" s="221">
        <v>73</v>
      </c>
      <c r="B385" s="219" t="s">
        <v>656</v>
      </c>
      <c r="C385" s="218" t="s">
        <v>657</v>
      </c>
      <c r="D385" s="219" t="s">
        <v>656</v>
      </c>
      <c r="E385" s="128" t="s">
        <v>806</v>
      </c>
      <c r="F385" s="221">
        <v>8.82</v>
      </c>
      <c r="G385" s="219">
        <v>8.7200000000000006</v>
      </c>
      <c r="H385" s="219">
        <v>0</v>
      </c>
      <c r="I385" s="219">
        <v>0</v>
      </c>
      <c r="J385" s="219">
        <v>0</v>
      </c>
      <c r="K385" s="222">
        <v>1.5859999999999999E-2</v>
      </c>
      <c r="L385" s="219"/>
      <c r="M385" s="226">
        <v>26.4</v>
      </c>
      <c r="N385" s="232" t="s">
        <v>190</v>
      </c>
      <c r="O385" s="213"/>
      <c r="P385" s="214"/>
      <c r="Q385" s="233"/>
    </row>
    <row r="386" spans="1:17">
      <c r="A386" s="221">
        <v>74</v>
      </c>
      <c r="B386" s="219" t="s">
        <v>580</v>
      </c>
      <c r="C386" s="218" t="s">
        <v>12</v>
      </c>
      <c r="D386" s="219" t="s">
        <v>580</v>
      </c>
      <c r="E386" s="128" t="s">
        <v>806</v>
      </c>
      <c r="F386" s="221">
        <v>8.82</v>
      </c>
      <c r="G386" s="219">
        <v>8.7200000000000006</v>
      </c>
      <c r="H386" s="219">
        <v>122</v>
      </c>
      <c r="I386" s="219">
        <v>100</v>
      </c>
      <c r="J386" s="219">
        <v>60</v>
      </c>
      <c r="K386" s="222">
        <v>1.5859999999999999E-2</v>
      </c>
      <c r="L386" s="229"/>
      <c r="M386" s="226">
        <v>13.25</v>
      </c>
      <c r="N386" s="232" t="s">
        <v>190</v>
      </c>
      <c r="O386" s="213"/>
      <c r="P386" s="214"/>
      <c r="Q386" s="233"/>
    </row>
    <row r="387" spans="1:17" s="254" customFormat="1">
      <c r="A387" s="221">
        <v>75</v>
      </c>
      <c r="B387" s="220" t="s">
        <v>9</v>
      </c>
      <c r="C387" s="218" t="s">
        <v>823</v>
      </c>
      <c r="D387" s="220" t="s">
        <v>9</v>
      </c>
      <c r="E387" s="128" t="s">
        <v>189</v>
      </c>
      <c r="F387" s="221">
        <v>0.03</v>
      </c>
      <c r="G387" s="219">
        <v>0.02</v>
      </c>
      <c r="H387" s="219">
        <v>0</v>
      </c>
      <c r="I387" s="219">
        <v>0</v>
      </c>
      <c r="J387" s="219">
        <v>0</v>
      </c>
      <c r="K387" s="222">
        <v>1.8000000000000001E-4</v>
      </c>
      <c r="L387" s="229"/>
      <c r="M387" s="226">
        <v>0.72</v>
      </c>
      <c r="N387" s="260" t="s">
        <v>190</v>
      </c>
      <c r="O387" s="213"/>
    </row>
    <row r="388" spans="1:17">
      <c r="A388" s="221"/>
      <c r="B388" s="220" t="s">
        <v>893</v>
      </c>
      <c r="C388" s="220" t="s">
        <v>892</v>
      </c>
      <c r="D388" s="220" t="s">
        <v>893</v>
      </c>
      <c r="E388" s="231" t="s">
        <v>189</v>
      </c>
      <c r="F388" s="225">
        <v>9.8000000000000007</v>
      </c>
      <c r="G388" s="225">
        <v>9</v>
      </c>
      <c r="H388" s="225">
        <v>61</v>
      </c>
      <c r="I388" s="219">
        <v>40</v>
      </c>
      <c r="J388" s="219">
        <v>15</v>
      </c>
      <c r="K388" s="222">
        <v>3.5999999999999997E-2</v>
      </c>
      <c r="L388" s="223"/>
      <c r="M388" s="226">
        <v>223.75</v>
      </c>
      <c r="N388" s="260" t="s">
        <v>190</v>
      </c>
      <c r="O388" s="213"/>
    </row>
    <row r="389" spans="1:17">
      <c r="A389" s="221"/>
      <c r="B389" s="220" t="s">
        <v>844</v>
      </c>
      <c r="C389" s="220" t="s">
        <v>837</v>
      </c>
      <c r="D389" s="220" t="s">
        <v>844</v>
      </c>
      <c r="E389" s="231" t="s">
        <v>189</v>
      </c>
      <c r="F389" s="227">
        <v>7.49</v>
      </c>
      <c r="G389" s="225">
        <v>7</v>
      </c>
      <c r="H389" s="225">
        <v>149</v>
      </c>
      <c r="I389" s="219">
        <v>102</v>
      </c>
      <c r="J389" s="219">
        <v>45</v>
      </c>
      <c r="K389" s="222">
        <v>1.5198E-2</v>
      </c>
      <c r="L389" s="223"/>
      <c r="M389" s="236">
        <v>8</v>
      </c>
      <c r="N389" s="260" t="s">
        <v>190</v>
      </c>
      <c r="O389" s="213"/>
    </row>
    <row r="390" spans="1:17">
      <c r="A390" s="221"/>
      <c r="B390" s="219" t="s">
        <v>845</v>
      </c>
      <c r="C390" s="219" t="s">
        <v>838</v>
      </c>
      <c r="D390" s="219" t="s">
        <v>845</v>
      </c>
      <c r="E390" s="231" t="s">
        <v>189</v>
      </c>
      <c r="F390" s="227">
        <v>7.2</v>
      </c>
      <c r="G390" s="225">
        <v>6.8</v>
      </c>
      <c r="H390" s="225">
        <v>149</v>
      </c>
      <c r="I390" s="219">
        <v>102</v>
      </c>
      <c r="J390" s="219">
        <v>45</v>
      </c>
      <c r="K390" s="222">
        <v>1.2665000000000001E-2</v>
      </c>
      <c r="L390" s="223"/>
      <c r="M390" s="226">
        <v>9.24</v>
      </c>
      <c r="N390" s="232" t="s">
        <v>190</v>
      </c>
      <c r="O390" s="213"/>
      <c r="P390" s="214"/>
      <c r="Q390" s="233"/>
    </row>
    <row r="391" spans="1:17">
      <c r="A391" s="221"/>
      <c r="B391" s="219" t="s">
        <v>846</v>
      </c>
      <c r="C391" s="219" t="s">
        <v>839</v>
      </c>
      <c r="D391" s="219" t="s">
        <v>846</v>
      </c>
      <c r="E391" s="231" t="s">
        <v>189</v>
      </c>
      <c r="F391" s="227">
        <v>7.4</v>
      </c>
      <c r="G391" s="225">
        <v>7</v>
      </c>
      <c r="H391" s="225">
        <v>149</v>
      </c>
      <c r="I391" s="219">
        <v>102</v>
      </c>
      <c r="J391" s="219">
        <v>45</v>
      </c>
      <c r="K391" s="222">
        <v>1.2665000000000001E-2</v>
      </c>
      <c r="L391" s="223"/>
      <c r="M391" s="226">
        <v>10.47</v>
      </c>
      <c r="N391" s="232" t="s">
        <v>190</v>
      </c>
      <c r="O391" s="213"/>
      <c r="P391" s="214"/>
      <c r="Q391" s="233"/>
    </row>
    <row r="392" spans="1:17">
      <c r="A392" s="221"/>
      <c r="B392" s="219" t="s">
        <v>847</v>
      </c>
      <c r="C392" s="219" t="s">
        <v>840</v>
      </c>
      <c r="D392" s="219" t="s">
        <v>847</v>
      </c>
      <c r="E392" s="231" t="s">
        <v>189</v>
      </c>
      <c r="F392" s="227">
        <v>6.3</v>
      </c>
      <c r="G392" s="225">
        <v>6</v>
      </c>
      <c r="H392" s="225">
        <v>149</v>
      </c>
      <c r="I392" s="219">
        <v>102</v>
      </c>
      <c r="J392" s="219">
        <v>45</v>
      </c>
      <c r="K392" s="222">
        <v>9.4987500000000002E-3</v>
      </c>
      <c r="L392" s="223"/>
      <c r="M392" s="226">
        <v>8.9499999999999993</v>
      </c>
      <c r="N392" s="232" t="s">
        <v>190</v>
      </c>
      <c r="O392" s="213"/>
      <c r="P392" s="214"/>
      <c r="Q392" s="233"/>
    </row>
    <row r="393" spans="1:17">
      <c r="B393" s="220" t="s">
        <v>848</v>
      </c>
      <c r="C393" s="219" t="s">
        <v>841</v>
      </c>
      <c r="D393" s="220" t="s">
        <v>848</v>
      </c>
      <c r="E393" s="231" t="s">
        <v>189</v>
      </c>
      <c r="F393" s="227">
        <v>2.4</v>
      </c>
      <c r="G393" s="225">
        <v>2.2000000000000002</v>
      </c>
      <c r="H393" s="225">
        <v>158</v>
      </c>
      <c r="I393" s="219">
        <v>57</v>
      </c>
      <c r="J393" s="219">
        <v>20</v>
      </c>
      <c r="K393" s="222">
        <v>4.5030000000000001E-3</v>
      </c>
      <c r="L393" s="223"/>
      <c r="M393" s="226">
        <v>5.96</v>
      </c>
      <c r="N393" s="260" t="s">
        <v>190</v>
      </c>
      <c r="O393" s="213"/>
    </row>
    <row r="394" spans="1:17">
      <c r="A394" s="218"/>
      <c r="B394" s="220" t="s">
        <v>849</v>
      </c>
      <c r="C394" s="220" t="s">
        <v>842</v>
      </c>
      <c r="D394" s="220" t="s">
        <v>849</v>
      </c>
      <c r="E394" s="231" t="s">
        <v>189</v>
      </c>
      <c r="F394" s="227">
        <v>4.8</v>
      </c>
      <c r="G394" s="225">
        <v>4.4000000000000004</v>
      </c>
      <c r="H394" s="225">
        <v>158</v>
      </c>
      <c r="I394" s="219">
        <v>57</v>
      </c>
      <c r="J394" s="219">
        <v>20</v>
      </c>
      <c r="K394" s="222">
        <v>7.2047999999999999E-3</v>
      </c>
      <c r="L394" s="223"/>
      <c r="M394" s="226">
        <v>8.68</v>
      </c>
      <c r="N394" s="232" t="s">
        <v>190</v>
      </c>
      <c r="O394" s="213"/>
      <c r="P394" s="214"/>
      <c r="Q394" s="215"/>
    </row>
    <row r="395" spans="1:17">
      <c r="A395" s="218"/>
      <c r="B395" s="220" t="s">
        <v>850</v>
      </c>
      <c r="C395" s="220" t="s">
        <v>843</v>
      </c>
      <c r="D395" s="220" t="s">
        <v>850</v>
      </c>
      <c r="E395" s="231" t="s">
        <v>189</v>
      </c>
      <c r="F395" s="227">
        <v>2.6</v>
      </c>
      <c r="G395" s="225">
        <v>2.5</v>
      </c>
      <c r="H395" s="225">
        <v>49</v>
      </c>
      <c r="I395" s="219">
        <v>59</v>
      </c>
      <c r="J395" s="219">
        <v>22</v>
      </c>
      <c r="K395" s="222">
        <v>9.0860000000000003E-3</v>
      </c>
      <c r="L395" s="223"/>
      <c r="M395" s="226">
        <v>3.71</v>
      </c>
      <c r="N395" s="232" t="s">
        <v>190</v>
      </c>
      <c r="O395" s="213"/>
      <c r="P395" s="214"/>
      <c r="Q395" s="215"/>
    </row>
    <row r="396" spans="1:17" s="254" customFormat="1">
      <c r="A396" s="221"/>
      <c r="B396" s="219" t="s">
        <v>852</v>
      </c>
      <c r="C396" s="219" t="s">
        <v>851</v>
      </c>
      <c r="D396" s="219" t="s">
        <v>852</v>
      </c>
      <c r="E396" s="231" t="s">
        <v>189</v>
      </c>
      <c r="F396" s="227">
        <v>6.6</v>
      </c>
      <c r="G396" s="225">
        <v>6.2</v>
      </c>
      <c r="H396" s="225">
        <v>149</v>
      </c>
      <c r="I396" s="219">
        <v>102</v>
      </c>
      <c r="J396" s="219">
        <v>45</v>
      </c>
      <c r="K396" s="222">
        <v>1.2665000000000001E-2</v>
      </c>
      <c r="L396" s="223"/>
      <c r="M396" s="226">
        <v>7.18</v>
      </c>
      <c r="N396" s="232" t="s">
        <v>190</v>
      </c>
      <c r="O396" s="213"/>
    </row>
    <row r="397" spans="1:17" s="254" customFormat="1">
      <c r="A397" s="221"/>
      <c r="B397" s="219"/>
      <c r="C397" s="219"/>
      <c r="D397" s="219"/>
      <c r="E397" s="231" t="s">
        <v>189</v>
      </c>
      <c r="F397" s="225"/>
      <c r="G397" s="225"/>
      <c r="H397" s="225"/>
      <c r="I397" s="219"/>
      <c r="J397" s="219"/>
      <c r="K397" s="222"/>
      <c r="L397" s="223"/>
      <c r="M397" s="226"/>
      <c r="N397" s="232" t="s">
        <v>190</v>
      </c>
      <c r="O397" s="213"/>
    </row>
    <row r="398" spans="1:17">
      <c r="B398" s="210"/>
      <c r="C398" s="210"/>
      <c r="D398" s="210"/>
      <c r="E398" s="231" t="s">
        <v>189</v>
      </c>
      <c r="F398" s="225"/>
      <c r="G398" s="225"/>
      <c r="H398" s="225"/>
      <c r="I398" s="219"/>
      <c r="J398" s="219"/>
      <c r="K398" s="222"/>
      <c r="L398" s="210"/>
      <c r="M398" s="226"/>
      <c r="N398" s="232" t="s">
        <v>190</v>
      </c>
      <c r="O398" s="213"/>
    </row>
    <row r="399" spans="1:17">
      <c r="B399" s="210"/>
      <c r="C399" s="210"/>
      <c r="D399" s="210"/>
      <c r="E399" s="231" t="s">
        <v>189</v>
      </c>
      <c r="F399" s="225"/>
      <c r="G399" s="225"/>
      <c r="H399" s="225"/>
      <c r="I399" s="219"/>
      <c r="J399" s="219"/>
      <c r="K399" s="222"/>
      <c r="L399" s="210"/>
      <c r="M399" s="226"/>
      <c r="N399" s="232" t="s">
        <v>190</v>
      </c>
      <c r="O399" s="213"/>
    </row>
    <row r="400" spans="1:17">
      <c r="B400" s="210"/>
      <c r="C400" s="210"/>
      <c r="D400" s="210"/>
      <c r="E400" s="231" t="s">
        <v>189</v>
      </c>
      <c r="F400" s="225"/>
      <c r="G400" s="225"/>
      <c r="H400" s="225"/>
      <c r="I400" s="219"/>
      <c r="J400" s="219"/>
      <c r="K400" s="222"/>
      <c r="L400" s="210"/>
      <c r="M400" s="226"/>
      <c r="N400" s="232" t="s">
        <v>190</v>
      </c>
      <c r="O400" s="213"/>
    </row>
    <row r="401" spans="1:17">
      <c r="B401" s="210"/>
      <c r="C401" s="210"/>
      <c r="D401" s="210"/>
      <c r="E401" s="231" t="s">
        <v>189</v>
      </c>
      <c r="F401" s="225"/>
      <c r="G401" s="225"/>
      <c r="H401" s="225"/>
      <c r="I401" s="219"/>
      <c r="J401" s="219"/>
      <c r="K401" s="222"/>
      <c r="L401" s="210"/>
      <c r="M401" s="226"/>
      <c r="N401" s="232" t="s">
        <v>190</v>
      </c>
      <c r="O401" s="213"/>
    </row>
    <row r="402" spans="1:17">
      <c r="B402" s="210"/>
      <c r="C402" s="210"/>
      <c r="D402" s="210"/>
      <c r="E402" s="231" t="s">
        <v>189</v>
      </c>
      <c r="F402" s="225"/>
      <c r="G402" s="225"/>
      <c r="H402" s="225"/>
      <c r="I402" s="219"/>
      <c r="J402" s="219"/>
      <c r="K402" s="222"/>
      <c r="L402" s="210"/>
      <c r="M402" s="226"/>
      <c r="N402" s="232" t="s">
        <v>190</v>
      </c>
      <c r="O402" s="213"/>
    </row>
    <row r="403" spans="1:17">
      <c r="B403" s="210"/>
      <c r="C403" s="210"/>
      <c r="D403" s="210"/>
      <c r="E403" s="231" t="s">
        <v>189</v>
      </c>
      <c r="F403" s="225"/>
      <c r="G403" s="225"/>
      <c r="H403" s="225"/>
      <c r="I403" s="219"/>
      <c r="J403" s="219"/>
      <c r="K403" s="222"/>
      <c r="L403" s="210"/>
      <c r="M403" s="226"/>
      <c r="N403" s="232" t="s">
        <v>190</v>
      </c>
      <c r="O403" s="213"/>
    </row>
    <row r="404" spans="1:17">
      <c r="B404" s="210"/>
      <c r="C404" s="210"/>
      <c r="D404" s="210"/>
      <c r="E404" s="231" t="s">
        <v>189</v>
      </c>
      <c r="F404" s="225"/>
      <c r="G404" s="225"/>
      <c r="H404" s="225"/>
      <c r="I404" s="219"/>
      <c r="J404" s="219"/>
      <c r="K404" s="222"/>
      <c r="L404" s="210"/>
      <c r="M404" s="226"/>
      <c r="N404" s="232" t="s">
        <v>190</v>
      </c>
      <c r="O404" s="213"/>
    </row>
    <row r="405" spans="1:17">
      <c r="B405" s="210"/>
      <c r="C405" s="210"/>
      <c r="D405" s="210"/>
      <c r="E405" s="231" t="s">
        <v>189</v>
      </c>
      <c r="F405" s="225"/>
      <c r="G405" s="225"/>
      <c r="H405" s="225"/>
      <c r="I405" s="219"/>
      <c r="J405" s="219"/>
      <c r="K405" s="222"/>
      <c r="L405" s="210"/>
      <c r="M405" s="226"/>
      <c r="N405" s="232" t="s">
        <v>190</v>
      </c>
      <c r="O405" s="213"/>
    </row>
    <row r="406" spans="1:17">
      <c r="B406" s="210"/>
      <c r="C406" s="210"/>
      <c r="D406" s="210"/>
      <c r="E406" s="231" t="s">
        <v>189</v>
      </c>
      <c r="F406" s="225"/>
      <c r="G406" s="225"/>
      <c r="H406" s="225"/>
      <c r="I406" s="219"/>
      <c r="J406" s="219"/>
      <c r="K406" s="222"/>
      <c r="L406" s="210"/>
      <c r="M406" s="226"/>
      <c r="N406" s="232" t="s">
        <v>190</v>
      </c>
      <c r="O406" s="213"/>
    </row>
    <row r="407" spans="1:17">
      <c r="B407" s="210"/>
      <c r="C407" s="210"/>
      <c r="D407" s="210"/>
      <c r="E407" s="231" t="s">
        <v>189</v>
      </c>
      <c r="F407" s="225"/>
      <c r="G407" s="225"/>
      <c r="H407" s="225"/>
      <c r="I407" s="219"/>
      <c r="J407" s="219"/>
      <c r="K407" s="222"/>
      <c r="L407" s="210"/>
      <c r="M407" s="226"/>
      <c r="N407" s="232" t="s">
        <v>190</v>
      </c>
      <c r="O407" s="213"/>
    </row>
    <row r="408" spans="1:17">
      <c r="B408" s="210"/>
      <c r="C408" s="210"/>
      <c r="D408" s="210"/>
      <c r="E408" s="231" t="s">
        <v>189</v>
      </c>
      <c r="F408" s="225"/>
      <c r="G408" s="225"/>
      <c r="H408" s="225"/>
      <c r="I408" s="219"/>
      <c r="J408" s="219"/>
      <c r="K408" s="222"/>
      <c r="L408" s="210"/>
      <c r="M408" s="226"/>
      <c r="N408" s="232" t="s">
        <v>190</v>
      </c>
      <c r="O408" s="213"/>
    </row>
    <row r="409" spans="1:17">
      <c r="B409" s="210"/>
      <c r="C409" s="210"/>
      <c r="D409" s="210"/>
      <c r="E409" s="231" t="s">
        <v>189</v>
      </c>
      <c r="F409" s="225"/>
      <c r="G409" s="225"/>
      <c r="H409" s="225"/>
      <c r="I409" s="219"/>
      <c r="J409" s="219"/>
      <c r="K409" s="222"/>
      <c r="L409" s="210"/>
      <c r="M409" s="226"/>
      <c r="N409" s="232" t="s">
        <v>190</v>
      </c>
      <c r="O409" s="213"/>
    </row>
    <row r="410" spans="1:17">
      <c r="B410" s="210"/>
      <c r="C410" s="210"/>
      <c r="D410" s="210"/>
      <c r="E410" s="231" t="s">
        <v>189</v>
      </c>
      <c r="F410" s="225"/>
      <c r="G410" s="225"/>
      <c r="H410" s="225"/>
      <c r="I410" s="219"/>
      <c r="J410" s="219"/>
      <c r="K410" s="222"/>
      <c r="L410" s="210"/>
      <c r="M410" s="226"/>
      <c r="N410" s="232" t="s">
        <v>190</v>
      </c>
      <c r="O410" s="213"/>
    </row>
    <row r="411" spans="1:17">
      <c r="A411" s="221"/>
      <c r="B411" s="219"/>
      <c r="C411" s="219"/>
      <c r="D411" s="219"/>
      <c r="E411" s="231" t="s">
        <v>189</v>
      </c>
      <c r="F411" s="225"/>
      <c r="G411" s="225"/>
      <c r="H411" s="225"/>
      <c r="I411" s="219"/>
      <c r="J411" s="219"/>
      <c r="K411" s="222"/>
      <c r="L411" s="223"/>
      <c r="M411" s="236"/>
      <c r="N411" s="232" t="s">
        <v>190</v>
      </c>
      <c r="O411" s="213"/>
      <c r="Q411" s="233"/>
    </row>
    <row r="412" spans="1:17" s="255" customFormat="1">
      <c r="A412" s="221"/>
      <c r="B412" s="219"/>
      <c r="C412" s="219"/>
      <c r="D412" s="219"/>
      <c r="E412" s="231" t="s">
        <v>189</v>
      </c>
      <c r="F412" s="225"/>
      <c r="G412" s="225"/>
      <c r="H412" s="225"/>
      <c r="I412" s="219"/>
      <c r="J412" s="219"/>
      <c r="K412" s="222"/>
      <c r="L412" s="223"/>
      <c r="M412" s="226"/>
      <c r="N412" s="232" t="s">
        <v>190</v>
      </c>
      <c r="O412" s="213"/>
    </row>
    <row r="413" spans="1:17">
      <c r="B413" s="211"/>
      <c r="C413" s="219"/>
      <c r="D413" s="211"/>
      <c r="E413" s="231" t="s">
        <v>189</v>
      </c>
      <c r="F413" s="225"/>
      <c r="G413" s="225"/>
      <c r="H413" s="225"/>
      <c r="I413" s="219"/>
      <c r="J413" s="219"/>
      <c r="K413" s="222"/>
      <c r="L413" s="210"/>
      <c r="M413" s="226"/>
      <c r="N413" s="232" t="s">
        <v>190</v>
      </c>
      <c r="O413" s="213"/>
    </row>
    <row r="414" spans="1:17" s="254" customFormat="1">
      <c r="A414" s="221"/>
      <c r="B414" s="219"/>
      <c r="C414" s="219"/>
      <c r="D414" s="219"/>
      <c r="E414" s="231" t="s">
        <v>189</v>
      </c>
      <c r="F414" s="225"/>
      <c r="G414" s="225"/>
      <c r="H414" s="225"/>
      <c r="I414" s="219"/>
      <c r="J414" s="219"/>
      <c r="K414" s="222"/>
      <c r="L414" s="223"/>
      <c r="M414" s="226"/>
      <c r="N414" s="232" t="s">
        <v>190</v>
      </c>
      <c r="O414" s="213"/>
    </row>
    <row r="415" spans="1:17" s="254" customFormat="1">
      <c r="A415" s="221"/>
      <c r="B415" s="219"/>
      <c r="C415" s="219"/>
      <c r="D415" s="219"/>
      <c r="E415" s="231" t="s">
        <v>189</v>
      </c>
      <c r="F415" s="225"/>
      <c r="G415" s="225"/>
      <c r="H415" s="225"/>
      <c r="I415" s="219"/>
      <c r="J415" s="219"/>
      <c r="K415" s="222"/>
      <c r="L415" s="223"/>
      <c r="M415" s="226"/>
      <c r="N415" s="232" t="s">
        <v>190</v>
      </c>
      <c r="O415" s="213"/>
    </row>
    <row r="416" spans="1:17">
      <c r="A416" s="221"/>
      <c r="B416" s="219"/>
      <c r="C416" s="219"/>
      <c r="D416" s="219"/>
      <c r="E416" s="231" t="s">
        <v>189</v>
      </c>
      <c r="F416" s="225"/>
      <c r="G416" s="225"/>
      <c r="H416" s="225"/>
      <c r="I416" s="219"/>
      <c r="J416" s="219"/>
      <c r="K416" s="222"/>
      <c r="L416" s="223"/>
      <c r="M416" s="226"/>
      <c r="N416" s="232" t="s">
        <v>190</v>
      </c>
      <c r="O416" s="213"/>
      <c r="Q416" s="233"/>
    </row>
    <row r="417" spans="1:17">
      <c r="B417" s="219"/>
      <c r="C417" s="219"/>
      <c r="D417" s="219"/>
      <c r="E417" s="231" t="s">
        <v>189</v>
      </c>
      <c r="F417" s="225"/>
      <c r="G417" s="225"/>
      <c r="H417" s="225"/>
      <c r="I417" s="219"/>
      <c r="J417" s="219"/>
      <c r="K417" s="222"/>
      <c r="L417" s="223"/>
      <c r="M417" s="226"/>
      <c r="N417" s="232" t="s">
        <v>190</v>
      </c>
      <c r="O417" s="213"/>
    </row>
    <row r="418" spans="1:17" s="254" customFormat="1">
      <c r="A418" s="221"/>
      <c r="B418" s="219"/>
      <c r="C418" s="219"/>
      <c r="D418" s="219"/>
      <c r="E418" s="231" t="s">
        <v>189</v>
      </c>
      <c r="F418" s="225"/>
      <c r="G418" s="225"/>
      <c r="H418" s="225"/>
      <c r="I418" s="219"/>
      <c r="J418" s="219"/>
      <c r="K418" s="222"/>
      <c r="L418" s="223"/>
      <c r="M418" s="226"/>
      <c r="N418" s="232" t="s">
        <v>190</v>
      </c>
      <c r="O418" s="213"/>
    </row>
    <row r="419" spans="1:17">
      <c r="A419" s="221"/>
      <c r="B419" s="219"/>
      <c r="C419" s="219"/>
      <c r="D419" s="219"/>
      <c r="E419" s="231" t="s">
        <v>189</v>
      </c>
      <c r="F419" s="225"/>
      <c r="G419" s="225"/>
      <c r="H419" s="225"/>
      <c r="I419" s="219"/>
      <c r="J419" s="219"/>
      <c r="K419" s="222"/>
      <c r="L419" s="223"/>
      <c r="M419" s="226"/>
      <c r="N419" s="232" t="s">
        <v>190</v>
      </c>
      <c r="O419" s="213"/>
      <c r="P419" s="214"/>
      <c r="Q419" s="233"/>
    </row>
    <row r="420" spans="1:17">
      <c r="A420" s="221"/>
      <c r="B420" s="219"/>
      <c r="C420" s="219"/>
      <c r="D420" s="219"/>
      <c r="E420" s="231" t="s">
        <v>189</v>
      </c>
      <c r="F420" s="225"/>
      <c r="G420" s="225"/>
      <c r="H420" s="225"/>
      <c r="I420" s="219"/>
      <c r="J420" s="219"/>
      <c r="K420" s="222"/>
      <c r="L420" s="223"/>
      <c r="M420" s="226"/>
      <c r="N420" s="232" t="s">
        <v>190</v>
      </c>
      <c r="O420" s="213"/>
      <c r="P420" s="214"/>
      <c r="Q420" s="233"/>
    </row>
    <row r="421" spans="1:17" s="254" customFormat="1">
      <c r="A421" s="221"/>
      <c r="B421" s="219"/>
      <c r="C421" s="219"/>
      <c r="D421" s="219"/>
      <c r="E421" s="231" t="s">
        <v>189</v>
      </c>
      <c r="F421" s="225"/>
      <c r="G421" s="225"/>
      <c r="H421" s="225"/>
      <c r="I421" s="219"/>
      <c r="J421" s="219"/>
      <c r="K421" s="222"/>
      <c r="L421" s="223"/>
      <c r="M421" s="236"/>
      <c r="N421" s="232" t="s">
        <v>190</v>
      </c>
      <c r="O421" s="213"/>
    </row>
    <row r="422" spans="1:17" s="254" customFormat="1">
      <c r="A422" s="221"/>
      <c r="B422" s="219"/>
      <c r="C422" s="219"/>
      <c r="D422" s="219"/>
      <c r="E422" s="231" t="s">
        <v>189</v>
      </c>
      <c r="F422" s="225"/>
      <c r="G422" s="225"/>
      <c r="H422" s="225"/>
      <c r="I422" s="219"/>
      <c r="J422" s="219"/>
      <c r="K422" s="222"/>
      <c r="L422" s="223"/>
      <c r="M422" s="236"/>
      <c r="N422" s="232" t="s">
        <v>190</v>
      </c>
      <c r="O422" s="213"/>
    </row>
    <row r="423" spans="1:17">
      <c r="A423" s="221"/>
      <c r="B423" s="219"/>
      <c r="C423" s="219"/>
      <c r="D423" s="219"/>
      <c r="E423" s="231" t="s">
        <v>189</v>
      </c>
      <c r="F423" s="225"/>
      <c r="G423" s="225"/>
      <c r="H423" s="225"/>
      <c r="I423" s="219"/>
      <c r="J423" s="219"/>
      <c r="K423" s="222"/>
      <c r="L423" s="223"/>
      <c r="M423" s="226"/>
      <c r="N423" s="232" t="s">
        <v>190</v>
      </c>
      <c r="O423" s="213"/>
      <c r="Q423" s="233"/>
    </row>
    <row r="424" spans="1:17">
      <c r="A424" s="221"/>
      <c r="B424" s="219"/>
      <c r="C424" s="219"/>
      <c r="D424" s="219"/>
      <c r="E424" s="231" t="s">
        <v>189</v>
      </c>
      <c r="F424" s="225"/>
      <c r="G424" s="225"/>
      <c r="H424" s="225"/>
      <c r="I424" s="219"/>
      <c r="J424" s="219"/>
      <c r="K424" s="222"/>
      <c r="L424" s="223"/>
      <c r="M424" s="226"/>
      <c r="N424" s="232" t="s">
        <v>190</v>
      </c>
      <c r="O424" s="213"/>
      <c r="Q424" s="233"/>
    </row>
    <row r="425" spans="1:17">
      <c r="A425" s="221"/>
      <c r="B425" s="219"/>
      <c r="C425" s="219"/>
      <c r="D425" s="219"/>
      <c r="E425" s="231" t="s">
        <v>189</v>
      </c>
      <c r="F425" s="225"/>
      <c r="G425" s="225"/>
      <c r="H425" s="225"/>
      <c r="I425" s="219"/>
      <c r="J425" s="219"/>
      <c r="K425" s="222"/>
      <c r="L425" s="223"/>
      <c r="M425" s="226"/>
      <c r="N425" s="232" t="s">
        <v>190</v>
      </c>
      <c r="O425" s="213"/>
      <c r="Q425" s="233"/>
    </row>
    <row r="426" spans="1:17">
      <c r="A426" s="221"/>
      <c r="B426" s="219"/>
      <c r="C426" s="219"/>
      <c r="D426" s="219"/>
      <c r="E426" s="231" t="s">
        <v>189</v>
      </c>
      <c r="F426" s="225"/>
      <c r="G426" s="225"/>
      <c r="H426" s="225"/>
      <c r="I426" s="219"/>
      <c r="J426" s="219"/>
      <c r="K426" s="222"/>
      <c r="L426" s="223"/>
      <c r="M426" s="226"/>
      <c r="N426" s="232" t="s">
        <v>190</v>
      </c>
      <c r="O426" s="213"/>
      <c r="Q426" s="233"/>
    </row>
    <row r="427" spans="1:17">
      <c r="A427" s="221"/>
      <c r="B427" s="219"/>
      <c r="C427" s="219"/>
      <c r="D427" s="219"/>
      <c r="E427" s="231" t="s">
        <v>189</v>
      </c>
      <c r="F427" s="225"/>
      <c r="G427" s="225"/>
      <c r="H427" s="225"/>
      <c r="I427" s="219"/>
      <c r="J427" s="219"/>
      <c r="K427" s="222"/>
      <c r="L427" s="223"/>
      <c r="M427" s="226"/>
      <c r="N427" s="232" t="s">
        <v>190</v>
      </c>
      <c r="O427" s="213"/>
      <c r="Q427" s="233"/>
    </row>
    <row r="428" spans="1:17">
      <c r="A428" s="221"/>
      <c r="B428" s="219"/>
      <c r="C428" s="219"/>
      <c r="D428" s="219"/>
      <c r="E428" s="231" t="s">
        <v>189</v>
      </c>
      <c r="F428" s="225"/>
      <c r="G428" s="225"/>
      <c r="H428" s="225"/>
      <c r="I428" s="219"/>
      <c r="J428" s="219"/>
      <c r="K428" s="222"/>
      <c r="L428" s="223"/>
      <c r="M428" s="226"/>
      <c r="N428" s="232" t="s">
        <v>190</v>
      </c>
      <c r="O428" s="213"/>
      <c r="Q428" s="233"/>
    </row>
    <row r="429" spans="1:17">
      <c r="A429" s="221"/>
      <c r="B429" s="219"/>
      <c r="C429" s="219"/>
      <c r="D429" s="219"/>
      <c r="E429" s="231" t="s">
        <v>189</v>
      </c>
      <c r="F429" s="225"/>
      <c r="G429" s="225"/>
      <c r="H429" s="225"/>
      <c r="I429" s="219"/>
      <c r="J429" s="219"/>
      <c r="K429" s="222"/>
      <c r="L429" s="223"/>
      <c r="M429" s="226"/>
      <c r="N429" s="232" t="s">
        <v>190</v>
      </c>
      <c r="O429" s="213"/>
      <c r="Q429" s="233"/>
    </row>
    <row r="430" spans="1:17" s="251" customFormat="1">
      <c r="A430" s="221"/>
      <c r="B430" s="219"/>
      <c r="C430" s="219"/>
      <c r="D430" s="219"/>
      <c r="E430" s="231" t="s">
        <v>189</v>
      </c>
      <c r="F430" s="225"/>
      <c r="G430" s="225"/>
      <c r="H430" s="225"/>
      <c r="I430" s="219"/>
      <c r="J430" s="219"/>
      <c r="K430" s="222"/>
      <c r="L430" s="223"/>
      <c r="M430" s="236"/>
      <c r="N430" s="232" t="s">
        <v>190</v>
      </c>
      <c r="O430" s="213"/>
      <c r="P430" s="214"/>
      <c r="Q430" s="233"/>
    </row>
    <row r="431" spans="1:17" s="251" customFormat="1">
      <c r="A431" s="221"/>
      <c r="B431" s="219"/>
      <c r="C431" s="219"/>
      <c r="D431" s="219"/>
      <c r="E431" s="231" t="s">
        <v>189</v>
      </c>
      <c r="F431" s="225"/>
      <c r="G431" s="225"/>
      <c r="H431" s="225"/>
      <c r="I431" s="219"/>
      <c r="J431" s="219"/>
      <c r="K431" s="222"/>
      <c r="L431" s="223"/>
      <c r="M431" s="226"/>
      <c r="N431" s="232" t="s">
        <v>190</v>
      </c>
      <c r="O431" s="213"/>
      <c r="P431" s="214"/>
      <c r="Q431" s="233"/>
    </row>
    <row r="432" spans="1:17" s="251" customFormat="1">
      <c r="A432" s="221"/>
      <c r="B432" s="219"/>
      <c r="C432" s="219"/>
      <c r="D432" s="219"/>
      <c r="E432" s="231" t="s">
        <v>189</v>
      </c>
      <c r="F432" s="225"/>
      <c r="G432" s="225"/>
      <c r="H432" s="225"/>
      <c r="I432" s="219"/>
      <c r="J432" s="219"/>
      <c r="K432" s="222"/>
      <c r="L432" s="223"/>
      <c r="M432" s="226"/>
      <c r="N432" s="232" t="s">
        <v>190</v>
      </c>
      <c r="O432" s="213"/>
      <c r="P432" s="214"/>
      <c r="Q432" s="233"/>
    </row>
    <row r="433" spans="1:17">
      <c r="A433" s="221"/>
      <c r="B433" s="219"/>
      <c r="C433" s="219"/>
      <c r="D433" s="219"/>
      <c r="E433" s="231" t="s">
        <v>189</v>
      </c>
      <c r="F433" s="225"/>
      <c r="G433" s="225"/>
      <c r="H433" s="225"/>
      <c r="I433" s="219"/>
      <c r="J433" s="219"/>
      <c r="K433" s="222"/>
      <c r="L433" s="223"/>
      <c r="M433" s="226"/>
      <c r="N433" s="232" t="s">
        <v>190</v>
      </c>
      <c r="O433" s="213"/>
      <c r="P433" s="214"/>
      <c r="Q433" s="233"/>
    </row>
    <row r="434" spans="1:17">
      <c r="A434" s="221"/>
      <c r="B434" s="219"/>
      <c r="C434" s="219"/>
      <c r="D434" s="219"/>
      <c r="E434" s="231" t="s">
        <v>189</v>
      </c>
      <c r="F434" s="225"/>
      <c r="G434" s="225"/>
      <c r="H434" s="225"/>
      <c r="I434" s="219"/>
      <c r="J434" s="219"/>
      <c r="K434" s="222"/>
      <c r="L434" s="223"/>
      <c r="M434" s="226"/>
      <c r="N434" s="232" t="s">
        <v>190</v>
      </c>
      <c r="O434" s="213"/>
      <c r="Q434" s="233"/>
    </row>
    <row r="435" spans="1:17">
      <c r="A435" s="221"/>
      <c r="B435" s="219"/>
      <c r="C435" s="219"/>
      <c r="D435" s="219"/>
      <c r="E435" s="231" t="s">
        <v>189</v>
      </c>
      <c r="F435" s="225"/>
      <c r="G435" s="225"/>
      <c r="H435" s="225"/>
      <c r="I435" s="219"/>
      <c r="J435" s="219"/>
      <c r="K435" s="222"/>
      <c r="L435" s="223"/>
      <c r="M435" s="226"/>
      <c r="N435" s="232" t="s">
        <v>190</v>
      </c>
      <c r="O435" s="213"/>
      <c r="Q435" s="233"/>
    </row>
    <row r="436" spans="1:17">
      <c r="A436" s="221"/>
      <c r="B436" s="219"/>
      <c r="C436" s="219"/>
      <c r="D436" s="219"/>
      <c r="E436" s="231" t="s">
        <v>189</v>
      </c>
      <c r="F436" s="225"/>
      <c r="G436" s="225"/>
      <c r="H436" s="225"/>
      <c r="I436" s="219"/>
      <c r="J436" s="219"/>
      <c r="K436" s="222"/>
      <c r="L436" s="223"/>
      <c r="M436" s="226"/>
      <c r="N436" s="232" t="s">
        <v>190</v>
      </c>
      <c r="O436" s="213"/>
      <c r="P436" s="214"/>
      <c r="Q436" s="233"/>
    </row>
    <row r="437" spans="1:17" s="254" customFormat="1">
      <c r="A437" s="221"/>
      <c r="B437" s="219"/>
      <c r="C437" s="219"/>
      <c r="D437" s="219"/>
      <c r="E437" s="231" t="s">
        <v>189</v>
      </c>
      <c r="F437" s="225"/>
      <c r="G437" s="225"/>
      <c r="H437" s="225"/>
      <c r="I437" s="219"/>
      <c r="J437" s="219"/>
      <c r="K437" s="222"/>
      <c r="L437" s="223"/>
      <c r="M437" s="236"/>
      <c r="N437" s="232" t="s">
        <v>190</v>
      </c>
      <c r="O437" s="213"/>
      <c r="Q437" s="233"/>
    </row>
    <row r="438" spans="1:17">
      <c r="A438" s="221"/>
      <c r="B438" s="219"/>
      <c r="C438" s="219"/>
      <c r="D438" s="219"/>
      <c r="E438" s="231" t="s">
        <v>189</v>
      </c>
      <c r="F438" s="225"/>
      <c r="G438" s="225"/>
      <c r="H438" s="225"/>
      <c r="I438" s="219"/>
      <c r="J438" s="219"/>
      <c r="K438" s="222"/>
      <c r="L438" s="223"/>
      <c r="M438" s="226"/>
      <c r="N438" s="232" t="s">
        <v>190</v>
      </c>
      <c r="O438" s="213"/>
      <c r="P438" s="214"/>
      <c r="Q438" s="233"/>
    </row>
  </sheetData>
  <autoFilter ref="A4:T4" xr:uid="{00000000-0009-0000-0000-0000C9010000}"/>
  <mergeCells count="6">
    <mergeCell ref="N2:N3"/>
    <mergeCell ref="F2:F3"/>
    <mergeCell ref="G2:G3"/>
    <mergeCell ref="H2:J2"/>
    <mergeCell ref="L2:L3"/>
    <mergeCell ref="M2:M3"/>
  </mergeCells>
  <phoneticPr fontId="78"/>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63" bestFit="1" customWidth="1"/>
    <col min="7" max="7" width="27.1796875" style="163" bestFit="1" customWidth="1"/>
    <col min="8" max="9" width="10.1796875" style="4" customWidth="1"/>
    <col min="10" max="11" width="10.1796875" style="163" customWidth="1"/>
    <col min="12" max="20" width="10.1796875" style="4" customWidth="1"/>
    <col min="21" max="21" width="10.1796875" style="164" customWidth="1"/>
    <col min="22" max="22" width="9.1796875" style="4" bestFit="1"/>
    <col min="23" max="16384" width="9.1796875" style="4"/>
  </cols>
  <sheetData>
    <row r="2" spans="1:7" ht="26" customHeight="1">
      <c r="A2" s="395" t="s">
        <v>416</v>
      </c>
      <c r="B2" s="175" t="s">
        <v>413</v>
      </c>
      <c r="C2" s="175" t="s">
        <v>414</v>
      </c>
      <c r="D2" s="175" t="s">
        <v>415</v>
      </c>
      <c r="E2" s="175" t="s">
        <v>421</v>
      </c>
      <c r="F2" s="397" t="s">
        <v>422</v>
      </c>
      <c r="G2" s="397" t="s">
        <v>458</v>
      </c>
    </row>
    <row r="3" spans="1:7" ht="23.75" customHeight="1">
      <c r="A3" s="396"/>
      <c r="B3" s="176" t="s">
        <v>417</v>
      </c>
      <c r="C3" s="176" t="s">
        <v>417</v>
      </c>
      <c r="D3" s="176" t="s">
        <v>417</v>
      </c>
      <c r="E3" s="176" t="s">
        <v>74</v>
      </c>
      <c r="F3" s="398"/>
      <c r="G3" s="398"/>
    </row>
    <row r="4" spans="1:7" ht="23" customHeight="1">
      <c r="A4" s="165" t="s">
        <v>418</v>
      </c>
      <c r="B4" s="166">
        <v>5919</v>
      </c>
      <c r="C4" s="166">
        <v>2340</v>
      </c>
      <c r="D4" s="166">
        <v>2380</v>
      </c>
      <c r="E4" s="167">
        <f>B4*C4*D4/1000000</f>
        <v>32964.094799999999</v>
      </c>
      <c r="F4" s="173" t="s">
        <v>456</v>
      </c>
      <c r="G4" s="173" t="s">
        <v>459</v>
      </c>
    </row>
    <row r="5" spans="1:7" ht="25.25" customHeight="1">
      <c r="A5" s="165"/>
      <c r="B5" s="166"/>
      <c r="C5" s="166"/>
      <c r="D5" s="166"/>
      <c r="E5" s="167"/>
      <c r="F5" s="173"/>
      <c r="G5" s="174"/>
    </row>
    <row r="6" spans="1:7" ht="20">
      <c r="A6" s="165" t="s">
        <v>419</v>
      </c>
      <c r="B6" s="166">
        <v>12045</v>
      </c>
      <c r="C6" s="166">
        <v>2309</v>
      </c>
      <c r="D6" s="166">
        <v>2379</v>
      </c>
      <c r="E6" s="167">
        <f>B6*C6*D6/1000000</f>
        <v>66164.521995000003</v>
      </c>
      <c r="F6" s="173" t="s">
        <v>457</v>
      </c>
      <c r="G6" s="173" t="s">
        <v>460</v>
      </c>
    </row>
    <row r="7" spans="1:7" ht="23.75" customHeight="1">
      <c r="A7" s="165"/>
      <c r="B7" s="166"/>
      <c r="C7" s="166"/>
      <c r="D7" s="166"/>
      <c r="E7" s="167"/>
      <c r="F7" s="168"/>
      <c r="G7" s="168"/>
    </row>
    <row r="8" spans="1:7" ht="23.75" customHeight="1">
      <c r="A8" s="165" t="s">
        <v>420</v>
      </c>
      <c r="B8" s="166">
        <v>12056</v>
      </c>
      <c r="C8" s="166">
        <v>2347</v>
      </c>
      <c r="D8" s="166">
        <v>2684</v>
      </c>
      <c r="E8" s="166">
        <f>B8*C8*D8/1000000</f>
        <v>75944.939488000004</v>
      </c>
      <c r="F8" s="168"/>
      <c r="G8" s="168"/>
    </row>
    <row r="12" spans="1:7" ht="15.5">
      <c r="A12" s="169" t="s">
        <v>423</v>
      </c>
    </row>
    <row r="13" spans="1:7" ht="15.5">
      <c r="A13" s="169"/>
    </row>
    <row r="14" spans="1:7" ht="15.5">
      <c r="A14" s="169" t="s">
        <v>424</v>
      </c>
    </row>
    <row r="15" spans="1:7" ht="15.5">
      <c r="A15" s="169"/>
    </row>
    <row r="16" spans="1:7" ht="15.5">
      <c r="A16" s="169" t="s">
        <v>425</v>
      </c>
    </row>
    <row r="17" spans="1:6" ht="15.5">
      <c r="A17" s="169" t="s">
        <v>426</v>
      </c>
    </row>
    <row r="18" spans="1:6" ht="15.5">
      <c r="A18" s="169"/>
    </row>
    <row r="19" spans="1:6" ht="15.5">
      <c r="A19" s="169" t="s">
        <v>427</v>
      </c>
    </row>
    <row r="20" spans="1:6" ht="15.5">
      <c r="A20" s="169" t="s">
        <v>428</v>
      </c>
    </row>
    <row r="21" spans="1:6" ht="15.5">
      <c r="A21" s="169" t="s">
        <v>429</v>
      </c>
    </row>
    <row r="22" spans="1:6" ht="15.5">
      <c r="A22" s="169" t="s">
        <v>430</v>
      </c>
    </row>
    <row r="23" spans="1:6" ht="15.5">
      <c r="A23" s="169" t="s">
        <v>431</v>
      </c>
    </row>
    <row r="24" spans="1:6" ht="15.5">
      <c r="A24" s="177" t="s">
        <v>432</v>
      </c>
      <c r="B24" s="178"/>
      <c r="C24" s="178"/>
      <c r="D24" s="178"/>
      <c r="E24" s="178"/>
      <c r="F24" s="179"/>
    </row>
    <row r="25" spans="1:6" ht="15.5">
      <c r="A25" s="177" t="s">
        <v>433</v>
      </c>
      <c r="B25" s="178"/>
      <c r="C25" s="178"/>
      <c r="D25" s="178"/>
      <c r="E25" s="178"/>
      <c r="F25" s="179"/>
    </row>
    <row r="26" spans="1:6" ht="15.5">
      <c r="A26" s="177" t="s">
        <v>434</v>
      </c>
      <c r="B26" s="178"/>
      <c r="C26" s="178"/>
      <c r="D26" s="178"/>
      <c r="E26" s="178"/>
      <c r="F26" s="179"/>
    </row>
    <row r="27" spans="1:6" ht="15.5">
      <c r="A27" s="177" t="s">
        <v>435</v>
      </c>
      <c r="B27" s="178"/>
      <c r="C27" s="178"/>
      <c r="D27" s="178"/>
      <c r="E27" s="178"/>
      <c r="F27" s="179"/>
    </row>
    <row r="28" spans="1:6" ht="15.5">
      <c r="A28" s="177" t="s">
        <v>436</v>
      </c>
      <c r="B28" s="178"/>
      <c r="C28" s="178"/>
      <c r="D28" s="178"/>
      <c r="E28" s="178"/>
      <c r="F28" s="179"/>
    </row>
    <row r="29" spans="1:6" ht="15.5">
      <c r="A29" s="169" t="s">
        <v>437</v>
      </c>
    </row>
    <row r="30" spans="1:6" ht="15.5">
      <c r="A30" s="169"/>
    </row>
    <row r="31" spans="1:6" ht="15.5">
      <c r="A31" s="169" t="s">
        <v>438</v>
      </c>
    </row>
    <row r="32" spans="1:6" ht="15.5">
      <c r="A32" s="169" t="s">
        <v>439</v>
      </c>
    </row>
    <row r="33" spans="1:6" ht="15.5">
      <c r="A33" s="169" t="s">
        <v>440</v>
      </c>
    </row>
    <row r="34" spans="1:6" ht="15.5">
      <c r="A34" s="169" t="s">
        <v>441</v>
      </c>
    </row>
    <row r="35" spans="1:6" ht="15.5">
      <c r="A35" s="169" t="s">
        <v>442</v>
      </c>
    </row>
    <row r="36" spans="1:6" ht="15.5">
      <c r="A36" s="169" t="s">
        <v>443</v>
      </c>
    </row>
    <row r="37" spans="1:6" ht="15.5">
      <c r="A37" s="169"/>
    </row>
    <row r="38" spans="1:6" ht="15.5">
      <c r="A38" s="169" t="s">
        <v>444</v>
      </c>
    </row>
    <row r="39" spans="1:6" ht="15.5">
      <c r="A39" s="169" t="s">
        <v>445</v>
      </c>
    </row>
    <row r="40" spans="1:6" ht="15.5">
      <c r="A40" s="169" t="s">
        <v>446</v>
      </c>
    </row>
    <row r="41" spans="1:6" ht="15.5">
      <c r="A41" s="169" t="s">
        <v>447</v>
      </c>
    </row>
    <row r="42" spans="1:6" ht="15.5">
      <c r="A42" s="169"/>
    </row>
    <row r="43" spans="1:6" ht="15.5">
      <c r="A43" s="169" t="s">
        <v>448</v>
      </c>
    </row>
    <row r="44" spans="1:6" ht="15.5">
      <c r="A44" s="170" t="s">
        <v>449</v>
      </c>
      <c r="B44" s="171"/>
      <c r="C44" s="171"/>
      <c r="D44" s="171"/>
      <c r="E44" s="171"/>
      <c r="F44" s="172"/>
    </row>
    <row r="45" spans="1:6" ht="15.5">
      <c r="A45" s="169"/>
    </row>
    <row r="46" spans="1:6" ht="15.5">
      <c r="A46" s="169" t="s">
        <v>450</v>
      </c>
    </row>
    <row r="47" spans="1:6" ht="15.5">
      <c r="A47" s="169" t="s">
        <v>451</v>
      </c>
    </row>
    <row r="48" spans="1:6" ht="15.5">
      <c r="A48" s="169" t="s">
        <v>452</v>
      </c>
    </row>
    <row r="49" spans="1:1" ht="15.5">
      <c r="A49" s="169" t="s">
        <v>453</v>
      </c>
    </row>
    <row r="50" spans="1:1" ht="15.5">
      <c r="A50" s="169" t="s">
        <v>454</v>
      </c>
    </row>
    <row r="51" spans="1:1" ht="15.5">
      <c r="A51" s="169"/>
    </row>
    <row r="52" spans="1:1" ht="15.5">
      <c r="A52" s="169" t="s">
        <v>455</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oddHeader>&amp;R&amp;"Calibri"&amp;10&amp;K000000 Confidential&amp;1#_x000D_</oddHeader>
  </headerFooter>
  <rowBreaks count="1" manualBreakCount="1">
    <brk id="52" max="17" man="1"/>
  </rowBreaks>
  <colBreaks count="1" manualBreakCount="1">
    <brk id="18" max="5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259" activePane="bottomRight" state="frozen"/>
      <selection activeCell="B31" sqref="B31"/>
      <selection pane="topRight" activeCell="B31" sqref="B31"/>
      <selection pane="bottomLeft" activeCell="B31" sqref="B31"/>
      <selection pane="bottomRight" sqref="A1:XFD1048576"/>
    </sheetView>
  </sheetViews>
  <sheetFormatPr defaultColWidth="32.54296875" defaultRowHeight="15.5"/>
  <cols>
    <col min="1" max="1" width="5" style="347" customWidth="1"/>
    <col min="2" max="2" width="68.453125" style="347" customWidth="1"/>
    <col min="3" max="3" width="13.1796875" style="347" customWidth="1"/>
    <col min="4" max="4" width="7.1796875" style="347" customWidth="1"/>
    <col min="5" max="5" width="15.1796875" style="347" customWidth="1"/>
    <col min="6" max="6" width="13.1796875" style="347" customWidth="1"/>
    <col min="7" max="7" width="10.54296875" style="347" customWidth="1"/>
    <col min="8" max="8" width="10.453125" style="347" customWidth="1"/>
    <col min="9" max="10" width="11.1796875" style="347" customWidth="1"/>
    <col min="11" max="11" width="14" style="347" customWidth="1"/>
    <col min="12" max="12" width="14.1796875" style="262" customWidth="1"/>
    <col min="13" max="13" width="11.81640625" style="347" customWidth="1"/>
    <col min="14" max="14" width="7.54296875" style="347" customWidth="1"/>
    <col min="15" max="17" width="7.453125" style="347" customWidth="1"/>
    <col min="18" max="16384" width="32.54296875" style="347"/>
  </cols>
  <sheetData>
    <row r="1" spans="1:17" ht="17.5">
      <c r="A1" s="237" t="s">
        <v>105</v>
      </c>
      <c r="B1" s="237" t="s">
        <v>106</v>
      </c>
      <c r="C1" s="237" t="s">
        <v>107</v>
      </c>
      <c r="D1" s="237" t="s">
        <v>108</v>
      </c>
      <c r="E1" s="237" t="s">
        <v>109</v>
      </c>
      <c r="F1" s="237" t="s">
        <v>110</v>
      </c>
      <c r="G1" s="238" t="s">
        <v>111</v>
      </c>
      <c r="H1" s="238" t="s">
        <v>112</v>
      </c>
      <c r="I1" s="238" t="s">
        <v>113</v>
      </c>
      <c r="J1" s="238" t="s">
        <v>114</v>
      </c>
      <c r="K1" s="238" t="s">
        <v>115</v>
      </c>
      <c r="L1" s="239" t="s">
        <v>116</v>
      </c>
      <c r="M1" s="360" t="s">
        <v>117</v>
      </c>
      <c r="N1" s="360" t="s">
        <v>926</v>
      </c>
      <c r="O1" s="360" t="s">
        <v>927</v>
      </c>
      <c r="P1" s="360" t="s">
        <v>185</v>
      </c>
      <c r="Q1" s="360" t="s">
        <v>928</v>
      </c>
    </row>
    <row r="2" spans="1:17" ht="15" customHeight="1">
      <c r="A2" s="241"/>
      <c r="B2" s="241"/>
      <c r="C2" s="241"/>
      <c r="D2" s="242" t="s">
        <v>118</v>
      </c>
      <c r="E2" s="399" t="s">
        <v>119</v>
      </c>
      <c r="F2" s="399" t="s">
        <v>120</v>
      </c>
      <c r="G2" s="402" t="s">
        <v>121</v>
      </c>
      <c r="H2" s="403"/>
      <c r="I2" s="404"/>
      <c r="J2" s="243"/>
      <c r="K2" s="399" t="s">
        <v>122</v>
      </c>
      <c r="L2" s="399" t="s">
        <v>910</v>
      </c>
      <c r="M2" s="399" t="s">
        <v>124</v>
      </c>
      <c r="N2" s="361"/>
      <c r="O2" s="372" t="s">
        <v>180</v>
      </c>
      <c r="P2" s="361"/>
      <c r="Q2" s="361"/>
    </row>
    <row r="3" spans="1:17">
      <c r="A3" s="245" t="s">
        <v>181</v>
      </c>
      <c r="B3" s="245" t="s">
        <v>182</v>
      </c>
      <c r="C3" s="245" t="s">
        <v>183</v>
      </c>
      <c r="D3" s="245" t="s">
        <v>184</v>
      </c>
      <c r="E3" s="400"/>
      <c r="F3" s="400"/>
      <c r="G3" s="246" t="s">
        <v>185</v>
      </c>
      <c r="H3" s="246" t="s">
        <v>116</v>
      </c>
      <c r="I3" s="246" t="s">
        <v>186</v>
      </c>
      <c r="J3" s="245" t="s">
        <v>74</v>
      </c>
      <c r="K3" s="400"/>
      <c r="L3" s="401"/>
      <c r="M3" s="401"/>
      <c r="N3" s="361"/>
      <c r="O3" s="373" t="s">
        <v>187</v>
      </c>
      <c r="P3" s="361"/>
      <c r="Q3" s="361"/>
    </row>
    <row r="4" spans="1:17" ht="16" thickBot="1">
      <c r="A4" s="247"/>
      <c r="B4" s="248"/>
      <c r="C4" s="248"/>
      <c r="D4" s="248"/>
      <c r="E4" s="248"/>
      <c r="F4" s="248"/>
      <c r="G4" s="248"/>
      <c r="H4" s="248"/>
      <c r="I4" s="248"/>
      <c r="J4" s="248"/>
      <c r="K4" s="248"/>
      <c r="L4" s="261"/>
      <c r="M4" s="259"/>
      <c r="N4" s="362"/>
      <c r="O4" s="362"/>
      <c r="P4" s="362"/>
      <c r="Q4" s="362"/>
    </row>
    <row r="5" spans="1:17">
      <c r="A5" s="219">
        <v>1</v>
      </c>
      <c r="B5" s="219" t="s">
        <v>195</v>
      </c>
      <c r="C5" s="219" t="s">
        <v>196</v>
      </c>
      <c r="D5" s="231" t="s">
        <v>189</v>
      </c>
      <c r="E5" s="225">
        <v>201</v>
      </c>
      <c r="F5" s="225">
        <v>181</v>
      </c>
      <c r="G5" s="225">
        <v>156</v>
      </c>
      <c r="H5" s="219">
        <v>63</v>
      </c>
      <c r="I5" s="219">
        <v>117</v>
      </c>
      <c r="J5" s="222">
        <v>1.1499999999999999</v>
      </c>
      <c r="K5" s="223" t="s">
        <v>813</v>
      </c>
      <c r="L5" s="344">
        <v>1751.45</v>
      </c>
      <c r="M5" s="249" t="s">
        <v>190</v>
      </c>
      <c r="N5" s="362" t="s">
        <v>197</v>
      </c>
      <c r="O5" s="214"/>
      <c r="P5" s="250" t="s">
        <v>627</v>
      </c>
      <c r="Q5" s="250"/>
    </row>
    <row r="6" spans="1:17">
      <c r="A6" s="219">
        <v>2</v>
      </c>
      <c r="B6" s="219" t="s">
        <v>198</v>
      </c>
      <c r="C6" s="219" t="s">
        <v>199</v>
      </c>
      <c r="D6" s="231" t="s">
        <v>189</v>
      </c>
      <c r="E6" s="225">
        <v>201</v>
      </c>
      <c r="F6" s="225">
        <v>181</v>
      </c>
      <c r="G6" s="225">
        <v>156</v>
      </c>
      <c r="H6" s="219">
        <v>63</v>
      </c>
      <c r="I6" s="219">
        <v>117</v>
      </c>
      <c r="J6" s="222">
        <v>1.1499999999999999</v>
      </c>
      <c r="K6" s="223" t="s">
        <v>813</v>
      </c>
      <c r="L6" s="344">
        <v>1751.45</v>
      </c>
      <c r="M6" s="249" t="s">
        <v>190</v>
      </c>
      <c r="N6" s="362" t="s">
        <v>197</v>
      </c>
      <c r="O6" s="214"/>
      <c r="P6" s="233" t="s">
        <v>627</v>
      </c>
      <c r="Q6" s="233"/>
    </row>
    <row r="7" spans="1:17">
      <c r="A7" s="219">
        <v>3</v>
      </c>
      <c r="B7" s="219" t="s">
        <v>200</v>
      </c>
      <c r="C7" s="219" t="s">
        <v>201</v>
      </c>
      <c r="D7" s="231" t="s">
        <v>189</v>
      </c>
      <c r="E7" s="225">
        <v>201</v>
      </c>
      <c r="F7" s="225">
        <v>181</v>
      </c>
      <c r="G7" s="225">
        <v>156</v>
      </c>
      <c r="H7" s="219">
        <v>63</v>
      </c>
      <c r="I7" s="219">
        <v>117</v>
      </c>
      <c r="J7" s="222">
        <v>1.1499999999999999</v>
      </c>
      <c r="K7" s="223" t="s">
        <v>813</v>
      </c>
      <c r="L7" s="344">
        <v>2134.0100000000002</v>
      </c>
      <c r="M7" s="249" t="s">
        <v>190</v>
      </c>
      <c r="N7" s="362" t="s">
        <v>197</v>
      </c>
      <c r="O7" s="214"/>
      <c r="P7" s="233" t="s">
        <v>627</v>
      </c>
      <c r="Q7" s="233"/>
    </row>
    <row r="8" spans="1:17" s="251" customFormat="1">
      <c r="A8" s="219">
        <v>4</v>
      </c>
      <c r="B8" s="219" t="s">
        <v>202</v>
      </c>
      <c r="C8" s="219" t="s">
        <v>203</v>
      </c>
      <c r="D8" s="231" t="s">
        <v>189</v>
      </c>
      <c r="E8" s="225">
        <v>201</v>
      </c>
      <c r="F8" s="225">
        <v>181</v>
      </c>
      <c r="G8" s="225">
        <v>156</v>
      </c>
      <c r="H8" s="219">
        <v>63</v>
      </c>
      <c r="I8" s="219">
        <v>117</v>
      </c>
      <c r="J8" s="222">
        <v>1.1499999999999999</v>
      </c>
      <c r="K8" s="223" t="s">
        <v>813</v>
      </c>
      <c r="L8" s="344">
        <v>2134.0100000000002</v>
      </c>
      <c r="M8" s="249" t="s">
        <v>190</v>
      </c>
      <c r="N8" s="362" t="s">
        <v>197</v>
      </c>
      <c r="O8" s="214"/>
      <c r="P8" s="233" t="s">
        <v>627</v>
      </c>
      <c r="Q8" s="233"/>
    </row>
    <row r="9" spans="1:17" s="251" customFormat="1">
      <c r="A9" s="219">
        <v>5</v>
      </c>
      <c r="B9" s="219" t="s">
        <v>204</v>
      </c>
      <c r="C9" s="219" t="s">
        <v>205</v>
      </c>
      <c r="D9" s="231" t="s">
        <v>189</v>
      </c>
      <c r="E9" s="225">
        <v>201</v>
      </c>
      <c r="F9" s="225">
        <v>181</v>
      </c>
      <c r="G9" s="225">
        <v>156</v>
      </c>
      <c r="H9" s="219">
        <v>63</v>
      </c>
      <c r="I9" s="219">
        <v>117</v>
      </c>
      <c r="J9" s="222">
        <v>1.1499999999999999</v>
      </c>
      <c r="K9" s="223" t="s">
        <v>813</v>
      </c>
      <c r="L9" s="344">
        <v>2142.8000000000002</v>
      </c>
      <c r="M9" s="249" t="s">
        <v>190</v>
      </c>
      <c r="N9" s="362" t="s">
        <v>197</v>
      </c>
      <c r="O9" s="214"/>
      <c r="P9" s="233" t="s">
        <v>627</v>
      </c>
      <c r="Q9" s="233"/>
    </row>
    <row r="10" spans="1:17" s="251" customFormat="1">
      <c r="A10" s="219">
        <v>6</v>
      </c>
      <c r="B10" s="219" t="s">
        <v>206</v>
      </c>
      <c r="C10" s="219" t="s">
        <v>207</v>
      </c>
      <c r="D10" s="231" t="s">
        <v>189</v>
      </c>
      <c r="E10" s="225">
        <v>201</v>
      </c>
      <c r="F10" s="225">
        <v>181</v>
      </c>
      <c r="G10" s="225">
        <v>156</v>
      </c>
      <c r="H10" s="219">
        <v>63</v>
      </c>
      <c r="I10" s="219">
        <v>117</v>
      </c>
      <c r="J10" s="222">
        <v>1.1499999999999999</v>
      </c>
      <c r="K10" s="223" t="s">
        <v>813</v>
      </c>
      <c r="L10" s="344">
        <v>2142.8000000000002</v>
      </c>
      <c r="M10" s="249" t="s">
        <v>190</v>
      </c>
      <c r="N10" s="362" t="s">
        <v>197</v>
      </c>
      <c r="O10" s="214"/>
      <c r="P10" s="233" t="s">
        <v>627</v>
      </c>
      <c r="Q10" s="233"/>
    </row>
    <row r="11" spans="1:17" s="251" customFormat="1">
      <c r="A11" s="219">
        <v>7</v>
      </c>
      <c r="B11" s="219" t="s">
        <v>210</v>
      </c>
      <c r="C11" s="219" t="s">
        <v>211</v>
      </c>
      <c r="D11" s="231" t="s">
        <v>189</v>
      </c>
      <c r="E11" s="225">
        <v>201</v>
      </c>
      <c r="F11" s="225">
        <v>181</v>
      </c>
      <c r="G11" s="225">
        <v>156</v>
      </c>
      <c r="H11" s="219">
        <v>63</v>
      </c>
      <c r="I11" s="219">
        <v>117</v>
      </c>
      <c r="J11" s="222">
        <v>1.1499999999999999</v>
      </c>
      <c r="K11" s="223" t="s">
        <v>813</v>
      </c>
      <c r="L11" s="344">
        <v>1895.01</v>
      </c>
      <c r="M11" s="249" t="s">
        <v>190</v>
      </c>
      <c r="N11" s="362" t="s">
        <v>197</v>
      </c>
      <c r="O11" s="214"/>
      <c r="P11" s="233" t="s">
        <v>627</v>
      </c>
      <c r="Q11" s="233"/>
    </row>
    <row r="12" spans="1:17">
      <c r="A12" s="219">
        <v>8</v>
      </c>
      <c r="B12" s="219" t="s">
        <v>548</v>
      </c>
      <c r="C12" s="219" t="s">
        <v>20</v>
      </c>
      <c r="D12" s="231" t="s">
        <v>189</v>
      </c>
      <c r="E12" s="225">
        <v>201</v>
      </c>
      <c r="F12" s="225">
        <v>181</v>
      </c>
      <c r="G12" s="225">
        <v>156</v>
      </c>
      <c r="H12" s="219">
        <v>63</v>
      </c>
      <c r="I12" s="219">
        <v>117</v>
      </c>
      <c r="J12" s="222">
        <v>1.1499999999999999</v>
      </c>
      <c r="K12" s="223" t="s">
        <v>813</v>
      </c>
      <c r="L12" s="344">
        <v>1870.76</v>
      </c>
      <c r="M12" s="249" t="s">
        <v>190</v>
      </c>
      <c r="N12" s="362" t="s">
        <v>197</v>
      </c>
      <c r="O12" s="214"/>
      <c r="P12" s="233" t="s">
        <v>627</v>
      </c>
      <c r="Q12" s="233"/>
    </row>
    <row r="13" spans="1:17" s="251" customFormat="1">
      <c r="A13" s="219">
        <v>9</v>
      </c>
      <c r="B13" s="219" t="s">
        <v>208</v>
      </c>
      <c r="C13" s="219" t="s">
        <v>209</v>
      </c>
      <c r="D13" s="231" t="s">
        <v>189</v>
      </c>
      <c r="E13" s="225">
        <v>201</v>
      </c>
      <c r="F13" s="225">
        <v>181</v>
      </c>
      <c r="G13" s="225">
        <v>156</v>
      </c>
      <c r="H13" s="219">
        <v>63</v>
      </c>
      <c r="I13" s="219">
        <v>117</v>
      </c>
      <c r="J13" s="222">
        <v>1.1499999999999999</v>
      </c>
      <c r="K13" s="223" t="s">
        <v>813</v>
      </c>
      <c r="L13" s="344">
        <v>1870.77</v>
      </c>
      <c r="M13" s="249" t="s">
        <v>190</v>
      </c>
      <c r="N13" s="362" t="s">
        <v>197</v>
      </c>
      <c r="O13" s="214"/>
      <c r="P13" s="233" t="s">
        <v>627</v>
      </c>
      <c r="Q13" s="233"/>
    </row>
    <row r="14" spans="1:17">
      <c r="A14" s="219">
        <v>10</v>
      </c>
      <c r="B14" s="219" t="s">
        <v>696</v>
      </c>
      <c r="C14" s="219" t="s">
        <v>694</v>
      </c>
      <c r="D14" s="231" t="s">
        <v>189</v>
      </c>
      <c r="E14" s="225">
        <v>206</v>
      </c>
      <c r="F14" s="225">
        <v>186</v>
      </c>
      <c r="G14" s="225">
        <v>156</v>
      </c>
      <c r="H14" s="219">
        <v>63</v>
      </c>
      <c r="I14" s="219">
        <v>117</v>
      </c>
      <c r="J14" s="222">
        <v>1.1499999999999999</v>
      </c>
      <c r="K14" s="223" t="s">
        <v>813</v>
      </c>
      <c r="L14" s="344">
        <v>2090.88</v>
      </c>
      <c r="M14" s="249" t="s">
        <v>190</v>
      </c>
      <c r="N14" s="362" t="s">
        <v>197</v>
      </c>
      <c r="O14" s="214"/>
      <c r="P14" s="233" t="s">
        <v>627</v>
      </c>
      <c r="Q14" s="233"/>
    </row>
    <row r="15" spans="1:17">
      <c r="A15" s="219">
        <v>11</v>
      </c>
      <c r="B15" s="219" t="s">
        <v>701</v>
      </c>
      <c r="C15" s="219" t="s">
        <v>702</v>
      </c>
      <c r="D15" s="231" t="s">
        <v>189</v>
      </c>
      <c r="E15" s="225">
        <v>206</v>
      </c>
      <c r="F15" s="225">
        <v>186</v>
      </c>
      <c r="G15" s="225">
        <v>156</v>
      </c>
      <c r="H15" s="219">
        <v>63</v>
      </c>
      <c r="I15" s="219">
        <v>117</v>
      </c>
      <c r="J15" s="222">
        <v>1.1499999999999999</v>
      </c>
      <c r="K15" s="223" t="s">
        <v>813</v>
      </c>
      <c r="L15" s="344">
        <v>2091.4</v>
      </c>
      <c r="M15" s="249" t="s">
        <v>190</v>
      </c>
      <c r="N15" s="362" t="s">
        <v>197</v>
      </c>
      <c r="O15" s="214"/>
      <c r="P15" s="233" t="s">
        <v>627</v>
      </c>
      <c r="Q15" s="233"/>
    </row>
    <row r="16" spans="1:17">
      <c r="A16" s="219">
        <v>12</v>
      </c>
      <c r="B16" s="219" t="s">
        <v>786</v>
      </c>
      <c r="C16" s="219" t="s">
        <v>809</v>
      </c>
      <c r="D16" s="231" t="s">
        <v>189</v>
      </c>
      <c r="E16" s="225">
        <v>206</v>
      </c>
      <c r="F16" s="225">
        <v>186</v>
      </c>
      <c r="G16" s="225">
        <v>156</v>
      </c>
      <c r="H16" s="219">
        <v>63</v>
      </c>
      <c r="I16" s="219">
        <v>117</v>
      </c>
      <c r="J16" s="222">
        <v>1.1499999999999999</v>
      </c>
      <c r="K16" s="223" t="s">
        <v>813</v>
      </c>
      <c r="L16" s="344">
        <v>2102.4699999999998</v>
      </c>
      <c r="M16" s="249" t="s">
        <v>190</v>
      </c>
      <c r="N16" s="362" t="s">
        <v>197</v>
      </c>
      <c r="O16" s="214"/>
      <c r="P16" s="233" t="s">
        <v>627</v>
      </c>
      <c r="Q16" s="233"/>
    </row>
    <row r="17" spans="1:20">
      <c r="A17" s="219">
        <v>13</v>
      </c>
      <c r="B17" s="219" t="s">
        <v>700</v>
      </c>
      <c r="C17" s="219" t="s">
        <v>703</v>
      </c>
      <c r="D17" s="231" t="s">
        <v>189</v>
      </c>
      <c r="E17" s="225">
        <v>206</v>
      </c>
      <c r="F17" s="225">
        <v>186</v>
      </c>
      <c r="G17" s="225">
        <v>156</v>
      </c>
      <c r="H17" s="219">
        <v>63</v>
      </c>
      <c r="I17" s="219">
        <v>117</v>
      </c>
      <c r="J17" s="222">
        <v>1.1499999999999999</v>
      </c>
      <c r="K17" s="223" t="s">
        <v>813</v>
      </c>
      <c r="L17" s="344">
        <v>2090.9499999999998</v>
      </c>
      <c r="M17" s="249" t="s">
        <v>190</v>
      </c>
      <c r="N17" s="362" t="s">
        <v>197</v>
      </c>
      <c r="P17" s="233" t="s">
        <v>627</v>
      </c>
      <c r="Q17" s="233"/>
    </row>
    <row r="18" spans="1:20">
      <c r="A18" s="219">
        <v>14</v>
      </c>
      <c r="B18" s="219" t="s">
        <v>807</v>
      </c>
      <c r="C18" s="219" t="s">
        <v>808</v>
      </c>
      <c r="D18" s="231" t="s">
        <v>189</v>
      </c>
      <c r="E18" s="225">
        <v>206</v>
      </c>
      <c r="F18" s="225">
        <v>186</v>
      </c>
      <c r="G18" s="225">
        <v>156</v>
      </c>
      <c r="H18" s="219">
        <v>63</v>
      </c>
      <c r="I18" s="219">
        <v>117</v>
      </c>
      <c r="J18" s="222">
        <v>1.1499999999999999</v>
      </c>
      <c r="K18" s="223" t="s">
        <v>813</v>
      </c>
      <c r="L18" s="344">
        <v>2209.87</v>
      </c>
      <c r="M18" s="232" t="s">
        <v>190</v>
      </c>
      <c r="N18" s="362" t="s">
        <v>197</v>
      </c>
      <c r="P18" s="233" t="s">
        <v>627</v>
      </c>
      <c r="Q18" s="233"/>
    </row>
    <row r="19" spans="1:20">
      <c r="A19" s="219">
        <v>15</v>
      </c>
      <c r="B19" s="219" t="s">
        <v>824</v>
      </c>
      <c r="C19" s="219" t="s">
        <v>826</v>
      </c>
      <c r="D19" s="231" t="s">
        <v>189</v>
      </c>
      <c r="E19" s="225">
        <v>206</v>
      </c>
      <c r="F19" s="225">
        <v>186</v>
      </c>
      <c r="G19" s="225">
        <v>156</v>
      </c>
      <c r="H19" s="219">
        <v>63</v>
      </c>
      <c r="I19" s="219">
        <v>117</v>
      </c>
      <c r="J19" s="222">
        <v>1.1499999999999999</v>
      </c>
      <c r="K19" s="223" t="s">
        <v>813</v>
      </c>
      <c r="L19" s="344">
        <v>2473.4499999999998</v>
      </c>
      <c r="M19" s="249" t="s">
        <v>190</v>
      </c>
      <c r="N19" s="362" t="s">
        <v>197</v>
      </c>
      <c r="O19" s="214"/>
      <c r="P19" s="233" t="s">
        <v>627</v>
      </c>
      <c r="Q19" s="233"/>
    </row>
    <row r="20" spans="1:20">
      <c r="A20" s="219">
        <v>16</v>
      </c>
      <c r="B20" s="219" t="s">
        <v>832</v>
      </c>
      <c r="C20" s="219" t="s">
        <v>833</v>
      </c>
      <c r="D20" s="231" t="s">
        <v>189</v>
      </c>
      <c r="E20" s="225">
        <v>206</v>
      </c>
      <c r="F20" s="225">
        <v>186</v>
      </c>
      <c r="G20" s="225">
        <v>156</v>
      </c>
      <c r="H20" s="219">
        <v>63</v>
      </c>
      <c r="I20" s="219">
        <v>117</v>
      </c>
      <c r="J20" s="222">
        <v>1.1499999999999999</v>
      </c>
      <c r="K20" s="223" t="s">
        <v>813</v>
      </c>
      <c r="L20" s="344">
        <v>2482.23</v>
      </c>
      <c r="M20" s="249" t="s">
        <v>190</v>
      </c>
      <c r="N20" s="362" t="s">
        <v>197</v>
      </c>
      <c r="O20" s="214"/>
      <c r="P20" s="233" t="s">
        <v>627</v>
      </c>
      <c r="Q20" s="233"/>
    </row>
    <row r="21" spans="1:20">
      <c r="A21" s="219">
        <v>17</v>
      </c>
      <c r="B21" s="219" t="s">
        <v>865</v>
      </c>
      <c r="C21" s="219" t="s">
        <v>866</v>
      </c>
      <c r="D21" s="231" t="s">
        <v>189</v>
      </c>
      <c r="E21" s="225">
        <v>206</v>
      </c>
      <c r="F21" s="225">
        <v>186</v>
      </c>
      <c r="G21" s="225">
        <v>156</v>
      </c>
      <c r="H21" s="219">
        <v>63</v>
      </c>
      <c r="I21" s="219">
        <v>117</v>
      </c>
      <c r="J21" s="222">
        <v>1.1499999999999999</v>
      </c>
      <c r="K21" s="223" t="s">
        <v>813</v>
      </c>
      <c r="L21" s="344">
        <v>2210.3000000000002</v>
      </c>
      <c r="M21" s="232" t="s">
        <v>190</v>
      </c>
      <c r="N21" s="362" t="s">
        <v>197</v>
      </c>
      <c r="P21" s="233" t="s">
        <v>627</v>
      </c>
      <c r="Q21" s="233"/>
    </row>
    <row r="22" spans="1:20">
      <c r="A22" s="219"/>
      <c r="B22" s="219"/>
      <c r="C22" s="219"/>
      <c r="D22" s="231" t="s">
        <v>189</v>
      </c>
      <c r="E22" s="225"/>
      <c r="F22" s="225"/>
      <c r="G22" s="225"/>
      <c r="H22" s="219"/>
      <c r="I22" s="219"/>
      <c r="J22" s="222"/>
      <c r="K22" s="223" t="s">
        <v>813</v>
      </c>
      <c r="L22" s="344"/>
      <c r="M22" s="232" t="s">
        <v>190</v>
      </c>
      <c r="N22" s="362" t="s">
        <v>197</v>
      </c>
      <c r="O22" s="214"/>
      <c r="P22" s="233"/>
      <c r="Q22" s="233"/>
    </row>
    <row r="23" spans="1:20">
      <c r="A23" s="219"/>
      <c r="B23" s="219"/>
      <c r="C23" s="219"/>
      <c r="D23" s="231" t="s">
        <v>189</v>
      </c>
      <c r="E23" s="225"/>
      <c r="F23" s="225"/>
      <c r="G23" s="225"/>
      <c r="H23" s="219"/>
      <c r="I23" s="219"/>
      <c r="J23" s="222"/>
      <c r="K23" s="223" t="s">
        <v>813</v>
      </c>
      <c r="L23" s="344"/>
      <c r="M23" s="232" t="s">
        <v>190</v>
      </c>
      <c r="N23" s="362" t="s">
        <v>197</v>
      </c>
      <c r="O23" s="214"/>
      <c r="P23" s="233"/>
      <c r="Q23" s="233"/>
      <c r="R23" s="347" t="s">
        <v>880</v>
      </c>
      <c r="S23" s="347" t="s">
        <v>878</v>
      </c>
      <c r="T23" s="347">
        <v>2403.1799999999998</v>
      </c>
    </row>
    <row r="24" spans="1:20">
      <c r="A24" s="219"/>
      <c r="B24" s="219"/>
      <c r="C24" s="219"/>
      <c r="D24" s="231" t="s">
        <v>189</v>
      </c>
      <c r="E24" s="225"/>
      <c r="F24" s="225"/>
      <c r="G24" s="225"/>
      <c r="H24" s="219"/>
      <c r="I24" s="219"/>
      <c r="J24" s="222"/>
      <c r="K24" s="223" t="s">
        <v>813</v>
      </c>
      <c r="L24" s="344"/>
      <c r="M24" s="232" t="s">
        <v>190</v>
      </c>
      <c r="N24" s="362" t="s">
        <v>197</v>
      </c>
      <c r="O24" s="214"/>
      <c r="P24" s="233"/>
      <c r="Q24" s="233"/>
      <c r="R24" s="347" t="s">
        <v>881</v>
      </c>
      <c r="S24" s="347" t="s">
        <v>879</v>
      </c>
      <c r="T24" s="347">
        <v>2403.1799999999998</v>
      </c>
    </row>
    <row r="25" spans="1:20">
      <c r="A25" s="219"/>
      <c r="B25" s="219"/>
      <c r="C25" s="219"/>
      <c r="D25" s="231" t="s">
        <v>189</v>
      </c>
      <c r="E25" s="225"/>
      <c r="F25" s="225"/>
      <c r="G25" s="225"/>
      <c r="H25" s="219"/>
      <c r="I25" s="219"/>
      <c r="J25" s="222"/>
      <c r="K25" s="223" t="s">
        <v>813</v>
      </c>
      <c r="L25" s="344"/>
      <c r="M25" s="232" t="s">
        <v>190</v>
      </c>
      <c r="N25" s="362" t="s">
        <v>197</v>
      </c>
      <c r="O25" s="214"/>
      <c r="P25" s="233"/>
      <c r="Q25" s="233"/>
    </row>
    <row r="26" spans="1:20">
      <c r="A26" s="219"/>
      <c r="B26" s="219"/>
      <c r="C26" s="219"/>
      <c r="D26" s="231" t="s">
        <v>189</v>
      </c>
      <c r="E26" s="225"/>
      <c r="F26" s="225"/>
      <c r="G26" s="225"/>
      <c r="H26" s="219"/>
      <c r="I26" s="219"/>
      <c r="J26" s="222"/>
      <c r="K26" s="223" t="s">
        <v>813</v>
      </c>
      <c r="L26" s="344"/>
      <c r="M26" s="232" t="s">
        <v>190</v>
      </c>
      <c r="N26" s="362" t="s">
        <v>197</v>
      </c>
      <c r="P26" s="233"/>
      <c r="Q26" s="233"/>
    </row>
    <row r="27" spans="1:20">
      <c r="A27" s="219"/>
      <c r="B27" s="219"/>
      <c r="C27" s="219"/>
      <c r="D27" s="231" t="s">
        <v>189</v>
      </c>
      <c r="E27" s="225"/>
      <c r="F27" s="225"/>
      <c r="G27" s="225"/>
      <c r="H27" s="219"/>
      <c r="I27" s="219"/>
      <c r="J27" s="222"/>
      <c r="K27" s="223" t="s">
        <v>813</v>
      </c>
      <c r="L27" s="344"/>
      <c r="M27" s="232" t="s">
        <v>190</v>
      </c>
      <c r="N27" s="362" t="s">
        <v>197</v>
      </c>
      <c r="O27" s="214"/>
      <c r="P27" s="233"/>
      <c r="Q27" s="233"/>
    </row>
    <row r="28" spans="1:20">
      <c r="A28" s="219"/>
      <c r="B28" s="219"/>
      <c r="C28" s="219"/>
      <c r="D28" s="231" t="s">
        <v>189</v>
      </c>
      <c r="E28" s="225"/>
      <c r="F28" s="225"/>
      <c r="G28" s="225"/>
      <c r="H28" s="219"/>
      <c r="I28" s="219"/>
      <c r="J28" s="222"/>
      <c r="K28" s="223" t="s">
        <v>813</v>
      </c>
      <c r="L28" s="344"/>
      <c r="M28" s="232" t="s">
        <v>190</v>
      </c>
      <c r="N28" s="362" t="s">
        <v>197</v>
      </c>
      <c r="P28" s="233"/>
      <c r="Q28" s="233"/>
    </row>
    <row r="29" spans="1:20">
      <c r="A29" s="219">
        <v>1</v>
      </c>
      <c r="B29" s="219" t="s">
        <v>336</v>
      </c>
      <c r="C29" s="219" t="s">
        <v>337</v>
      </c>
      <c r="D29" s="231" t="s">
        <v>189</v>
      </c>
      <c r="E29" s="225">
        <v>201</v>
      </c>
      <c r="F29" s="225">
        <v>181</v>
      </c>
      <c r="G29" s="225">
        <v>156</v>
      </c>
      <c r="H29" s="219">
        <v>63</v>
      </c>
      <c r="I29" s="219">
        <v>117</v>
      </c>
      <c r="J29" s="222">
        <v>1.1499999999999999</v>
      </c>
      <c r="K29" s="223" t="s">
        <v>813</v>
      </c>
      <c r="L29" s="344">
        <v>1704.47</v>
      </c>
      <c r="M29" s="232" t="s">
        <v>190</v>
      </c>
      <c r="N29" s="362" t="s">
        <v>197</v>
      </c>
      <c r="P29" s="233" t="s">
        <v>627</v>
      </c>
      <c r="Q29" s="233"/>
    </row>
    <row r="30" spans="1:20">
      <c r="A30" s="219">
        <v>2</v>
      </c>
      <c r="B30" s="219" t="s">
        <v>31</v>
      </c>
      <c r="C30" s="219" t="s">
        <v>34</v>
      </c>
      <c r="D30" s="231" t="s">
        <v>189</v>
      </c>
      <c r="E30" s="225">
        <v>201</v>
      </c>
      <c r="F30" s="225">
        <v>181</v>
      </c>
      <c r="G30" s="225">
        <v>156</v>
      </c>
      <c r="H30" s="219">
        <v>63</v>
      </c>
      <c r="I30" s="219">
        <v>117</v>
      </c>
      <c r="J30" s="222">
        <v>1.1499999999999999</v>
      </c>
      <c r="K30" s="223" t="s">
        <v>813</v>
      </c>
      <c r="L30" s="344">
        <v>1748.05</v>
      </c>
      <c r="M30" s="232" t="s">
        <v>190</v>
      </c>
      <c r="N30" s="362" t="s">
        <v>197</v>
      </c>
      <c r="P30" s="233" t="s">
        <v>627</v>
      </c>
      <c r="Q30" s="233"/>
    </row>
    <row r="31" spans="1:20">
      <c r="A31" s="219">
        <v>3</v>
      </c>
      <c r="B31" s="219" t="s">
        <v>386</v>
      </c>
      <c r="C31" s="219" t="s">
        <v>387</v>
      </c>
      <c r="D31" s="231" t="s">
        <v>189</v>
      </c>
      <c r="E31" s="225">
        <v>201</v>
      </c>
      <c r="F31" s="225">
        <v>181</v>
      </c>
      <c r="G31" s="225">
        <v>156</v>
      </c>
      <c r="H31" s="219">
        <v>63</v>
      </c>
      <c r="I31" s="219">
        <v>117</v>
      </c>
      <c r="J31" s="222">
        <v>1.1499999999999999</v>
      </c>
      <c r="K31" s="223" t="s">
        <v>813</v>
      </c>
      <c r="L31" s="344">
        <v>1857.02</v>
      </c>
      <c r="M31" s="232" t="s">
        <v>190</v>
      </c>
      <c r="N31" s="362" t="s">
        <v>197</v>
      </c>
      <c r="P31" s="233" t="s">
        <v>627</v>
      </c>
      <c r="Q31" s="233"/>
    </row>
    <row r="32" spans="1:20" s="256" customFormat="1">
      <c r="A32" s="219">
        <v>4</v>
      </c>
      <c r="B32" s="219" t="s">
        <v>220</v>
      </c>
      <c r="C32" s="219" t="s">
        <v>221</v>
      </c>
      <c r="D32" s="231" t="s">
        <v>189</v>
      </c>
      <c r="E32" s="225">
        <v>194</v>
      </c>
      <c r="F32" s="225">
        <v>174</v>
      </c>
      <c r="G32" s="225">
        <v>157</v>
      </c>
      <c r="H32" s="219">
        <v>62</v>
      </c>
      <c r="I32" s="219">
        <v>116</v>
      </c>
      <c r="J32" s="222">
        <v>1.129</v>
      </c>
      <c r="K32" s="223" t="s">
        <v>813</v>
      </c>
      <c r="L32" s="344">
        <v>1646.63</v>
      </c>
      <c r="M32" s="232" t="s">
        <v>190</v>
      </c>
      <c r="N32" s="362" t="s">
        <v>197</v>
      </c>
      <c r="P32" s="233" t="s">
        <v>628</v>
      </c>
      <c r="Q32" s="233"/>
    </row>
    <row r="33" spans="1:17" s="256" customFormat="1">
      <c r="A33" s="219">
        <v>5</v>
      </c>
      <c r="B33" s="219" t="s">
        <v>226</v>
      </c>
      <c r="C33" s="219" t="s">
        <v>227</v>
      </c>
      <c r="D33" s="231" t="s">
        <v>189</v>
      </c>
      <c r="E33" s="225">
        <v>199</v>
      </c>
      <c r="F33" s="225">
        <v>174</v>
      </c>
      <c r="G33" s="225">
        <v>157</v>
      </c>
      <c r="H33" s="219">
        <v>62</v>
      </c>
      <c r="I33" s="219">
        <v>116</v>
      </c>
      <c r="J33" s="222">
        <v>1.129</v>
      </c>
      <c r="K33" s="223" t="s">
        <v>813</v>
      </c>
      <c r="L33" s="344">
        <v>2055.02</v>
      </c>
      <c r="M33" s="232" t="s">
        <v>190</v>
      </c>
      <c r="N33" s="362" t="s">
        <v>197</v>
      </c>
      <c r="P33" s="233" t="s">
        <v>628</v>
      </c>
      <c r="Q33" s="233"/>
    </row>
    <row r="34" spans="1:17" s="256" customFormat="1">
      <c r="A34" s="219">
        <v>6</v>
      </c>
      <c r="B34" s="219" t="s">
        <v>224</v>
      </c>
      <c r="C34" s="219" t="s">
        <v>225</v>
      </c>
      <c r="D34" s="231" t="s">
        <v>189</v>
      </c>
      <c r="E34" s="225">
        <v>194</v>
      </c>
      <c r="F34" s="225">
        <v>174</v>
      </c>
      <c r="G34" s="225">
        <v>157</v>
      </c>
      <c r="H34" s="219">
        <v>62</v>
      </c>
      <c r="I34" s="219">
        <v>116</v>
      </c>
      <c r="J34" s="222">
        <v>1.129</v>
      </c>
      <c r="K34" s="223" t="s">
        <v>813</v>
      </c>
      <c r="L34" s="344">
        <v>2046.23</v>
      </c>
      <c r="M34" s="232" t="s">
        <v>190</v>
      </c>
      <c r="N34" s="362" t="s">
        <v>197</v>
      </c>
      <c r="P34" s="233" t="s">
        <v>628</v>
      </c>
      <c r="Q34" s="233"/>
    </row>
    <row r="35" spans="1:17" s="256" customFormat="1">
      <c r="A35" s="219">
        <v>7</v>
      </c>
      <c r="B35" s="219" t="s">
        <v>228</v>
      </c>
      <c r="C35" s="219" t="s">
        <v>231</v>
      </c>
      <c r="D35" s="231" t="s">
        <v>189</v>
      </c>
      <c r="E35" s="225">
        <v>194</v>
      </c>
      <c r="F35" s="225">
        <v>174</v>
      </c>
      <c r="G35" s="225">
        <v>157</v>
      </c>
      <c r="H35" s="219">
        <v>62</v>
      </c>
      <c r="I35" s="219">
        <v>116</v>
      </c>
      <c r="J35" s="222">
        <v>1.129</v>
      </c>
      <c r="K35" s="223" t="s">
        <v>813</v>
      </c>
      <c r="L35" s="344">
        <v>1776.21</v>
      </c>
      <c r="M35" s="232" t="s">
        <v>190</v>
      </c>
      <c r="N35" s="362" t="s">
        <v>197</v>
      </c>
      <c r="P35" s="233" t="s">
        <v>628</v>
      </c>
      <c r="Q35" s="233"/>
    </row>
    <row r="36" spans="1:17" s="256" customFormat="1">
      <c r="A36" s="219">
        <v>8</v>
      </c>
      <c r="B36" s="219" t="s">
        <v>232</v>
      </c>
      <c r="C36" s="219" t="s">
        <v>233</v>
      </c>
      <c r="D36" s="231" t="s">
        <v>189</v>
      </c>
      <c r="E36" s="225">
        <v>194</v>
      </c>
      <c r="F36" s="225">
        <v>174</v>
      </c>
      <c r="G36" s="225">
        <v>157</v>
      </c>
      <c r="H36" s="219">
        <v>62</v>
      </c>
      <c r="I36" s="219">
        <v>116</v>
      </c>
      <c r="J36" s="222">
        <v>1.129</v>
      </c>
      <c r="K36" s="223" t="s">
        <v>813</v>
      </c>
      <c r="L36" s="344">
        <v>1866.12</v>
      </c>
      <c r="M36" s="232" t="s">
        <v>190</v>
      </c>
      <c r="N36" s="362" t="s">
        <v>197</v>
      </c>
      <c r="P36" s="233" t="s">
        <v>628</v>
      </c>
      <c r="Q36" s="233"/>
    </row>
    <row r="37" spans="1:17" s="256" customFormat="1">
      <c r="A37" s="219">
        <v>9</v>
      </c>
      <c r="B37" s="219" t="s">
        <v>234</v>
      </c>
      <c r="C37" s="219" t="s">
        <v>235</v>
      </c>
      <c r="D37" s="231" t="s">
        <v>189</v>
      </c>
      <c r="E37" s="225">
        <v>194</v>
      </c>
      <c r="F37" s="225">
        <v>174</v>
      </c>
      <c r="G37" s="225">
        <v>157</v>
      </c>
      <c r="H37" s="219">
        <v>62</v>
      </c>
      <c r="I37" s="219">
        <v>116</v>
      </c>
      <c r="J37" s="222">
        <v>1.129</v>
      </c>
      <c r="K37" s="223" t="s">
        <v>813</v>
      </c>
      <c r="L37" s="344">
        <v>1819.39</v>
      </c>
      <c r="M37" s="232" t="s">
        <v>190</v>
      </c>
      <c r="N37" s="362" t="s">
        <v>197</v>
      </c>
      <c r="P37" s="233" t="s">
        <v>628</v>
      </c>
      <c r="Q37" s="233"/>
    </row>
    <row r="38" spans="1:17" s="256" customFormat="1">
      <c r="A38" s="219">
        <v>10</v>
      </c>
      <c r="B38" s="219" t="s">
        <v>236</v>
      </c>
      <c r="C38" s="219" t="s">
        <v>237</v>
      </c>
      <c r="D38" s="231" t="s">
        <v>189</v>
      </c>
      <c r="E38" s="225">
        <v>194</v>
      </c>
      <c r="F38" s="225">
        <v>174</v>
      </c>
      <c r="G38" s="225">
        <v>157</v>
      </c>
      <c r="H38" s="219">
        <v>62</v>
      </c>
      <c r="I38" s="219">
        <v>116</v>
      </c>
      <c r="J38" s="222">
        <v>1.129</v>
      </c>
      <c r="K38" s="223" t="s">
        <v>813</v>
      </c>
      <c r="L38" s="344">
        <v>1806.57</v>
      </c>
      <c r="M38" s="232" t="s">
        <v>190</v>
      </c>
      <c r="N38" s="362" t="s">
        <v>197</v>
      </c>
      <c r="P38" s="233" t="s">
        <v>628</v>
      </c>
      <c r="Q38" s="233"/>
    </row>
    <row r="39" spans="1:17" s="256" customFormat="1">
      <c r="A39" s="219">
        <v>11</v>
      </c>
      <c r="B39" s="219" t="s">
        <v>688</v>
      </c>
      <c r="C39" s="219" t="s">
        <v>663</v>
      </c>
      <c r="D39" s="231" t="s">
        <v>189</v>
      </c>
      <c r="E39" s="225">
        <v>204</v>
      </c>
      <c r="F39" s="225">
        <v>184</v>
      </c>
      <c r="G39" s="225">
        <v>157</v>
      </c>
      <c r="H39" s="219">
        <v>62</v>
      </c>
      <c r="I39" s="219">
        <v>116</v>
      </c>
      <c r="J39" s="222">
        <v>1.129</v>
      </c>
      <c r="K39" s="223" t="s">
        <v>813</v>
      </c>
      <c r="L39" s="344">
        <v>2053.67</v>
      </c>
      <c r="M39" s="232" t="s">
        <v>190</v>
      </c>
      <c r="N39" s="362" t="s">
        <v>197</v>
      </c>
      <c r="P39" s="233" t="s">
        <v>627</v>
      </c>
      <c r="Q39" s="233"/>
    </row>
    <row r="40" spans="1:17" s="256" customFormat="1">
      <c r="A40" s="219">
        <v>12</v>
      </c>
      <c r="B40" s="219" t="s">
        <v>658</v>
      </c>
      <c r="C40" s="219" t="s">
        <v>662</v>
      </c>
      <c r="D40" s="231" t="s">
        <v>189</v>
      </c>
      <c r="E40" s="225">
        <v>199</v>
      </c>
      <c r="F40" s="225">
        <v>179</v>
      </c>
      <c r="G40" s="225">
        <v>157</v>
      </c>
      <c r="H40" s="219">
        <v>62</v>
      </c>
      <c r="I40" s="219">
        <v>116</v>
      </c>
      <c r="J40" s="222">
        <v>1.129</v>
      </c>
      <c r="K40" s="223" t="s">
        <v>813</v>
      </c>
      <c r="L40" s="344">
        <v>2008.01</v>
      </c>
      <c r="M40" s="232" t="s">
        <v>190</v>
      </c>
      <c r="N40" s="362" t="s">
        <v>197</v>
      </c>
      <c r="P40" s="233" t="s">
        <v>628</v>
      </c>
      <c r="Q40" s="233"/>
    </row>
    <row r="41" spans="1:17" s="256" customFormat="1">
      <c r="A41" s="219">
        <v>13</v>
      </c>
      <c r="B41" s="219" t="s">
        <v>664</v>
      </c>
      <c r="C41" s="219" t="s">
        <v>665</v>
      </c>
      <c r="D41" s="231" t="s">
        <v>189</v>
      </c>
      <c r="E41" s="225">
        <v>199</v>
      </c>
      <c r="F41" s="225">
        <v>179</v>
      </c>
      <c r="G41" s="225">
        <v>157</v>
      </c>
      <c r="H41" s="219">
        <v>62</v>
      </c>
      <c r="I41" s="219">
        <v>116</v>
      </c>
      <c r="J41" s="222">
        <v>1.129</v>
      </c>
      <c r="K41" s="223" t="s">
        <v>813</v>
      </c>
      <c r="L41" s="344">
        <v>2137.2600000000002</v>
      </c>
      <c r="M41" s="232" t="s">
        <v>190</v>
      </c>
      <c r="N41" s="362" t="s">
        <v>197</v>
      </c>
      <c r="O41" s="214"/>
      <c r="P41" s="233" t="s">
        <v>628</v>
      </c>
      <c r="Q41" s="233"/>
    </row>
    <row r="42" spans="1:17" s="256" customFormat="1">
      <c r="A42" s="219">
        <v>14</v>
      </c>
      <c r="B42" s="219" t="s">
        <v>798</v>
      </c>
      <c r="C42" s="219" t="s">
        <v>801</v>
      </c>
      <c r="D42" s="231" t="s">
        <v>189</v>
      </c>
      <c r="E42" s="225">
        <v>204</v>
      </c>
      <c r="F42" s="225">
        <v>184</v>
      </c>
      <c r="G42" s="225">
        <v>157</v>
      </c>
      <c r="H42" s="219">
        <v>62</v>
      </c>
      <c r="I42" s="219">
        <v>116</v>
      </c>
      <c r="J42" s="222">
        <v>1.129</v>
      </c>
      <c r="K42" s="223" t="s">
        <v>813</v>
      </c>
      <c r="L42" s="344">
        <v>2205.0100000000002</v>
      </c>
      <c r="M42" s="232" t="s">
        <v>190</v>
      </c>
      <c r="N42" s="362" t="s">
        <v>197</v>
      </c>
      <c r="P42" s="233" t="s">
        <v>627</v>
      </c>
      <c r="Q42" s="233"/>
    </row>
    <row r="43" spans="1:17" s="256" customFormat="1">
      <c r="A43" s="219">
        <v>15</v>
      </c>
      <c r="B43" s="219" t="s">
        <v>743</v>
      </c>
      <c r="C43" s="219" t="s">
        <v>730</v>
      </c>
      <c r="D43" s="231" t="s">
        <v>189</v>
      </c>
      <c r="E43" s="225">
        <v>199</v>
      </c>
      <c r="F43" s="225">
        <v>179</v>
      </c>
      <c r="G43" s="225">
        <v>157</v>
      </c>
      <c r="H43" s="219">
        <v>62</v>
      </c>
      <c r="I43" s="219">
        <v>116</v>
      </c>
      <c r="J43" s="222">
        <v>1.129</v>
      </c>
      <c r="K43" s="223" t="s">
        <v>813</v>
      </c>
      <c r="L43" s="344">
        <v>2407.89</v>
      </c>
      <c r="M43" s="232" t="s">
        <v>190</v>
      </c>
      <c r="N43" s="362" t="s">
        <v>197</v>
      </c>
      <c r="P43" s="233" t="s">
        <v>628</v>
      </c>
      <c r="Q43" s="233"/>
    </row>
    <row r="44" spans="1:17" s="256" customFormat="1">
      <c r="A44" s="219">
        <v>16</v>
      </c>
      <c r="B44" s="219" t="s">
        <v>744</v>
      </c>
      <c r="C44" s="219" t="s">
        <v>731</v>
      </c>
      <c r="D44" s="231" t="s">
        <v>189</v>
      </c>
      <c r="E44" s="225">
        <v>199</v>
      </c>
      <c r="F44" s="225">
        <v>179</v>
      </c>
      <c r="G44" s="225">
        <v>157</v>
      </c>
      <c r="H44" s="219">
        <v>62</v>
      </c>
      <c r="I44" s="219">
        <v>116</v>
      </c>
      <c r="J44" s="222">
        <v>1.129</v>
      </c>
      <c r="K44" s="223" t="s">
        <v>813</v>
      </c>
      <c r="L44" s="344">
        <v>2416.6999999999998</v>
      </c>
      <c r="M44" s="232" t="s">
        <v>190</v>
      </c>
      <c r="N44" s="362" t="s">
        <v>197</v>
      </c>
      <c r="O44" s="214"/>
      <c r="P44" s="233" t="s">
        <v>628</v>
      </c>
      <c r="Q44" s="233"/>
    </row>
    <row r="45" spans="1:17" s="256" customFormat="1">
      <c r="A45" s="219">
        <v>17</v>
      </c>
      <c r="B45" s="219" t="s">
        <v>726</v>
      </c>
      <c r="C45" s="219" t="s">
        <v>727</v>
      </c>
      <c r="D45" s="231" t="s">
        <v>189</v>
      </c>
      <c r="E45" s="225">
        <v>199</v>
      </c>
      <c r="F45" s="225">
        <v>179</v>
      </c>
      <c r="G45" s="225">
        <v>157</v>
      </c>
      <c r="H45" s="219">
        <v>62</v>
      </c>
      <c r="I45" s="219">
        <v>116</v>
      </c>
      <c r="J45" s="222">
        <v>1.129</v>
      </c>
      <c r="K45" s="223" t="s">
        <v>813</v>
      </c>
      <c r="L45" s="344">
        <v>2051.59</v>
      </c>
      <c r="M45" s="232" t="s">
        <v>190</v>
      </c>
      <c r="N45" s="362" t="s">
        <v>197</v>
      </c>
      <c r="O45" s="214"/>
      <c r="P45" s="233" t="s">
        <v>628</v>
      </c>
      <c r="Q45" s="233"/>
    </row>
    <row r="46" spans="1:17" s="256" customFormat="1">
      <c r="A46" s="219">
        <v>18</v>
      </c>
      <c r="B46" s="219" t="s">
        <v>760</v>
      </c>
      <c r="C46" s="219" t="s">
        <v>768</v>
      </c>
      <c r="D46" s="231" t="s">
        <v>189</v>
      </c>
      <c r="E46" s="225">
        <v>204</v>
      </c>
      <c r="F46" s="225">
        <v>184</v>
      </c>
      <c r="G46" s="225">
        <v>157</v>
      </c>
      <c r="H46" s="219">
        <v>62</v>
      </c>
      <c r="I46" s="219">
        <v>116</v>
      </c>
      <c r="J46" s="222">
        <v>1.129</v>
      </c>
      <c r="K46" s="223" t="s">
        <v>813</v>
      </c>
      <c r="L46" s="344">
        <v>2097.2399999999998</v>
      </c>
      <c r="M46" s="232" t="s">
        <v>190</v>
      </c>
      <c r="N46" s="362" t="s">
        <v>197</v>
      </c>
      <c r="O46" s="214"/>
      <c r="P46" s="233" t="s">
        <v>627</v>
      </c>
      <c r="Q46" s="233"/>
    </row>
    <row r="47" spans="1:17" s="256" customFormat="1">
      <c r="A47" s="219">
        <v>19</v>
      </c>
      <c r="B47" s="219" t="s">
        <v>745</v>
      </c>
      <c r="C47" s="219" t="s">
        <v>732</v>
      </c>
      <c r="D47" s="231" t="s">
        <v>189</v>
      </c>
      <c r="E47" s="225">
        <v>199</v>
      </c>
      <c r="F47" s="225">
        <v>179</v>
      </c>
      <c r="G47" s="225">
        <v>157</v>
      </c>
      <c r="H47" s="219">
        <v>62</v>
      </c>
      <c r="I47" s="219">
        <v>116</v>
      </c>
      <c r="J47" s="222">
        <v>1.129</v>
      </c>
      <c r="K47" s="223" t="s">
        <v>813</v>
      </c>
      <c r="L47" s="344">
        <v>2227.7600000000002</v>
      </c>
      <c r="M47" s="232" t="s">
        <v>190</v>
      </c>
      <c r="N47" s="362" t="s">
        <v>197</v>
      </c>
      <c r="O47" s="214"/>
      <c r="P47" s="233" t="s">
        <v>628</v>
      </c>
      <c r="Q47" s="233"/>
    </row>
    <row r="48" spans="1:17" s="256" customFormat="1">
      <c r="A48" s="219">
        <v>20</v>
      </c>
      <c r="B48" s="219" t="s">
        <v>741</v>
      </c>
      <c r="C48" s="219" t="s">
        <v>728</v>
      </c>
      <c r="D48" s="231" t="s">
        <v>189</v>
      </c>
      <c r="E48" s="225">
        <v>199</v>
      </c>
      <c r="F48" s="225">
        <v>179</v>
      </c>
      <c r="G48" s="225">
        <v>157</v>
      </c>
      <c r="H48" s="219">
        <v>62</v>
      </c>
      <c r="I48" s="219">
        <v>116</v>
      </c>
      <c r="J48" s="222">
        <v>1.129</v>
      </c>
      <c r="K48" s="223" t="s">
        <v>813</v>
      </c>
      <c r="L48" s="344">
        <v>2181.09</v>
      </c>
      <c r="M48" s="232" t="s">
        <v>190</v>
      </c>
      <c r="N48" s="362" t="s">
        <v>197</v>
      </c>
      <c r="O48" s="214"/>
      <c r="P48" s="233" t="s">
        <v>628</v>
      </c>
      <c r="Q48" s="233"/>
    </row>
    <row r="49" spans="1:17" s="256" customFormat="1">
      <c r="A49" s="219">
        <v>21</v>
      </c>
      <c r="B49" s="219" t="s">
        <v>742</v>
      </c>
      <c r="C49" s="219" t="s">
        <v>729</v>
      </c>
      <c r="D49" s="231" t="s">
        <v>189</v>
      </c>
      <c r="E49" s="225">
        <v>199</v>
      </c>
      <c r="F49" s="225">
        <v>179</v>
      </c>
      <c r="G49" s="225">
        <v>157</v>
      </c>
      <c r="H49" s="219">
        <v>62</v>
      </c>
      <c r="I49" s="219">
        <v>116</v>
      </c>
      <c r="J49" s="222">
        <v>1.129</v>
      </c>
      <c r="K49" s="223" t="s">
        <v>813</v>
      </c>
      <c r="L49" s="344">
        <v>2168.1799999999998</v>
      </c>
      <c r="M49" s="232" t="s">
        <v>190</v>
      </c>
      <c r="N49" s="362" t="s">
        <v>197</v>
      </c>
      <c r="O49" s="214"/>
      <c r="P49" s="233" t="s">
        <v>628</v>
      </c>
      <c r="Q49" s="233"/>
    </row>
    <row r="50" spans="1:17" s="256" customFormat="1">
      <c r="A50" s="219">
        <v>22</v>
      </c>
      <c r="B50" s="219" t="s">
        <v>222</v>
      </c>
      <c r="C50" s="219" t="s">
        <v>223</v>
      </c>
      <c r="D50" s="231" t="s">
        <v>189</v>
      </c>
      <c r="E50" s="225">
        <v>194</v>
      </c>
      <c r="F50" s="225">
        <v>174</v>
      </c>
      <c r="G50" s="225">
        <v>157</v>
      </c>
      <c r="H50" s="219">
        <v>62</v>
      </c>
      <c r="I50" s="219">
        <v>116</v>
      </c>
      <c r="J50" s="222">
        <v>1.129</v>
      </c>
      <c r="K50" s="223" t="s">
        <v>813</v>
      </c>
      <c r="L50" s="344">
        <v>1690.21</v>
      </c>
      <c r="M50" s="232" t="s">
        <v>190</v>
      </c>
      <c r="N50" s="362" t="s">
        <v>197</v>
      </c>
      <c r="O50" s="214"/>
      <c r="P50" s="233" t="s">
        <v>628</v>
      </c>
      <c r="Q50" s="233"/>
    </row>
    <row r="51" spans="1:17">
      <c r="A51" s="219">
        <v>23</v>
      </c>
      <c r="B51" s="219" t="s">
        <v>878</v>
      </c>
      <c r="C51" s="219" t="s">
        <v>880</v>
      </c>
      <c r="D51" s="231" t="s">
        <v>189</v>
      </c>
      <c r="E51" s="225">
        <v>267</v>
      </c>
      <c r="F51" s="225">
        <v>242</v>
      </c>
      <c r="G51" s="225">
        <v>160</v>
      </c>
      <c r="H51" s="219">
        <v>71</v>
      </c>
      <c r="I51" s="219">
        <v>131</v>
      </c>
      <c r="J51" s="222">
        <v>1.488</v>
      </c>
      <c r="K51" s="223" t="s">
        <v>813</v>
      </c>
      <c r="L51" s="344">
        <v>2539.81</v>
      </c>
      <c r="M51" s="232" t="s">
        <v>190</v>
      </c>
      <c r="N51" s="362" t="s">
        <v>197</v>
      </c>
      <c r="O51" s="214"/>
      <c r="P51" s="233" t="s">
        <v>628</v>
      </c>
      <c r="Q51" s="233" t="s">
        <v>929</v>
      </c>
    </row>
    <row r="52" spans="1:17">
      <c r="A52" s="219">
        <v>24</v>
      </c>
      <c r="B52" s="219" t="s">
        <v>879</v>
      </c>
      <c r="C52" s="219" t="s">
        <v>884</v>
      </c>
      <c r="D52" s="231" t="s">
        <v>189</v>
      </c>
      <c r="E52" s="225">
        <v>267</v>
      </c>
      <c r="F52" s="225">
        <v>242</v>
      </c>
      <c r="G52" s="225">
        <v>160</v>
      </c>
      <c r="H52" s="219">
        <v>71</v>
      </c>
      <c r="I52" s="219">
        <v>131</v>
      </c>
      <c r="J52" s="222">
        <v>1.488</v>
      </c>
      <c r="K52" s="223" t="s">
        <v>813</v>
      </c>
      <c r="L52" s="344">
        <v>2539.81</v>
      </c>
      <c r="M52" s="232" t="s">
        <v>190</v>
      </c>
      <c r="N52" s="362" t="s">
        <v>197</v>
      </c>
      <c r="O52" s="214"/>
      <c r="P52" s="233" t="s">
        <v>628</v>
      </c>
      <c r="Q52" s="233" t="s">
        <v>929</v>
      </c>
    </row>
    <row r="53" spans="1:17">
      <c r="A53" s="219"/>
      <c r="B53" s="219"/>
      <c r="C53" s="219"/>
      <c r="D53" s="231" t="s">
        <v>189</v>
      </c>
      <c r="E53" s="225"/>
      <c r="F53" s="225"/>
      <c r="G53" s="225"/>
      <c r="H53" s="219"/>
      <c r="I53" s="219"/>
      <c r="J53" s="222"/>
      <c r="K53" s="223" t="s">
        <v>813</v>
      </c>
      <c r="L53" s="344"/>
      <c r="M53" s="232" t="s">
        <v>190</v>
      </c>
      <c r="N53" s="362" t="s">
        <v>197</v>
      </c>
      <c r="O53" s="214"/>
      <c r="P53" s="233"/>
      <c r="Q53" s="233"/>
    </row>
    <row r="54" spans="1:17">
      <c r="A54" s="219"/>
      <c r="B54" s="219"/>
      <c r="C54" s="219"/>
      <c r="D54" s="231" t="s">
        <v>189</v>
      </c>
      <c r="E54" s="225"/>
      <c r="F54" s="225"/>
      <c r="G54" s="225"/>
      <c r="H54" s="219"/>
      <c r="I54" s="219"/>
      <c r="J54" s="222"/>
      <c r="K54" s="223" t="s">
        <v>813</v>
      </c>
      <c r="L54" s="344"/>
      <c r="M54" s="232" t="s">
        <v>190</v>
      </c>
      <c r="N54" s="362" t="s">
        <v>197</v>
      </c>
      <c r="O54" s="214"/>
      <c r="P54" s="233"/>
      <c r="Q54" s="233"/>
    </row>
    <row r="55" spans="1:17">
      <c r="A55" s="219"/>
      <c r="B55" s="219"/>
      <c r="C55" s="219"/>
      <c r="D55" s="231" t="s">
        <v>189</v>
      </c>
      <c r="E55" s="225"/>
      <c r="F55" s="225"/>
      <c r="G55" s="225"/>
      <c r="H55" s="219"/>
      <c r="I55" s="219"/>
      <c r="J55" s="222"/>
      <c r="K55" s="223" t="s">
        <v>813</v>
      </c>
      <c r="L55" s="344"/>
      <c r="M55" s="232" t="s">
        <v>190</v>
      </c>
      <c r="N55" s="362" t="s">
        <v>197</v>
      </c>
      <c r="O55" s="214"/>
      <c r="P55" s="233"/>
      <c r="Q55" s="233"/>
    </row>
    <row r="56" spans="1:17">
      <c r="A56" s="219"/>
      <c r="B56" s="219"/>
      <c r="C56" s="219"/>
      <c r="D56" s="231" t="s">
        <v>189</v>
      </c>
      <c r="E56" s="225"/>
      <c r="F56" s="225"/>
      <c r="G56" s="225"/>
      <c r="H56" s="219"/>
      <c r="I56" s="219"/>
      <c r="J56" s="222"/>
      <c r="K56" s="223" t="s">
        <v>813</v>
      </c>
      <c r="L56" s="344"/>
      <c r="M56" s="232" t="s">
        <v>190</v>
      </c>
      <c r="N56" s="362" t="s">
        <v>197</v>
      </c>
      <c r="O56" s="214"/>
      <c r="P56" s="233"/>
      <c r="Q56" s="233"/>
    </row>
    <row r="57" spans="1:17">
      <c r="A57" s="219"/>
      <c r="B57" s="219"/>
      <c r="C57" s="219"/>
      <c r="D57" s="231" t="s">
        <v>189</v>
      </c>
      <c r="E57" s="225"/>
      <c r="F57" s="225"/>
      <c r="G57" s="225"/>
      <c r="H57" s="219"/>
      <c r="I57" s="219"/>
      <c r="J57" s="222"/>
      <c r="K57" s="223" t="s">
        <v>813</v>
      </c>
      <c r="L57" s="344"/>
      <c r="M57" s="232" t="s">
        <v>190</v>
      </c>
      <c r="N57" s="362" t="s">
        <v>197</v>
      </c>
      <c r="O57" s="214"/>
      <c r="P57" s="233"/>
      <c r="Q57" s="233"/>
    </row>
    <row r="58" spans="1:17">
      <c r="A58" s="219"/>
      <c r="B58" s="219"/>
      <c r="C58" s="219"/>
      <c r="D58" s="231" t="s">
        <v>189</v>
      </c>
      <c r="E58" s="225"/>
      <c r="F58" s="225"/>
      <c r="G58" s="225"/>
      <c r="H58" s="219"/>
      <c r="I58" s="219"/>
      <c r="J58" s="222"/>
      <c r="K58" s="223" t="s">
        <v>813</v>
      </c>
      <c r="L58" s="344"/>
      <c r="M58" s="232" t="s">
        <v>190</v>
      </c>
      <c r="N58" s="362" t="s">
        <v>197</v>
      </c>
      <c r="O58" s="214"/>
      <c r="P58" s="233"/>
      <c r="Q58" s="233"/>
    </row>
    <row r="59" spans="1:17">
      <c r="A59" s="219"/>
      <c r="B59" s="219"/>
      <c r="C59" s="219"/>
      <c r="D59" s="231" t="s">
        <v>189</v>
      </c>
      <c r="E59" s="225"/>
      <c r="F59" s="225"/>
      <c r="G59" s="225"/>
      <c r="H59" s="219"/>
      <c r="I59" s="219"/>
      <c r="J59" s="222"/>
      <c r="K59" s="223" t="s">
        <v>813</v>
      </c>
      <c r="L59" s="344"/>
      <c r="M59" s="232" t="s">
        <v>190</v>
      </c>
      <c r="N59" s="362" t="s">
        <v>197</v>
      </c>
      <c r="O59" s="214"/>
      <c r="P59" s="233"/>
      <c r="Q59" s="233"/>
    </row>
    <row r="60" spans="1:17">
      <c r="A60" s="219"/>
      <c r="B60" s="219"/>
      <c r="C60" s="219"/>
      <c r="D60" s="231" t="s">
        <v>189</v>
      </c>
      <c r="E60" s="225"/>
      <c r="F60" s="225"/>
      <c r="G60" s="225"/>
      <c r="H60" s="219"/>
      <c r="I60" s="219"/>
      <c r="J60" s="222"/>
      <c r="K60" s="223" t="s">
        <v>813</v>
      </c>
      <c r="L60" s="344"/>
      <c r="M60" s="232" t="s">
        <v>190</v>
      </c>
      <c r="N60" s="362" t="s">
        <v>197</v>
      </c>
      <c r="O60" s="214"/>
      <c r="P60" s="233"/>
      <c r="Q60" s="233"/>
    </row>
    <row r="61" spans="1:17">
      <c r="A61" s="219"/>
      <c r="B61" s="219"/>
      <c r="C61" s="219"/>
      <c r="D61" s="231" t="s">
        <v>189</v>
      </c>
      <c r="E61" s="225"/>
      <c r="F61" s="225"/>
      <c r="G61" s="225"/>
      <c r="H61" s="219"/>
      <c r="I61" s="219"/>
      <c r="J61" s="222"/>
      <c r="K61" s="223" t="s">
        <v>813</v>
      </c>
      <c r="L61" s="344"/>
      <c r="M61" s="232" t="s">
        <v>190</v>
      </c>
      <c r="N61" s="362" t="s">
        <v>197</v>
      </c>
      <c r="O61" s="214"/>
      <c r="P61" s="233"/>
      <c r="Q61" s="233"/>
    </row>
    <row r="62" spans="1:17">
      <c r="A62" s="219"/>
      <c r="B62" s="219"/>
      <c r="C62" s="219"/>
      <c r="D62" s="231" t="s">
        <v>189</v>
      </c>
      <c r="E62" s="225"/>
      <c r="F62" s="225"/>
      <c r="G62" s="225"/>
      <c r="H62" s="219"/>
      <c r="I62" s="219"/>
      <c r="J62" s="222"/>
      <c r="K62" s="223" t="s">
        <v>813</v>
      </c>
      <c r="L62" s="344"/>
      <c r="M62" s="232" t="s">
        <v>190</v>
      </c>
      <c r="N62" s="362" t="s">
        <v>197</v>
      </c>
      <c r="O62" s="214"/>
      <c r="P62" s="233"/>
      <c r="Q62" s="233"/>
    </row>
    <row r="63" spans="1:17">
      <c r="A63" s="219"/>
      <c r="B63" s="219"/>
      <c r="C63" s="219"/>
      <c r="D63" s="231" t="s">
        <v>189</v>
      </c>
      <c r="E63" s="225"/>
      <c r="F63" s="225"/>
      <c r="G63" s="225"/>
      <c r="H63" s="219"/>
      <c r="I63" s="219"/>
      <c r="J63" s="222"/>
      <c r="K63" s="223" t="s">
        <v>813</v>
      </c>
      <c r="L63" s="344"/>
      <c r="M63" s="232" t="s">
        <v>190</v>
      </c>
      <c r="N63" s="362" t="s">
        <v>197</v>
      </c>
      <c r="O63" s="214"/>
      <c r="P63" s="233"/>
      <c r="Q63" s="233"/>
    </row>
    <row r="64" spans="1:17">
      <c r="A64" s="219"/>
      <c r="B64" s="219"/>
      <c r="C64" s="219"/>
      <c r="D64" s="231" t="s">
        <v>189</v>
      </c>
      <c r="E64" s="225"/>
      <c r="F64" s="225"/>
      <c r="G64" s="225"/>
      <c r="H64" s="219"/>
      <c r="I64" s="219"/>
      <c r="J64" s="222"/>
      <c r="K64" s="223" t="s">
        <v>813</v>
      </c>
      <c r="L64" s="344"/>
      <c r="M64" s="232" t="s">
        <v>190</v>
      </c>
      <c r="N64" s="362" t="s">
        <v>197</v>
      </c>
      <c r="O64" s="214"/>
      <c r="P64" s="233"/>
      <c r="Q64" s="233"/>
    </row>
    <row r="65" spans="1:17">
      <c r="A65" s="219"/>
      <c r="B65" s="219"/>
      <c r="C65" s="219"/>
      <c r="D65" s="231" t="s">
        <v>189</v>
      </c>
      <c r="E65" s="225"/>
      <c r="F65" s="225"/>
      <c r="G65" s="225"/>
      <c r="H65" s="219"/>
      <c r="I65" s="219"/>
      <c r="J65" s="222"/>
      <c r="K65" s="223" t="s">
        <v>813</v>
      </c>
      <c r="L65" s="344"/>
      <c r="M65" s="232" t="s">
        <v>190</v>
      </c>
      <c r="N65" s="362" t="s">
        <v>197</v>
      </c>
      <c r="O65" s="214"/>
      <c r="P65" s="233"/>
      <c r="Q65" s="233"/>
    </row>
    <row r="66" spans="1:17">
      <c r="A66" s="219"/>
      <c r="B66" s="219"/>
      <c r="C66" s="219"/>
      <c r="D66" s="231" t="s">
        <v>189</v>
      </c>
      <c r="E66" s="225"/>
      <c r="F66" s="225"/>
      <c r="G66" s="225"/>
      <c r="H66" s="219"/>
      <c r="I66" s="219"/>
      <c r="J66" s="222"/>
      <c r="K66" s="223" t="s">
        <v>813</v>
      </c>
      <c r="L66" s="344"/>
      <c r="M66" s="232" t="s">
        <v>190</v>
      </c>
      <c r="N66" s="362" t="s">
        <v>197</v>
      </c>
      <c r="O66" s="214"/>
      <c r="P66" s="233"/>
      <c r="Q66" s="233"/>
    </row>
    <row r="67" spans="1:17">
      <c r="A67" s="219"/>
      <c r="B67" s="219"/>
      <c r="C67" s="219"/>
      <c r="D67" s="231" t="s">
        <v>189</v>
      </c>
      <c r="E67" s="225"/>
      <c r="F67" s="225"/>
      <c r="G67" s="225"/>
      <c r="H67" s="219"/>
      <c r="I67" s="219"/>
      <c r="J67" s="222"/>
      <c r="K67" s="223" t="s">
        <v>813</v>
      </c>
      <c r="L67" s="344"/>
      <c r="M67" s="232" t="s">
        <v>190</v>
      </c>
      <c r="N67" s="362" t="s">
        <v>197</v>
      </c>
      <c r="O67" s="214"/>
      <c r="P67" s="233"/>
      <c r="Q67" s="233"/>
    </row>
    <row r="68" spans="1:17">
      <c r="A68" s="219"/>
      <c r="B68" s="219"/>
      <c r="C68" s="219"/>
      <c r="D68" s="231" t="s">
        <v>189</v>
      </c>
      <c r="E68" s="225"/>
      <c r="F68" s="225"/>
      <c r="G68" s="225"/>
      <c r="H68" s="219"/>
      <c r="I68" s="219"/>
      <c r="J68" s="222"/>
      <c r="K68" s="223" t="s">
        <v>813</v>
      </c>
      <c r="L68" s="344"/>
      <c r="M68" s="232" t="s">
        <v>190</v>
      </c>
      <c r="N68" s="362" t="s">
        <v>197</v>
      </c>
      <c r="O68" s="214"/>
      <c r="P68" s="233"/>
      <c r="Q68" s="233"/>
    </row>
    <row r="69" spans="1:17">
      <c r="A69" s="219"/>
      <c r="B69" s="219"/>
      <c r="C69" s="219"/>
      <c r="D69" s="231" t="s">
        <v>189</v>
      </c>
      <c r="E69" s="225"/>
      <c r="F69" s="225"/>
      <c r="G69" s="225"/>
      <c r="H69" s="219"/>
      <c r="I69" s="219"/>
      <c r="J69" s="222"/>
      <c r="K69" s="223" t="s">
        <v>813</v>
      </c>
      <c r="L69" s="344"/>
      <c r="M69" s="232" t="s">
        <v>190</v>
      </c>
      <c r="N69" s="362" t="s">
        <v>197</v>
      </c>
      <c r="O69" s="214"/>
      <c r="P69" s="233"/>
      <c r="Q69" s="233"/>
    </row>
    <row r="70" spans="1:17">
      <c r="A70" s="219"/>
      <c r="B70" s="219"/>
      <c r="C70" s="219"/>
      <c r="D70" s="231" t="s">
        <v>189</v>
      </c>
      <c r="E70" s="225"/>
      <c r="F70" s="225"/>
      <c r="G70" s="225"/>
      <c r="H70" s="219"/>
      <c r="I70" s="219"/>
      <c r="J70" s="222"/>
      <c r="K70" s="223" t="s">
        <v>813</v>
      </c>
      <c r="L70" s="344"/>
      <c r="M70" s="232" t="s">
        <v>190</v>
      </c>
      <c r="N70" s="362" t="s">
        <v>197</v>
      </c>
      <c r="O70" s="214"/>
      <c r="P70" s="233"/>
      <c r="Q70" s="233"/>
    </row>
    <row r="71" spans="1:17">
      <c r="A71" s="219"/>
      <c r="B71" s="219"/>
      <c r="C71" s="219"/>
      <c r="D71" s="231" t="s">
        <v>189</v>
      </c>
      <c r="E71" s="225"/>
      <c r="F71" s="225"/>
      <c r="G71" s="225"/>
      <c r="H71" s="219"/>
      <c r="I71" s="219"/>
      <c r="J71" s="222"/>
      <c r="K71" s="223" t="s">
        <v>813</v>
      </c>
      <c r="L71" s="344"/>
      <c r="M71" s="232" t="s">
        <v>190</v>
      </c>
      <c r="N71" s="362" t="s">
        <v>197</v>
      </c>
      <c r="O71" s="214"/>
      <c r="P71" s="233"/>
      <c r="Q71" s="233"/>
    </row>
    <row r="72" spans="1:17">
      <c r="A72" s="219"/>
      <c r="B72" s="219"/>
      <c r="C72" s="219"/>
      <c r="D72" s="231" t="s">
        <v>189</v>
      </c>
      <c r="E72" s="225"/>
      <c r="F72" s="225"/>
      <c r="G72" s="225"/>
      <c r="H72" s="219"/>
      <c r="I72" s="219"/>
      <c r="J72" s="222"/>
      <c r="K72" s="223" t="s">
        <v>813</v>
      </c>
      <c r="L72" s="344"/>
      <c r="M72" s="232" t="s">
        <v>190</v>
      </c>
      <c r="N72" s="362" t="s">
        <v>197</v>
      </c>
      <c r="O72" s="214"/>
      <c r="P72" s="233"/>
      <c r="Q72" s="233"/>
    </row>
    <row r="73" spans="1:17">
      <c r="A73" s="219"/>
      <c r="B73" s="219"/>
      <c r="C73" s="219"/>
      <c r="D73" s="231" t="s">
        <v>189</v>
      </c>
      <c r="E73" s="225"/>
      <c r="F73" s="225"/>
      <c r="G73" s="225"/>
      <c r="H73" s="219"/>
      <c r="I73" s="219"/>
      <c r="J73" s="222"/>
      <c r="K73" s="223" t="s">
        <v>813</v>
      </c>
      <c r="L73" s="344"/>
      <c r="M73" s="232" t="s">
        <v>190</v>
      </c>
      <c r="N73" s="362" t="s">
        <v>197</v>
      </c>
      <c r="O73" s="214"/>
      <c r="P73" s="233"/>
      <c r="Q73" s="233"/>
    </row>
    <row r="74" spans="1:17">
      <c r="A74" s="219"/>
      <c r="B74" s="219"/>
      <c r="C74" s="219"/>
      <c r="D74" s="231" t="s">
        <v>189</v>
      </c>
      <c r="E74" s="225"/>
      <c r="F74" s="225"/>
      <c r="G74" s="225"/>
      <c r="H74" s="219"/>
      <c r="I74" s="219"/>
      <c r="J74" s="222"/>
      <c r="K74" s="223" t="s">
        <v>813</v>
      </c>
      <c r="L74" s="344"/>
      <c r="M74" s="232" t="s">
        <v>190</v>
      </c>
      <c r="N74" s="362" t="s">
        <v>197</v>
      </c>
      <c r="P74" s="233"/>
      <c r="Q74" s="233"/>
    </row>
    <row r="75" spans="1:17">
      <c r="A75" s="219">
        <v>1</v>
      </c>
      <c r="B75" s="219" t="s">
        <v>212</v>
      </c>
      <c r="C75" s="219" t="s">
        <v>213</v>
      </c>
      <c r="D75" s="231" t="s">
        <v>189</v>
      </c>
      <c r="E75" s="225">
        <v>222</v>
      </c>
      <c r="F75" s="225">
        <v>201</v>
      </c>
      <c r="G75" s="225">
        <v>156</v>
      </c>
      <c r="H75" s="219">
        <v>63</v>
      </c>
      <c r="I75" s="219">
        <v>122</v>
      </c>
      <c r="J75" s="222">
        <v>1.1990000000000001</v>
      </c>
      <c r="K75" s="223" t="s">
        <v>813</v>
      </c>
      <c r="L75" s="344">
        <v>1897.4</v>
      </c>
      <c r="M75" s="232" t="s">
        <v>190</v>
      </c>
      <c r="N75" s="362" t="s">
        <v>197</v>
      </c>
      <c r="P75" s="233" t="s">
        <v>627</v>
      </c>
      <c r="Q75" s="233"/>
    </row>
    <row r="76" spans="1:17">
      <c r="A76" s="219">
        <v>2</v>
      </c>
      <c r="B76" s="219" t="s">
        <v>697</v>
      </c>
      <c r="C76" s="219" t="s">
        <v>695</v>
      </c>
      <c r="D76" s="231" t="s">
        <v>189</v>
      </c>
      <c r="E76" s="225">
        <v>227</v>
      </c>
      <c r="F76" s="225">
        <v>206</v>
      </c>
      <c r="G76" s="225">
        <v>156</v>
      </c>
      <c r="H76" s="219">
        <v>63</v>
      </c>
      <c r="I76" s="219">
        <v>122</v>
      </c>
      <c r="J76" s="222">
        <v>1.1990000000000001</v>
      </c>
      <c r="K76" s="223" t="s">
        <v>813</v>
      </c>
      <c r="L76" s="344">
        <v>2238.61</v>
      </c>
      <c r="M76" s="232" t="s">
        <v>190</v>
      </c>
      <c r="N76" s="362" t="s">
        <v>197</v>
      </c>
      <c r="P76" s="233" t="s">
        <v>627</v>
      </c>
      <c r="Q76" s="233"/>
    </row>
    <row r="77" spans="1:17">
      <c r="A77" s="219">
        <v>3</v>
      </c>
      <c r="B77" s="219" t="s">
        <v>778</v>
      </c>
      <c r="C77" s="219" t="s">
        <v>779</v>
      </c>
      <c r="D77" s="231" t="s">
        <v>189</v>
      </c>
      <c r="E77" s="225">
        <v>227</v>
      </c>
      <c r="F77" s="225">
        <v>206</v>
      </c>
      <c r="G77" s="225">
        <v>156</v>
      </c>
      <c r="H77" s="219">
        <v>63</v>
      </c>
      <c r="I77" s="219">
        <v>122</v>
      </c>
      <c r="J77" s="222">
        <v>1.1990000000000001</v>
      </c>
      <c r="K77" s="223" t="s">
        <v>813</v>
      </c>
      <c r="L77" s="344">
        <v>2239.13</v>
      </c>
      <c r="M77" s="232" t="s">
        <v>190</v>
      </c>
      <c r="N77" s="362" t="s">
        <v>197</v>
      </c>
      <c r="P77" s="233" t="s">
        <v>627</v>
      </c>
      <c r="Q77" s="233"/>
    </row>
    <row r="78" spans="1:17">
      <c r="A78" s="219">
        <v>4</v>
      </c>
      <c r="B78" s="219" t="s">
        <v>787</v>
      </c>
      <c r="C78" s="219" t="s">
        <v>810</v>
      </c>
      <c r="D78" s="231" t="s">
        <v>189</v>
      </c>
      <c r="E78" s="225">
        <v>227</v>
      </c>
      <c r="F78" s="225">
        <v>206</v>
      </c>
      <c r="G78" s="225">
        <v>156</v>
      </c>
      <c r="H78" s="219">
        <v>63</v>
      </c>
      <c r="I78" s="219">
        <v>122</v>
      </c>
      <c r="J78" s="222">
        <v>1.1990000000000001</v>
      </c>
      <c r="K78" s="223" t="s">
        <v>813</v>
      </c>
      <c r="L78" s="344">
        <v>2250.1999999999998</v>
      </c>
      <c r="M78" s="232" t="s">
        <v>190</v>
      </c>
      <c r="N78" s="362" t="s">
        <v>197</v>
      </c>
      <c r="P78" s="233" t="s">
        <v>627</v>
      </c>
      <c r="Q78" s="233"/>
    </row>
    <row r="79" spans="1:17">
      <c r="A79" s="219">
        <v>5</v>
      </c>
      <c r="B79" s="219" t="s">
        <v>704</v>
      </c>
      <c r="C79" s="219" t="s">
        <v>709</v>
      </c>
      <c r="D79" s="231" t="s">
        <v>189</v>
      </c>
      <c r="E79" s="225">
        <v>227</v>
      </c>
      <c r="F79" s="225">
        <v>206</v>
      </c>
      <c r="G79" s="225">
        <v>156</v>
      </c>
      <c r="H79" s="219">
        <v>63</v>
      </c>
      <c r="I79" s="219">
        <v>122</v>
      </c>
      <c r="J79" s="222">
        <v>1.1990000000000001</v>
      </c>
      <c r="K79" s="223" t="s">
        <v>813</v>
      </c>
      <c r="L79" s="344">
        <v>2238.6799999999998</v>
      </c>
      <c r="M79" s="232" t="s">
        <v>190</v>
      </c>
      <c r="N79" s="362" t="s">
        <v>197</v>
      </c>
      <c r="O79" s="214"/>
      <c r="P79" s="233" t="s">
        <v>627</v>
      </c>
      <c r="Q79" s="233"/>
    </row>
    <row r="80" spans="1:17">
      <c r="A80" s="219">
        <v>6</v>
      </c>
      <c r="B80" s="219" t="s">
        <v>214</v>
      </c>
      <c r="C80" s="219" t="s">
        <v>215</v>
      </c>
      <c r="D80" s="231" t="s">
        <v>189</v>
      </c>
      <c r="E80" s="225">
        <v>222</v>
      </c>
      <c r="F80" s="225">
        <v>201</v>
      </c>
      <c r="G80" s="225">
        <v>156</v>
      </c>
      <c r="H80" s="219">
        <v>63</v>
      </c>
      <c r="I80" s="219">
        <v>122</v>
      </c>
      <c r="J80" s="222">
        <v>1.1990000000000001</v>
      </c>
      <c r="K80" s="223" t="s">
        <v>813</v>
      </c>
      <c r="L80" s="344">
        <v>1897.4</v>
      </c>
      <c r="M80" s="232" t="s">
        <v>190</v>
      </c>
      <c r="N80" s="362" t="s">
        <v>197</v>
      </c>
      <c r="O80" s="214"/>
      <c r="P80" s="233" t="s">
        <v>627</v>
      </c>
      <c r="Q80" s="233"/>
    </row>
    <row r="81" spans="1:17">
      <c r="A81" s="219">
        <v>7</v>
      </c>
      <c r="B81" s="219" t="s">
        <v>216</v>
      </c>
      <c r="C81" s="219" t="s">
        <v>217</v>
      </c>
      <c r="D81" s="231" t="s">
        <v>189</v>
      </c>
      <c r="E81" s="225">
        <v>222</v>
      </c>
      <c r="F81" s="225">
        <v>201</v>
      </c>
      <c r="G81" s="225">
        <v>156</v>
      </c>
      <c r="H81" s="219">
        <v>63</v>
      </c>
      <c r="I81" s="219">
        <v>122</v>
      </c>
      <c r="J81" s="222">
        <v>1.1990000000000001</v>
      </c>
      <c r="K81" s="223" t="s">
        <v>813</v>
      </c>
      <c r="L81" s="344">
        <v>2347.63</v>
      </c>
      <c r="M81" s="232" t="s">
        <v>190</v>
      </c>
      <c r="N81" s="362" t="s">
        <v>197</v>
      </c>
      <c r="O81" s="214"/>
      <c r="P81" s="233" t="s">
        <v>627</v>
      </c>
      <c r="Q81" s="233"/>
    </row>
    <row r="82" spans="1:17" s="251" customFormat="1">
      <c r="A82" s="219">
        <v>8</v>
      </c>
      <c r="B82" s="219" t="s">
        <v>218</v>
      </c>
      <c r="C82" s="219" t="s">
        <v>219</v>
      </c>
      <c r="D82" s="231" t="s">
        <v>189</v>
      </c>
      <c r="E82" s="225">
        <v>222</v>
      </c>
      <c r="F82" s="225">
        <v>201</v>
      </c>
      <c r="G82" s="225">
        <v>156</v>
      </c>
      <c r="H82" s="219">
        <v>63</v>
      </c>
      <c r="I82" s="219">
        <v>122</v>
      </c>
      <c r="J82" s="222">
        <v>1.1990000000000001</v>
      </c>
      <c r="K82" s="223" t="s">
        <v>813</v>
      </c>
      <c r="L82" s="344">
        <v>2347.6799999999998</v>
      </c>
      <c r="M82" s="232" t="s">
        <v>190</v>
      </c>
      <c r="N82" s="362" t="s">
        <v>197</v>
      </c>
      <c r="O82" s="214"/>
      <c r="P82" s="233" t="s">
        <v>627</v>
      </c>
      <c r="Q82" s="233"/>
    </row>
    <row r="83" spans="1:17" s="251" customFormat="1">
      <c r="A83" s="219"/>
      <c r="B83" s="219"/>
      <c r="C83" s="219"/>
      <c r="D83" s="231" t="s">
        <v>189</v>
      </c>
      <c r="E83" s="225"/>
      <c r="F83" s="225"/>
      <c r="G83" s="225"/>
      <c r="H83" s="219"/>
      <c r="I83" s="219"/>
      <c r="J83" s="222"/>
      <c r="K83" s="223" t="s">
        <v>813</v>
      </c>
      <c r="L83" s="344"/>
      <c r="M83" s="232" t="s">
        <v>190</v>
      </c>
      <c r="N83" s="362" t="s">
        <v>197</v>
      </c>
      <c r="O83" s="214"/>
      <c r="P83" s="233"/>
      <c r="Q83" s="233"/>
    </row>
    <row r="84" spans="1:17" s="251" customFormat="1">
      <c r="A84" s="219"/>
      <c r="B84" s="219"/>
      <c r="C84" s="219"/>
      <c r="D84" s="231" t="s">
        <v>189</v>
      </c>
      <c r="E84" s="225"/>
      <c r="F84" s="225"/>
      <c r="G84" s="225"/>
      <c r="H84" s="219"/>
      <c r="I84" s="219"/>
      <c r="J84" s="222"/>
      <c r="K84" s="223" t="s">
        <v>813</v>
      </c>
      <c r="L84" s="344"/>
      <c r="M84" s="232" t="s">
        <v>190</v>
      </c>
      <c r="N84" s="362" t="s">
        <v>197</v>
      </c>
      <c r="O84" s="214"/>
      <c r="P84" s="233"/>
      <c r="Q84" s="233"/>
    </row>
    <row r="85" spans="1:17" s="251" customFormat="1">
      <c r="A85" s="219"/>
      <c r="B85" s="219"/>
      <c r="C85" s="219"/>
      <c r="D85" s="231" t="s">
        <v>189</v>
      </c>
      <c r="E85" s="225"/>
      <c r="F85" s="225"/>
      <c r="G85" s="225"/>
      <c r="H85" s="219"/>
      <c r="I85" s="219"/>
      <c r="J85" s="222"/>
      <c r="K85" s="223" t="s">
        <v>813</v>
      </c>
      <c r="L85" s="344"/>
      <c r="M85" s="232" t="s">
        <v>190</v>
      </c>
      <c r="N85" s="362" t="s">
        <v>197</v>
      </c>
      <c r="O85" s="214"/>
      <c r="P85" s="233"/>
      <c r="Q85" s="233"/>
    </row>
    <row r="86" spans="1:17" s="251" customFormat="1">
      <c r="A86" s="219"/>
      <c r="B86" s="219"/>
      <c r="C86" s="219"/>
      <c r="D86" s="231" t="s">
        <v>189</v>
      </c>
      <c r="E86" s="225"/>
      <c r="F86" s="225"/>
      <c r="G86" s="225"/>
      <c r="H86" s="219"/>
      <c r="I86" s="219"/>
      <c r="J86" s="222"/>
      <c r="K86" s="223" t="s">
        <v>813</v>
      </c>
      <c r="L86" s="344"/>
      <c r="M86" s="232" t="s">
        <v>190</v>
      </c>
      <c r="N86" s="362" t="s">
        <v>197</v>
      </c>
      <c r="O86" s="214"/>
      <c r="P86" s="233"/>
      <c r="Q86" s="233"/>
    </row>
    <row r="87" spans="1:17" s="251" customFormat="1">
      <c r="A87" s="219"/>
      <c r="B87" s="219"/>
      <c r="C87" s="219"/>
      <c r="D87" s="231" t="s">
        <v>189</v>
      </c>
      <c r="E87" s="225"/>
      <c r="F87" s="225"/>
      <c r="G87" s="225"/>
      <c r="H87" s="219"/>
      <c r="I87" s="219"/>
      <c r="J87" s="222"/>
      <c r="K87" s="223" t="s">
        <v>813</v>
      </c>
      <c r="L87" s="344"/>
      <c r="M87" s="232" t="s">
        <v>190</v>
      </c>
      <c r="N87" s="362" t="s">
        <v>197</v>
      </c>
      <c r="O87" s="214"/>
      <c r="P87" s="233"/>
      <c r="Q87" s="233"/>
    </row>
    <row r="88" spans="1:17">
      <c r="A88" s="219">
        <v>1</v>
      </c>
      <c r="B88" s="219" t="s">
        <v>348</v>
      </c>
      <c r="C88" s="219" t="s">
        <v>349</v>
      </c>
      <c r="D88" s="231" t="s">
        <v>189</v>
      </c>
      <c r="E88" s="225">
        <v>220</v>
      </c>
      <c r="F88" s="225">
        <v>199</v>
      </c>
      <c r="G88" s="225">
        <v>158</v>
      </c>
      <c r="H88" s="219">
        <v>62</v>
      </c>
      <c r="I88" s="219">
        <v>121</v>
      </c>
      <c r="J88" s="222">
        <v>1.1850000000000001</v>
      </c>
      <c r="K88" s="223" t="s">
        <v>813</v>
      </c>
      <c r="L88" s="344">
        <v>1991.71</v>
      </c>
      <c r="M88" s="232" t="s">
        <v>190</v>
      </c>
      <c r="N88" s="362" t="s">
        <v>197</v>
      </c>
      <c r="P88" s="233" t="s">
        <v>627</v>
      </c>
      <c r="Q88" s="233"/>
    </row>
    <row r="89" spans="1:17">
      <c r="A89" s="219">
        <v>2</v>
      </c>
      <c r="B89" s="219" t="s">
        <v>32</v>
      </c>
      <c r="C89" s="219" t="s">
        <v>35</v>
      </c>
      <c r="D89" s="231" t="s">
        <v>189</v>
      </c>
      <c r="E89" s="225">
        <v>220</v>
      </c>
      <c r="F89" s="225">
        <v>199</v>
      </c>
      <c r="G89" s="225">
        <v>158</v>
      </c>
      <c r="H89" s="219">
        <v>62</v>
      </c>
      <c r="I89" s="219">
        <v>121</v>
      </c>
      <c r="J89" s="222">
        <v>1.1850000000000001</v>
      </c>
      <c r="K89" s="223" t="s">
        <v>813</v>
      </c>
      <c r="L89" s="344">
        <v>2033.63</v>
      </c>
      <c r="M89" s="232" t="s">
        <v>190</v>
      </c>
      <c r="N89" s="362" t="s">
        <v>197</v>
      </c>
      <c r="P89" s="233" t="s">
        <v>627</v>
      </c>
      <c r="Q89" s="233"/>
    </row>
    <row r="90" spans="1:17">
      <c r="A90" s="219">
        <v>3</v>
      </c>
      <c r="B90" s="219" t="s">
        <v>388</v>
      </c>
      <c r="C90" s="219" t="s">
        <v>389</v>
      </c>
      <c r="D90" s="231" t="s">
        <v>189</v>
      </c>
      <c r="E90" s="225">
        <v>220</v>
      </c>
      <c r="F90" s="225">
        <v>199</v>
      </c>
      <c r="G90" s="225">
        <v>158</v>
      </c>
      <c r="H90" s="219">
        <v>62</v>
      </c>
      <c r="I90" s="219">
        <v>121</v>
      </c>
      <c r="J90" s="222">
        <v>1.1850000000000001</v>
      </c>
      <c r="K90" s="223" t="s">
        <v>813</v>
      </c>
      <c r="L90" s="344">
        <v>2167.13</v>
      </c>
      <c r="M90" s="232" t="s">
        <v>190</v>
      </c>
      <c r="N90" s="362" t="s">
        <v>197</v>
      </c>
      <c r="P90" s="233" t="s">
        <v>627</v>
      </c>
      <c r="Q90" s="233"/>
    </row>
    <row r="91" spans="1:17">
      <c r="A91" s="219">
        <v>4</v>
      </c>
      <c r="B91" s="219" t="s">
        <v>24</v>
      </c>
      <c r="C91" s="219" t="s">
        <v>28</v>
      </c>
      <c r="D91" s="231" t="s">
        <v>189</v>
      </c>
      <c r="E91" s="225">
        <v>220</v>
      </c>
      <c r="F91" s="225">
        <v>199</v>
      </c>
      <c r="G91" s="225">
        <v>158</v>
      </c>
      <c r="H91" s="219">
        <v>62</v>
      </c>
      <c r="I91" s="219">
        <v>121</v>
      </c>
      <c r="J91" s="222">
        <v>1.1850000000000001</v>
      </c>
      <c r="K91" s="223" t="s">
        <v>813</v>
      </c>
      <c r="L91" s="344">
        <v>2445.35</v>
      </c>
      <c r="M91" s="232" t="s">
        <v>190</v>
      </c>
      <c r="N91" s="362" t="s">
        <v>197</v>
      </c>
      <c r="P91" s="233" t="s">
        <v>627</v>
      </c>
      <c r="Q91" s="233"/>
    </row>
    <row r="92" spans="1:17">
      <c r="A92" s="219">
        <v>5</v>
      </c>
      <c r="B92" s="219" t="s">
        <v>25</v>
      </c>
      <c r="C92" s="219" t="s">
        <v>29</v>
      </c>
      <c r="D92" s="231" t="s">
        <v>189</v>
      </c>
      <c r="E92" s="225">
        <v>220</v>
      </c>
      <c r="F92" s="225">
        <v>199</v>
      </c>
      <c r="G92" s="225">
        <v>158</v>
      </c>
      <c r="H92" s="219">
        <v>62</v>
      </c>
      <c r="I92" s="219">
        <v>121</v>
      </c>
      <c r="J92" s="222">
        <v>1.1850000000000001</v>
      </c>
      <c r="K92" s="223" t="s">
        <v>813</v>
      </c>
      <c r="L92" s="344">
        <v>2456.2800000000002</v>
      </c>
      <c r="M92" s="232" t="s">
        <v>190</v>
      </c>
      <c r="N92" s="362" t="s">
        <v>197</v>
      </c>
      <c r="P92" s="233" t="s">
        <v>627</v>
      </c>
      <c r="Q92" s="233"/>
    </row>
    <row r="93" spans="1:17" s="256" customFormat="1">
      <c r="A93" s="219">
        <v>6</v>
      </c>
      <c r="B93" s="219" t="s">
        <v>462</v>
      </c>
      <c r="C93" s="219" t="s">
        <v>463</v>
      </c>
      <c r="D93" s="231" t="s">
        <v>189</v>
      </c>
      <c r="E93" s="225">
        <v>215</v>
      </c>
      <c r="F93" s="225">
        <v>194</v>
      </c>
      <c r="G93" s="225">
        <v>158</v>
      </c>
      <c r="H93" s="219">
        <v>62</v>
      </c>
      <c r="I93" s="219">
        <v>121</v>
      </c>
      <c r="J93" s="222">
        <v>1.1850000000000001</v>
      </c>
      <c r="K93" s="223" t="s">
        <v>813</v>
      </c>
      <c r="L93" s="344">
        <v>1933.89</v>
      </c>
      <c r="M93" s="232" t="s">
        <v>190</v>
      </c>
      <c r="N93" s="362" t="s">
        <v>197</v>
      </c>
      <c r="P93" s="233" t="s">
        <v>628</v>
      </c>
      <c r="Q93" s="233"/>
    </row>
    <row r="94" spans="1:17" s="256" customFormat="1">
      <c r="A94" s="219">
        <v>7</v>
      </c>
      <c r="B94" s="219" t="s">
        <v>468</v>
      </c>
      <c r="C94" s="219" t="s">
        <v>469</v>
      </c>
      <c r="D94" s="231" t="s">
        <v>189</v>
      </c>
      <c r="E94" s="225">
        <v>215</v>
      </c>
      <c r="F94" s="225">
        <v>194</v>
      </c>
      <c r="G94" s="225">
        <v>158</v>
      </c>
      <c r="H94" s="219">
        <v>62</v>
      </c>
      <c r="I94" s="219">
        <v>121</v>
      </c>
      <c r="J94" s="222">
        <v>1.1850000000000001</v>
      </c>
      <c r="K94" s="223" t="s">
        <v>813</v>
      </c>
      <c r="L94" s="344">
        <v>2382.59</v>
      </c>
      <c r="M94" s="232" t="s">
        <v>190</v>
      </c>
      <c r="N94" s="362" t="s">
        <v>197</v>
      </c>
      <c r="P94" s="233" t="s">
        <v>628</v>
      </c>
      <c r="Q94" s="233"/>
    </row>
    <row r="95" spans="1:17" s="256" customFormat="1">
      <c r="A95" s="219">
        <v>8</v>
      </c>
      <c r="B95" s="219" t="s">
        <v>466</v>
      </c>
      <c r="C95" s="219" t="s">
        <v>467</v>
      </c>
      <c r="D95" s="231" t="s">
        <v>189</v>
      </c>
      <c r="E95" s="225">
        <v>215</v>
      </c>
      <c r="F95" s="225">
        <v>194</v>
      </c>
      <c r="G95" s="225">
        <v>158</v>
      </c>
      <c r="H95" s="219">
        <v>62</v>
      </c>
      <c r="I95" s="219">
        <v>121</v>
      </c>
      <c r="J95" s="222">
        <v>1.1850000000000001</v>
      </c>
      <c r="K95" s="223" t="s">
        <v>813</v>
      </c>
      <c r="L95" s="344">
        <v>2371.59</v>
      </c>
      <c r="M95" s="232" t="s">
        <v>190</v>
      </c>
      <c r="N95" s="362" t="s">
        <v>197</v>
      </c>
      <c r="P95" s="233" t="s">
        <v>628</v>
      </c>
      <c r="Q95" s="233"/>
    </row>
    <row r="96" spans="1:17" s="256" customFormat="1">
      <c r="A96" s="219">
        <v>9</v>
      </c>
      <c r="B96" s="219" t="s">
        <v>470</v>
      </c>
      <c r="C96" s="219" t="s">
        <v>471</v>
      </c>
      <c r="D96" s="231" t="s">
        <v>189</v>
      </c>
      <c r="E96" s="225">
        <v>215</v>
      </c>
      <c r="F96" s="225">
        <v>194</v>
      </c>
      <c r="G96" s="225">
        <v>158</v>
      </c>
      <c r="H96" s="219">
        <v>62</v>
      </c>
      <c r="I96" s="219">
        <v>121</v>
      </c>
      <c r="J96" s="222">
        <v>1.1850000000000001</v>
      </c>
      <c r="K96" s="223" t="s">
        <v>813</v>
      </c>
      <c r="L96" s="344">
        <v>2086.5500000000002</v>
      </c>
      <c r="M96" s="232" t="s">
        <v>190</v>
      </c>
      <c r="N96" s="362" t="s">
        <v>197</v>
      </c>
      <c r="P96" s="233" t="s">
        <v>628</v>
      </c>
      <c r="Q96" s="233"/>
    </row>
    <row r="97" spans="1:17" s="256" customFormat="1">
      <c r="A97" s="219">
        <v>10</v>
      </c>
      <c r="B97" s="219" t="s">
        <v>472</v>
      </c>
      <c r="C97" s="219" t="s">
        <v>473</v>
      </c>
      <c r="D97" s="231" t="s">
        <v>189</v>
      </c>
      <c r="E97" s="225">
        <v>215</v>
      </c>
      <c r="F97" s="225">
        <v>194</v>
      </c>
      <c r="G97" s="225">
        <v>158</v>
      </c>
      <c r="H97" s="219">
        <v>62</v>
      </c>
      <c r="I97" s="219">
        <v>121</v>
      </c>
      <c r="J97" s="222">
        <v>1.1850000000000001</v>
      </c>
      <c r="K97" s="223" t="s">
        <v>813</v>
      </c>
      <c r="L97" s="344">
        <v>2242.12</v>
      </c>
      <c r="M97" s="232" t="s">
        <v>190</v>
      </c>
      <c r="N97" s="362" t="s">
        <v>197</v>
      </c>
      <c r="O97" s="214"/>
      <c r="P97" s="233" t="s">
        <v>628</v>
      </c>
      <c r="Q97" s="233"/>
    </row>
    <row r="98" spans="1:17" s="256" customFormat="1">
      <c r="A98" s="219">
        <v>11</v>
      </c>
      <c r="B98" s="219" t="s">
        <v>474</v>
      </c>
      <c r="C98" s="219" t="s">
        <v>475</v>
      </c>
      <c r="D98" s="231" t="s">
        <v>189</v>
      </c>
      <c r="E98" s="225">
        <v>215</v>
      </c>
      <c r="F98" s="225">
        <v>194</v>
      </c>
      <c r="G98" s="225">
        <v>158</v>
      </c>
      <c r="H98" s="219">
        <v>62</v>
      </c>
      <c r="I98" s="219">
        <v>121</v>
      </c>
      <c r="J98" s="222">
        <v>1.1850000000000001</v>
      </c>
      <c r="K98" s="223" t="s">
        <v>813</v>
      </c>
      <c r="L98" s="344">
        <v>2193.87</v>
      </c>
      <c r="M98" s="232" t="s">
        <v>190</v>
      </c>
      <c r="N98" s="362" t="s">
        <v>197</v>
      </c>
      <c r="O98" s="214"/>
      <c r="P98" s="233" t="s">
        <v>628</v>
      </c>
      <c r="Q98" s="233"/>
    </row>
    <row r="99" spans="1:17" s="256" customFormat="1">
      <c r="A99" s="219">
        <v>12</v>
      </c>
      <c r="B99" s="219" t="s">
        <v>476</v>
      </c>
      <c r="C99" s="219" t="s">
        <v>477</v>
      </c>
      <c r="D99" s="231" t="s">
        <v>189</v>
      </c>
      <c r="E99" s="225">
        <v>215</v>
      </c>
      <c r="F99" s="225">
        <v>194</v>
      </c>
      <c r="G99" s="225">
        <v>158</v>
      </c>
      <c r="H99" s="219">
        <v>62</v>
      </c>
      <c r="I99" s="219">
        <v>121</v>
      </c>
      <c r="J99" s="222">
        <v>1.1850000000000001</v>
      </c>
      <c r="K99" s="223" t="s">
        <v>813</v>
      </c>
      <c r="L99" s="344">
        <v>2172.6799999999998</v>
      </c>
      <c r="M99" s="232" t="s">
        <v>190</v>
      </c>
      <c r="N99" s="362" t="s">
        <v>197</v>
      </c>
      <c r="P99" s="233" t="s">
        <v>628</v>
      </c>
      <c r="Q99" s="233"/>
    </row>
    <row r="100" spans="1:17" s="256" customFormat="1">
      <c r="A100" s="219">
        <v>13</v>
      </c>
      <c r="B100" s="219" t="s">
        <v>689</v>
      </c>
      <c r="C100" s="219" t="s">
        <v>669</v>
      </c>
      <c r="D100" s="231" t="s">
        <v>189</v>
      </c>
      <c r="E100" s="225">
        <v>225</v>
      </c>
      <c r="F100" s="225">
        <v>204</v>
      </c>
      <c r="G100" s="225">
        <v>158</v>
      </c>
      <c r="H100" s="219">
        <v>62</v>
      </c>
      <c r="I100" s="219">
        <v>121</v>
      </c>
      <c r="J100" s="222">
        <v>1.1850000000000001</v>
      </c>
      <c r="K100" s="223" t="s">
        <v>813</v>
      </c>
      <c r="L100" s="344">
        <v>2343</v>
      </c>
      <c r="M100" s="232" t="s">
        <v>190</v>
      </c>
      <c r="N100" s="362" t="s">
        <v>197</v>
      </c>
      <c r="O100" s="214"/>
      <c r="P100" s="233" t="s">
        <v>627</v>
      </c>
      <c r="Q100" s="233"/>
    </row>
    <row r="101" spans="1:17" s="256" customFormat="1">
      <c r="A101" s="219">
        <v>14</v>
      </c>
      <c r="B101" s="219" t="s">
        <v>761</v>
      </c>
      <c r="C101" s="219" t="s">
        <v>769</v>
      </c>
      <c r="D101" s="231" t="s">
        <v>189</v>
      </c>
      <c r="E101" s="225">
        <v>225</v>
      </c>
      <c r="F101" s="225">
        <v>204</v>
      </c>
      <c r="G101" s="225">
        <v>158</v>
      </c>
      <c r="H101" s="219">
        <v>62</v>
      </c>
      <c r="I101" s="219">
        <v>121</v>
      </c>
      <c r="J101" s="222">
        <v>1.1850000000000001</v>
      </c>
      <c r="K101" s="223" t="s">
        <v>813</v>
      </c>
      <c r="L101" s="344">
        <v>2384.88</v>
      </c>
      <c r="M101" s="232" t="s">
        <v>190</v>
      </c>
      <c r="N101" s="362" t="s">
        <v>197</v>
      </c>
      <c r="O101" s="214"/>
      <c r="P101" s="233" t="s">
        <v>627</v>
      </c>
      <c r="Q101" s="233"/>
    </row>
    <row r="102" spans="1:17" s="256" customFormat="1">
      <c r="A102" s="219">
        <v>15</v>
      </c>
      <c r="B102" s="219" t="s">
        <v>762</v>
      </c>
      <c r="C102" s="219" t="s">
        <v>770</v>
      </c>
      <c r="D102" s="231" t="s">
        <v>189</v>
      </c>
      <c r="E102" s="225">
        <v>225</v>
      </c>
      <c r="F102" s="225">
        <v>204</v>
      </c>
      <c r="G102" s="225">
        <v>158</v>
      </c>
      <c r="H102" s="219">
        <v>62</v>
      </c>
      <c r="I102" s="219">
        <v>121</v>
      </c>
      <c r="J102" s="222">
        <v>1.1850000000000001</v>
      </c>
      <c r="K102" s="223" t="s">
        <v>813</v>
      </c>
      <c r="L102" s="344">
        <v>2796.8</v>
      </c>
      <c r="M102" s="232" t="s">
        <v>190</v>
      </c>
      <c r="N102" s="362" t="s">
        <v>197</v>
      </c>
      <c r="O102" s="214"/>
      <c r="P102" s="233" t="s">
        <v>627</v>
      </c>
      <c r="Q102" s="233"/>
    </row>
    <row r="103" spans="1:17" s="256" customFormat="1">
      <c r="A103" s="219">
        <v>16</v>
      </c>
      <c r="B103" s="219" t="s">
        <v>763</v>
      </c>
      <c r="C103" s="219" t="s">
        <v>771</v>
      </c>
      <c r="D103" s="231" t="s">
        <v>189</v>
      </c>
      <c r="E103" s="225">
        <v>225</v>
      </c>
      <c r="F103" s="225">
        <v>204</v>
      </c>
      <c r="G103" s="225">
        <v>158</v>
      </c>
      <c r="H103" s="219">
        <v>62</v>
      </c>
      <c r="I103" s="219">
        <v>121</v>
      </c>
      <c r="J103" s="222">
        <v>1.1850000000000001</v>
      </c>
      <c r="K103" s="223" t="s">
        <v>813</v>
      </c>
      <c r="L103" s="344">
        <v>2807.73</v>
      </c>
      <c r="M103" s="232" t="s">
        <v>190</v>
      </c>
      <c r="N103" s="362" t="s">
        <v>197</v>
      </c>
      <c r="O103" s="214"/>
      <c r="P103" s="233" t="s">
        <v>627</v>
      </c>
      <c r="Q103" s="233"/>
    </row>
    <row r="104" spans="1:17" s="256" customFormat="1">
      <c r="A104" s="219">
        <v>17</v>
      </c>
      <c r="B104" s="219" t="s">
        <v>799</v>
      </c>
      <c r="C104" s="219" t="s">
        <v>802</v>
      </c>
      <c r="D104" s="231" t="s">
        <v>189</v>
      </c>
      <c r="E104" s="225">
        <v>225</v>
      </c>
      <c r="F104" s="225">
        <v>204</v>
      </c>
      <c r="G104" s="225">
        <v>158</v>
      </c>
      <c r="H104" s="219">
        <v>62</v>
      </c>
      <c r="I104" s="219">
        <v>121</v>
      </c>
      <c r="J104" s="222">
        <v>1.1850000000000001</v>
      </c>
      <c r="K104" s="223" t="s">
        <v>813</v>
      </c>
      <c r="L104" s="344">
        <v>2516.15</v>
      </c>
      <c r="M104" s="232" t="s">
        <v>190</v>
      </c>
      <c r="N104" s="362" t="s">
        <v>197</v>
      </c>
      <c r="O104" s="214"/>
      <c r="P104" s="233" t="s">
        <v>627</v>
      </c>
      <c r="Q104" s="233"/>
    </row>
    <row r="105" spans="1:17" s="256" customFormat="1">
      <c r="A105" s="219">
        <v>18</v>
      </c>
      <c r="B105" s="219" t="s">
        <v>659</v>
      </c>
      <c r="C105" s="219" t="s">
        <v>666</v>
      </c>
      <c r="D105" s="231" t="s">
        <v>189</v>
      </c>
      <c r="E105" s="225">
        <v>220</v>
      </c>
      <c r="F105" s="225">
        <v>199</v>
      </c>
      <c r="G105" s="225">
        <v>158</v>
      </c>
      <c r="H105" s="219">
        <v>62</v>
      </c>
      <c r="I105" s="219">
        <v>121</v>
      </c>
      <c r="J105" s="222">
        <v>1.1850000000000001</v>
      </c>
      <c r="K105" s="223" t="s">
        <v>813</v>
      </c>
      <c r="L105" s="344">
        <v>2297.34</v>
      </c>
      <c r="M105" s="232" t="s">
        <v>190</v>
      </c>
      <c r="N105" s="362" t="s">
        <v>197</v>
      </c>
      <c r="O105" s="214"/>
      <c r="P105" s="233" t="s">
        <v>628</v>
      </c>
      <c r="Q105" s="233"/>
    </row>
    <row r="106" spans="1:17" s="256" customFormat="1">
      <c r="A106" s="219">
        <v>19</v>
      </c>
      <c r="B106" s="219" t="s">
        <v>667</v>
      </c>
      <c r="C106" s="219" t="s">
        <v>668</v>
      </c>
      <c r="D106" s="231" t="s">
        <v>189</v>
      </c>
      <c r="E106" s="225">
        <v>220</v>
      </c>
      <c r="F106" s="225">
        <v>199</v>
      </c>
      <c r="G106" s="225">
        <v>158</v>
      </c>
      <c r="H106" s="219">
        <v>62</v>
      </c>
      <c r="I106" s="219">
        <v>121</v>
      </c>
      <c r="J106" s="222">
        <v>1.1850000000000001</v>
      </c>
      <c r="K106" s="223" t="s">
        <v>813</v>
      </c>
      <c r="L106" s="344">
        <v>2449.66</v>
      </c>
      <c r="M106" s="232" t="s">
        <v>190</v>
      </c>
      <c r="N106" s="362" t="s">
        <v>197</v>
      </c>
      <c r="O106" s="214"/>
      <c r="P106" s="233" t="s">
        <v>627</v>
      </c>
      <c r="Q106" s="233"/>
    </row>
    <row r="107" spans="1:17" s="256" customFormat="1">
      <c r="A107" s="219">
        <v>20</v>
      </c>
      <c r="B107" s="219" t="s">
        <v>746</v>
      </c>
      <c r="C107" s="219" t="s">
        <v>733</v>
      </c>
      <c r="D107" s="231" t="s">
        <v>189</v>
      </c>
      <c r="E107" s="225">
        <v>220</v>
      </c>
      <c r="F107" s="225">
        <v>199</v>
      </c>
      <c r="G107" s="225">
        <v>158</v>
      </c>
      <c r="H107" s="219">
        <v>62</v>
      </c>
      <c r="I107" s="219">
        <v>121</v>
      </c>
      <c r="J107" s="222">
        <v>1.1850000000000001</v>
      </c>
      <c r="K107" s="223" t="s">
        <v>813</v>
      </c>
      <c r="L107" s="344">
        <v>2735.24</v>
      </c>
      <c r="M107" s="232" t="s">
        <v>190</v>
      </c>
      <c r="N107" s="362" t="s">
        <v>197</v>
      </c>
      <c r="O107" s="214"/>
      <c r="P107" s="233" t="s">
        <v>628</v>
      </c>
      <c r="Q107" s="233"/>
    </row>
    <row r="108" spans="1:17" s="256" customFormat="1">
      <c r="A108" s="219">
        <v>21</v>
      </c>
      <c r="B108" s="219" t="s">
        <v>748</v>
      </c>
      <c r="C108" s="219" t="s">
        <v>735</v>
      </c>
      <c r="D108" s="231" t="s">
        <v>189</v>
      </c>
      <c r="E108" s="225">
        <v>220</v>
      </c>
      <c r="F108" s="225">
        <v>199</v>
      </c>
      <c r="G108" s="225">
        <v>158</v>
      </c>
      <c r="H108" s="219">
        <v>62</v>
      </c>
      <c r="I108" s="219">
        <v>121</v>
      </c>
      <c r="J108" s="222">
        <v>1.1850000000000001</v>
      </c>
      <c r="K108" s="223" t="s">
        <v>813</v>
      </c>
      <c r="L108" s="344">
        <v>2746.17</v>
      </c>
      <c r="M108" s="232" t="s">
        <v>190</v>
      </c>
      <c r="N108" s="362" t="s">
        <v>197</v>
      </c>
      <c r="P108" s="233" t="s">
        <v>628</v>
      </c>
      <c r="Q108" s="233"/>
    </row>
    <row r="109" spans="1:17" s="256" customFormat="1">
      <c r="A109" s="219">
        <v>22</v>
      </c>
      <c r="B109" s="219" t="s">
        <v>758</v>
      </c>
      <c r="C109" s="219" t="s">
        <v>759</v>
      </c>
      <c r="D109" s="231" t="s">
        <v>189</v>
      </c>
      <c r="E109" s="225">
        <v>220</v>
      </c>
      <c r="F109" s="225">
        <v>199</v>
      </c>
      <c r="G109" s="225">
        <v>158</v>
      </c>
      <c r="H109" s="219">
        <v>62</v>
      </c>
      <c r="I109" s="219">
        <v>121</v>
      </c>
      <c r="J109" s="222">
        <v>1.1850000000000001</v>
      </c>
      <c r="K109" s="223" t="s">
        <v>813</v>
      </c>
      <c r="L109" s="344">
        <v>2339.4499999999998</v>
      </c>
      <c r="M109" s="232" t="s">
        <v>190</v>
      </c>
      <c r="N109" s="362" t="s">
        <v>197</v>
      </c>
      <c r="P109" s="233" t="s">
        <v>628</v>
      </c>
      <c r="Q109" s="233"/>
    </row>
    <row r="110" spans="1:17" s="256" customFormat="1">
      <c r="A110" s="219">
        <v>23</v>
      </c>
      <c r="B110" s="219" t="s">
        <v>751</v>
      </c>
      <c r="C110" s="219" t="s">
        <v>738</v>
      </c>
      <c r="D110" s="231" t="s">
        <v>189</v>
      </c>
      <c r="E110" s="225">
        <v>220</v>
      </c>
      <c r="F110" s="225">
        <v>199</v>
      </c>
      <c r="G110" s="225">
        <v>158</v>
      </c>
      <c r="H110" s="219">
        <v>62</v>
      </c>
      <c r="I110" s="219">
        <v>121</v>
      </c>
      <c r="J110" s="222">
        <v>1.1850000000000001</v>
      </c>
      <c r="K110" s="223" t="s">
        <v>813</v>
      </c>
      <c r="L110" s="344">
        <v>2606</v>
      </c>
      <c r="M110" s="232" t="s">
        <v>190</v>
      </c>
      <c r="N110" s="362" t="s">
        <v>197</v>
      </c>
      <c r="O110" s="214"/>
      <c r="P110" s="233" t="s">
        <v>628</v>
      </c>
      <c r="Q110" s="233"/>
    </row>
    <row r="111" spans="1:17" s="256" customFormat="1">
      <c r="A111" s="219">
        <v>24</v>
      </c>
      <c r="B111" s="219" t="s">
        <v>753</v>
      </c>
      <c r="C111" s="219" t="s">
        <v>740</v>
      </c>
      <c r="D111" s="231" t="s">
        <v>189</v>
      </c>
      <c r="E111" s="225">
        <v>220</v>
      </c>
      <c r="F111" s="225">
        <v>199</v>
      </c>
      <c r="G111" s="225">
        <v>158</v>
      </c>
      <c r="H111" s="219">
        <v>62</v>
      </c>
      <c r="I111" s="219">
        <v>121</v>
      </c>
      <c r="J111" s="222">
        <v>1.1850000000000001</v>
      </c>
      <c r="K111" s="223" t="s">
        <v>813</v>
      </c>
      <c r="L111" s="344">
        <v>2557.5</v>
      </c>
      <c r="M111" s="232" t="s">
        <v>190</v>
      </c>
      <c r="N111" s="362" t="s">
        <v>197</v>
      </c>
      <c r="O111" s="214"/>
      <c r="P111" s="233" t="s">
        <v>628</v>
      </c>
      <c r="Q111" s="233"/>
    </row>
    <row r="112" spans="1:17" s="256" customFormat="1">
      <c r="A112" s="219">
        <v>25</v>
      </c>
      <c r="B112" s="219" t="s">
        <v>749</v>
      </c>
      <c r="C112" s="219" t="s">
        <v>736</v>
      </c>
      <c r="D112" s="231" t="s">
        <v>189</v>
      </c>
      <c r="E112" s="225">
        <v>220</v>
      </c>
      <c r="F112" s="225">
        <v>199</v>
      </c>
      <c r="G112" s="225">
        <v>158</v>
      </c>
      <c r="H112" s="219">
        <v>62</v>
      </c>
      <c r="I112" s="219">
        <v>121</v>
      </c>
      <c r="J112" s="222">
        <v>1.1850000000000001</v>
      </c>
      <c r="K112" s="223" t="s">
        <v>813</v>
      </c>
      <c r="L112" s="344">
        <v>2536.65</v>
      </c>
      <c r="M112" s="232" t="s">
        <v>190</v>
      </c>
      <c r="N112" s="362" t="s">
        <v>197</v>
      </c>
      <c r="O112" s="214"/>
      <c r="P112" s="233" t="s">
        <v>628</v>
      </c>
      <c r="Q112" s="233"/>
    </row>
    <row r="113" spans="1:17" s="256" customFormat="1">
      <c r="A113" s="219">
        <v>26</v>
      </c>
      <c r="B113" s="219" t="s">
        <v>464</v>
      </c>
      <c r="C113" s="219" t="s">
        <v>465</v>
      </c>
      <c r="D113" s="231" t="s">
        <v>189</v>
      </c>
      <c r="E113" s="225">
        <v>215</v>
      </c>
      <c r="F113" s="225">
        <v>194</v>
      </c>
      <c r="G113" s="225">
        <v>158</v>
      </c>
      <c r="H113" s="219">
        <v>62</v>
      </c>
      <c r="I113" s="219">
        <v>121</v>
      </c>
      <c r="J113" s="222">
        <v>1.1850000000000001</v>
      </c>
      <c r="K113" s="223" t="s">
        <v>813</v>
      </c>
      <c r="L113" s="344">
        <v>1975.79</v>
      </c>
      <c r="M113" s="232" t="s">
        <v>190</v>
      </c>
      <c r="N113" s="362" t="s">
        <v>197</v>
      </c>
      <c r="O113" s="214"/>
      <c r="P113" s="233" t="s">
        <v>628</v>
      </c>
      <c r="Q113" s="233"/>
    </row>
    <row r="114" spans="1:17" s="256" customFormat="1">
      <c r="A114" s="219">
        <v>27</v>
      </c>
      <c r="B114" s="219" t="s">
        <v>289</v>
      </c>
      <c r="C114" s="219" t="s">
        <v>290</v>
      </c>
      <c r="D114" s="231" t="s">
        <v>189</v>
      </c>
      <c r="E114" s="225">
        <v>215</v>
      </c>
      <c r="F114" s="225">
        <v>194</v>
      </c>
      <c r="G114" s="225">
        <v>158</v>
      </c>
      <c r="H114" s="219">
        <v>62</v>
      </c>
      <c r="I114" s="219">
        <v>121</v>
      </c>
      <c r="J114" s="222">
        <v>1.1850000000000001</v>
      </c>
      <c r="K114" s="223" t="s">
        <v>813</v>
      </c>
      <c r="L114" s="344">
        <v>2010.68</v>
      </c>
      <c r="M114" s="232" t="s">
        <v>190</v>
      </c>
      <c r="N114" s="362" t="s">
        <v>197</v>
      </c>
      <c r="O114" s="214"/>
      <c r="P114" s="233" t="s">
        <v>628</v>
      </c>
      <c r="Q114" s="233"/>
    </row>
    <row r="115" spans="1:17" s="256" customFormat="1">
      <c r="A115" s="219">
        <v>28</v>
      </c>
      <c r="B115" s="219" t="s">
        <v>89</v>
      </c>
      <c r="C115" s="219" t="s">
        <v>555</v>
      </c>
      <c r="D115" s="231" t="s">
        <v>189</v>
      </c>
      <c r="E115" s="225">
        <v>215</v>
      </c>
      <c r="F115" s="225">
        <v>194</v>
      </c>
      <c r="G115" s="225">
        <v>158</v>
      </c>
      <c r="H115" s="219">
        <v>62</v>
      </c>
      <c r="I115" s="219">
        <v>121</v>
      </c>
      <c r="J115" s="222">
        <v>1.1850000000000001</v>
      </c>
      <c r="K115" s="223" t="s">
        <v>813</v>
      </c>
      <c r="L115" s="344">
        <v>2435.66</v>
      </c>
      <c r="M115" s="232" t="s">
        <v>190</v>
      </c>
      <c r="N115" s="362" t="s">
        <v>197</v>
      </c>
      <c r="O115" s="214"/>
      <c r="P115" s="233" t="s">
        <v>628</v>
      </c>
      <c r="Q115" s="233"/>
    </row>
    <row r="116" spans="1:17" s="256" customFormat="1">
      <c r="A116" s="219">
        <v>29</v>
      </c>
      <c r="B116" s="219" t="s">
        <v>90</v>
      </c>
      <c r="C116" s="219" t="s">
        <v>554</v>
      </c>
      <c r="D116" s="231" t="s">
        <v>189</v>
      </c>
      <c r="E116" s="225">
        <v>215</v>
      </c>
      <c r="F116" s="225">
        <v>194</v>
      </c>
      <c r="G116" s="225">
        <v>158</v>
      </c>
      <c r="H116" s="219">
        <v>62</v>
      </c>
      <c r="I116" s="219">
        <v>121</v>
      </c>
      <c r="J116" s="222">
        <v>1.1850000000000001</v>
      </c>
      <c r="K116" s="223" t="s">
        <v>813</v>
      </c>
      <c r="L116" s="344">
        <v>2139.33</v>
      </c>
      <c r="M116" s="232" t="s">
        <v>190</v>
      </c>
      <c r="N116" s="362" t="s">
        <v>197</v>
      </c>
      <c r="O116" s="214"/>
      <c r="P116" s="233" t="s">
        <v>628</v>
      </c>
      <c r="Q116" s="233"/>
    </row>
    <row r="117" spans="1:17" s="256" customFormat="1">
      <c r="A117" s="219">
        <v>30</v>
      </c>
      <c r="B117" s="219" t="s">
        <v>718</v>
      </c>
      <c r="C117" s="219" t="s">
        <v>699</v>
      </c>
      <c r="D117" s="231" t="s">
        <v>189</v>
      </c>
      <c r="E117" s="225">
        <v>220</v>
      </c>
      <c r="F117" s="225">
        <v>199</v>
      </c>
      <c r="G117" s="225">
        <v>158</v>
      </c>
      <c r="H117" s="219">
        <v>62</v>
      </c>
      <c r="I117" s="219">
        <v>121</v>
      </c>
      <c r="J117" s="222">
        <v>1.1850000000000001</v>
      </c>
      <c r="K117" s="223" t="s">
        <v>813</v>
      </c>
      <c r="L117" s="344">
        <v>2359.85</v>
      </c>
      <c r="M117" s="232" t="s">
        <v>190</v>
      </c>
      <c r="N117" s="362" t="s">
        <v>197</v>
      </c>
      <c r="O117" s="214"/>
      <c r="P117" s="233" t="s">
        <v>628</v>
      </c>
      <c r="Q117" s="233"/>
    </row>
    <row r="118" spans="1:17" s="256" customFormat="1">
      <c r="A118" s="219">
        <v>31</v>
      </c>
      <c r="B118" s="219" t="s">
        <v>782</v>
      </c>
      <c r="C118" s="219" t="s">
        <v>784</v>
      </c>
      <c r="D118" s="231" t="s">
        <v>189</v>
      </c>
      <c r="E118" s="225">
        <v>220</v>
      </c>
      <c r="F118" s="225">
        <v>194</v>
      </c>
      <c r="G118" s="225">
        <v>158</v>
      </c>
      <c r="H118" s="219">
        <v>62</v>
      </c>
      <c r="I118" s="219">
        <v>121</v>
      </c>
      <c r="J118" s="222">
        <v>1.1850000000000001</v>
      </c>
      <c r="K118" s="223" t="s">
        <v>813</v>
      </c>
      <c r="L118" s="344">
        <v>2784.32</v>
      </c>
      <c r="M118" s="232" t="s">
        <v>190</v>
      </c>
      <c r="N118" s="362" t="s">
        <v>197</v>
      </c>
      <c r="O118" s="214"/>
      <c r="P118" s="233" t="s">
        <v>628</v>
      </c>
      <c r="Q118" s="233"/>
    </row>
    <row r="119" spans="1:17" s="256" customFormat="1">
      <c r="A119" s="219">
        <v>32</v>
      </c>
      <c r="B119" s="219" t="s">
        <v>783</v>
      </c>
      <c r="C119" s="219" t="s">
        <v>785</v>
      </c>
      <c r="D119" s="231" t="s">
        <v>189</v>
      </c>
      <c r="E119" s="225">
        <v>220</v>
      </c>
      <c r="F119" s="225">
        <v>199</v>
      </c>
      <c r="G119" s="225">
        <v>158</v>
      </c>
      <c r="H119" s="219">
        <v>62</v>
      </c>
      <c r="I119" s="219">
        <v>121</v>
      </c>
      <c r="J119" s="222">
        <v>1.1850000000000001</v>
      </c>
      <c r="K119" s="223" t="s">
        <v>813</v>
      </c>
      <c r="L119" s="344">
        <v>2487.0100000000002</v>
      </c>
      <c r="M119" s="232" t="s">
        <v>190</v>
      </c>
      <c r="N119" s="362" t="s">
        <v>197</v>
      </c>
      <c r="P119" s="233" t="s">
        <v>628</v>
      </c>
      <c r="Q119" s="233"/>
    </row>
    <row r="120" spans="1:17">
      <c r="A120" s="219"/>
      <c r="B120" s="219"/>
      <c r="C120" s="219"/>
      <c r="D120" s="231" t="s">
        <v>189</v>
      </c>
      <c r="E120" s="225"/>
      <c r="F120" s="225"/>
      <c r="G120" s="225"/>
      <c r="H120" s="219"/>
      <c r="I120" s="219"/>
      <c r="J120" s="222"/>
      <c r="K120" s="223" t="s">
        <v>813</v>
      </c>
      <c r="L120" s="344"/>
      <c r="M120" s="232" t="s">
        <v>190</v>
      </c>
      <c r="N120" s="362" t="s">
        <v>197</v>
      </c>
      <c r="P120" s="233"/>
      <c r="Q120" s="233"/>
    </row>
    <row r="121" spans="1:17">
      <c r="A121" s="219"/>
      <c r="B121" s="219"/>
      <c r="C121" s="219"/>
      <c r="D121" s="231" t="s">
        <v>189</v>
      </c>
      <c r="E121" s="225"/>
      <c r="F121" s="225"/>
      <c r="G121" s="225"/>
      <c r="H121" s="219"/>
      <c r="I121" s="219"/>
      <c r="J121" s="222"/>
      <c r="K121" s="223" t="s">
        <v>813</v>
      </c>
      <c r="L121" s="344"/>
      <c r="M121" s="232" t="s">
        <v>190</v>
      </c>
      <c r="N121" s="362" t="s">
        <v>197</v>
      </c>
      <c r="P121" s="233"/>
      <c r="Q121" s="233"/>
    </row>
    <row r="122" spans="1:17">
      <c r="A122" s="219"/>
      <c r="B122" s="219"/>
      <c r="C122" s="219"/>
      <c r="D122" s="231" t="s">
        <v>189</v>
      </c>
      <c r="E122" s="225"/>
      <c r="F122" s="225"/>
      <c r="G122" s="225"/>
      <c r="H122" s="219"/>
      <c r="I122" s="219"/>
      <c r="J122" s="222"/>
      <c r="K122" s="223" t="s">
        <v>813</v>
      </c>
      <c r="L122" s="344"/>
      <c r="M122" s="232" t="s">
        <v>190</v>
      </c>
      <c r="N122" s="362" t="s">
        <v>197</v>
      </c>
      <c r="O122" s="214"/>
      <c r="P122" s="233"/>
      <c r="Q122" s="233"/>
    </row>
    <row r="123" spans="1:17">
      <c r="A123" s="219"/>
      <c r="B123" s="219"/>
      <c r="C123" s="219"/>
      <c r="D123" s="231" t="s">
        <v>189</v>
      </c>
      <c r="E123" s="225"/>
      <c r="F123" s="225"/>
      <c r="G123" s="225"/>
      <c r="H123" s="219"/>
      <c r="I123" s="219"/>
      <c r="J123" s="222"/>
      <c r="K123" s="223" t="s">
        <v>813</v>
      </c>
      <c r="L123" s="344"/>
      <c r="M123" s="232" t="s">
        <v>190</v>
      </c>
      <c r="N123" s="362" t="s">
        <v>197</v>
      </c>
      <c r="O123" s="214"/>
      <c r="P123" s="233"/>
      <c r="Q123" s="233"/>
    </row>
    <row r="124" spans="1:17">
      <c r="A124" s="219"/>
      <c r="B124" s="219"/>
      <c r="C124" s="219"/>
      <c r="D124" s="231" t="s">
        <v>189</v>
      </c>
      <c r="E124" s="225"/>
      <c r="F124" s="225"/>
      <c r="G124" s="225"/>
      <c r="H124" s="219"/>
      <c r="I124" s="219"/>
      <c r="J124" s="222"/>
      <c r="K124" s="223" t="s">
        <v>813</v>
      </c>
      <c r="L124" s="344"/>
      <c r="M124" s="232" t="s">
        <v>190</v>
      </c>
      <c r="N124" s="362" t="s">
        <v>197</v>
      </c>
      <c r="O124" s="214"/>
      <c r="P124" s="233"/>
      <c r="Q124" s="233"/>
    </row>
    <row r="125" spans="1:17">
      <c r="A125" s="219"/>
      <c r="B125" s="219"/>
      <c r="C125" s="219"/>
      <c r="D125" s="231" t="s">
        <v>189</v>
      </c>
      <c r="E125" s="225"/>
      <c r="F125" s="225"/>
      <c r="G125" s="225"/>
      <c r="H125" s="219"/>
      <c r="I125" s="219"/>
      <c r="J125" s="222"/>
      <c r="K125" s="223" t="s">
        <v>813</v>
      </c>
      <c r="L125" s="344"/>
      <c r="M125" s="232" t="s">
        <v>190</v>
      </c>
      <c r="N125" s="362" t="s">
        <v>197</v>
      </c>
      <c r="O125" s="214"/>
      <c r="P125" s="233"/>
      <c r="Q125" s="233"/>
    </row>
    <row r="126" spans="1:17">
      <c r="A126" s="219"/>
      <c r="B126" s="219"/>
      <c r="C126" s="219"/>
      <c r="D126" s="231" t="s">
        <v>189</v>
      </c>
      <c r="E126" s="225"/>
      <c r="F126" s="225"/>
      <c r="G126" s="225"/>
      <c r="H126" s="219"/>
      <c r="I126" s="219"/>
      <c r="J126" s="222"/>
      <c r="K126" s="223" t="s">
        <v>813</v>
      </c>
      <c r="L126" s="344"/>
      <c r="M126" s="232" t="s">
        <v>190</v>
      </c>
      <c r="N126" s="362" t="s">
        <v>197</v>
      </c>
      <c r="P126" s="233"/>
      <c r="Q126" s="233"/>
    </row>
    <row r="127" spans="1:17">
      <c r="A127" s="219"/>
      <c r="B127" s="219"/>
      <c r="C127" s="219"/>
      <c r="D127" s="231" t="s">
        <v>189</v>
      </c>
      <c r="E127" s="225"/>
      <c r="F127" s="225"/>
      <c r="G127" s="225"/>
      <c r="H127" s="219"/>
      <c r="I127" s="219"/>
      <c r="J127" s="222"/>
      <c r="K127" s="223" t="s">
        <v>813</v>
      </c>
      <c r="L127" s="344"/>
      <c r="M127" s="232" t="s">
        <v>190</v>
      </c>
      <c r="N127" s="362" t="s">
        <v>197</v>
      </c>
      <c r="P127" s="233"/>
      <c r="Q127" s="233"/>
    </row>
    <row r="128" spans="1:17">
      <c r="A128" s="219"/>
      <c r="B128" s="219"/>
      <c r="C128" s="219"/>
      <c r="D128" s="231" t="s">
        <v>189</v>
      </c>
      <c r="E128" s="225"/>
      <c r="F128" s="225"/>
      <c r="G128" s="225"/>
      <c r="H128" s="219"/>
      <c r="I128" s="219"/>
      <c r="J128" s="222"/>
      <c r="K128" s="223" t="s">
        <v>813</v>
      </c>
      <c r="L128" s="344"/>
      <c r="M128" s="232" t="s">
        <v>190</v>
      </c>
      <c r="N128" s="362" t="s">
        <v>197</v>
      </c>
      <c r="O128" s="214"/>
      <c r="P128" s="233"/>
      <c r="Q128" s="233"/>
    </row>
    <row r="129" spans="1:17">
      <c r="A129" s="219"/>
      <c r="B129" s="219"/>
      <c r="C129" s="219"/>
      <c r="D129" s="231" t="s">
        <v>189</v>
      </c>
      <c r="E129" s="225"/>
      <c r="F129" s="225"/>
      <c r="G129" s="225"/>
      <c r="H129" s="219"/>
      <c r="I129" s="219"/>
      <c r="J129" s="222"/>
      <c r="K129" s="223" t="s">
        <v>813</v>
      </c>
      <c r="L129" s="344"/>
      <c r="M129" s="232" t="s">
        <v>190</v>
      </c>
      <c r="N129" s="362" t="s">
        <v>197</v>
      </c>
      <c r="P129" s="233"/>
      <c r="Q129" s="233"/>
    </row>
    <row r="130" spans="1:17" s="256" customFormat="1">
      <c r="A130" s="219">
        <v>1</v>
      </c>
      <c r="B130" s="219" t="s">
        <v>350</v>
      </c>
      <c r="C130" s="219" t="s">
        <v>351</v>
      </c>
      <c r="D130" s="231" t="s">
        <v>189</v>
      </c>
      <c r="E130" s="225">
        <v>267</v>
      </c>
      <c r="F130" s="225">
        <v>242</v>
      </c>
      <c r="G130" s="225">
        <v>160</v>
      </c>
      <c r="H130" s="219">
        <v>71</v>
      </c>
      <c r="I130" s="219">
        <v>131</v>
      </c>
      <c r="J130" s="222">
        <v>1.488</v>
      </c>
      <c r="K130" s="223" t="s">
        <v>813</v>
      </c>
      <c r="L130" s="344">
        <v>2302.7199999999998</v>
      </c>
      <c r="M130" s="232" t="s">
        <v>190</v>
      </c>
      <c r="N130" s="362" t="s">
        <v>197</v>
      </c>
      <c r="O130" s="214"/>
      <c r="P130" s="233" t="s">
        <v>627</v>
      </c>
      <c r="Q130" s="233"/>
    </row>
    <row r="131" spans="1:17" s="256" customFormat="1">
      <c r="A131" s="219">
        <v>2</v>
      </c>
      <c r="B131" s="219" t="s">
        <v>33</v>
      </c>
      <c r="C131" s="219" t="s">
        <v>36</v>
      </c>
      <c r="D131" s="231" t="s">
        <v>189</v>
      </c>
      <c r="E131" s="225">
        <v>267</v>
      </c>
      <c r="F131" s="225">
        <v>242</v>
      </c>
      <c r="G131" s="225">
        <v>160</v>
      </c>
      <c r="H131" s="219">
        <v>71</v>
      </c>
      <c r="I131" s="219">
        <v>131</v>
      </c>
      <c r="J131" s="222">
        <v>1.488</v>
      </c>
      <c r="K131" s="223" t="s">
        <v>813</v>
      </c>
      <c r="L131" s="344">
        <v>2344.4699999999998</v>
      </c>
      <c r="M131" s="232" t="s">
        <v>190</v>
      </c>
      <c r="N131" s="362" t="s">
        <v>197</v>
      </c>
      <c r="P131" s="233" t="s">
        <v>627</v>
      </c>
      <c r="Q131" s="233"/>
    </row>
    <row r="132" spans="1:17" s="256" customFormat="1">
      <c r="A132" s="219">
        <v>3</v>
      </c>
      <c r="B132" s="219" t="s">
        <v>390</v>
      </c>
      <c r="C132" s="219" t="s">
        <v>391</v>
      </c>
      <c r="D132" s="231" t="s">
        <v>189</v>
      </c>
      <c r="E132" s="225">
        <v>267</v>
      </c>
      <c r="F132" s="225">
        <v>242</v>
      </c>
      <c r="G132" s="225">
        <v>160</v>
      </c>
      <c r="H132" s="219">
        <v>71</v>
      </c>
      <c r="I132" s="219">
        <v>131</v>
      </c>
      <c r="J132" s="222">
        <v>1.488</v>
      </c>
      <c r="K132" s="223" t="s">
        <v>813</v>
      </c>
      <c r="L132" s="344">
        <v>2531</v>
      </c>
      <c r="M132" s="232" t="s">
        <v>190</v>
      </c>
      <c r="N132" s="362" t="s">
        <v>197</v>
      </c>
      <c r="O132" s="214"/>
      <c r="P132" s="233" t="s">
        <v>627</v>
      </c>
      <c r="Q132" s="233"/>
    </row>
    <row r="133" spans="1:17" s="256" customFormat="1">
      <c r="A133" s="219">
        <v>4</v>
      </c>
      <c r="B133" s="219" t="s">
        <v>26</v>
      </c>
      <c r="C133" s="219" t="s">
        <v>30</v>
      </c>
      <c r="D133" s="231" t="s">
        <v>189</v>
      </c>
      <c r="E133" s="225">
        <v>267</v>
      </c>
      <c r="F133" s="225">
        <v>242</v>
      </c>
      <c r="G133" s="225">
        <v>160</v>
      </c>
      <c r="H133" s="219">
        <v>71</v>
      </c>
      <c r="I133" s="219">
        <v>131</v>
      </c>
      <c r="J133" s="222">
        <v>1.488</v>
      </c>
      <c r="K133" s="223" t="s">
        <v>813</v>
      </c>
      <c r="L133" s="344">
        <v>2662.91</v>
      </c>
      <c r="M133" s="232" t="s">
        <v>190</v>
      </c>
      <c r="N133" s="362" t="s">
        <v>197</v>
      </c>
      <c r="O133" s="214"/>
      <c r="P133" s="233" t="s">
        <v>627</v>
      </c>
      <c r="Q133" s="233"/>
    </row>
    <row r="134" spans="1:17" s="256" customFormat="1">
      <c r="A134" s="219">
        <v>5</v>
      </c>
      <c r="B134" s="219" t="s">
        <v>27</v>
      </c>
      <c r="C134" s="219" t="s">
        <v>37</v>
      </c>
      <c r="D134" s="231" t="s">
        <v>189</v>
      </c>
      <c r="E134" s="225">
        <v>267</v>
      </c>
      <c r="F134" s="225">
        <v>242</v>
      </c>
      <c r="G134" s="225">
        <v>160</v>
      </c>
      <c r="H134" s="219">
        <v>71</v>
      </c>
      <c r="I134" s="219">
        <v>131</v>
      </c>
      <c r="J134" s="222">
        <v>1.488</v>
      </c>
      <c r="K134" s="223" t="s">
        <v>813</v>
      </c>
      <c r="L134" s="344">
        <v>2671.97</v>
      </c>
      <c r="M134" s="232" t="s">
        <v>190</v>
      </c>
      <c r="N134" s="362" t="s">
        <v>197</v>
      </c>
      <c r="O134" s="214"/>
      <c r="P134" s="233" t="s">
        <v>627</v>
      </c>
      <c r="Q134" s="233"/>
    </row>
    <row r="135" spans="1:17" s="256" customFormat="1">
      <c r="A135" s="219">
        <v>6</v>
      </c>
      <c r="B135" s="219" t="s">
        <v>479</v>
      </c>
      <c r="C135" s="219" t="s">
        <v>480</v>
      </c>
      <c r="D135" s="231" t="s">
        <v>189</v>
      </c>
      <c r="E135" s="225">
        <v>262</v>
      </c>
      <c r="F135" s="225">
        <v>237</v>
      </c>
      <c r="G135" s="225">
        <v>160</v>
      </c>
      <c r="H135" s="219">
        <v>71</v>
      </c>
      <c r="I135" s="219">
        <v>131</v>
      </c>
      <c r="J135" s="222">
        <v>1.488</v>
      </c>
      <c r="K135" s="223" t="s">
        <v>813</v>
      </c>
      <c r="L135" s="344">
        <v>2244.61</v>
      </c>
      <c r="M135" s="232" t="s">
        <v>190</v>
      </c>
      <c r="N135" s="362" t="s">
        <v>197</v>
      </c>
      <c r="O135" s="214"/>
      <c r="P135" s="233" t="s">
        <v>628</v>
      </c>
      <c r="Q135" s="233"/>
    </row>
    <row r="136" spans="1:17" s="256" customFormat="1">
      <c r="A136" s="219">
        <v>7</v>
      </c>
      <c r="B136" s="219" t="s">
        <v>481</v>
      </c>
      <c r="C136" s="219" t="s">
        <v>482</v>
      </c>
      <c r="D136" s="231" t="s">
        <v>189</v>
      </c>
      <c r="E136" s="225">
        <v>262</v>
      </c>
      <c r="F136" s="225">
        <v>237</v>
      </c>
      <c r="G136" s="225">
        <v>160</v>
      </c>
      <c r="H136" s="219">
        <v>71</v>
      </c>
      <c r="I136" s="219">
        <v>131</v>
      </c>
      <c r="J136" s="222">
        <v>1.488</v>
      </c>
      <c r="K136" s="223" t="s">
        <v>813</v>
      </c>
      <c r="L136" s="344">
        <v>2588.89</v>
      </c>
      <c r="M136" s="232" t="s">
        <v>190</v>
      </c>
      <c r="N136" s="362" t="s">
        <v>197</v>
      </c>
      <c r="O136" s="214"/>
      <c r="P136" s="233" t="s">
        <v>628</v>
      </c>
      <c r="Q136" s="233"/>
    </row>
    <row r="137" spans="1:17" s="256" customFormat="1">
      <c r="A137" s="219">
        <v>8</v>
      </c>
      <c r="B137" s="219" t="s">
        <v>483</v>
      </c>
      <c r="C137" s="219" t="s">
        <v>484</v>
      </c>
      <c r="D137" s="231" t="s">
        <v>189</v>
      </c>
      <c r="E137" s="225">
        <v>262</v>
      </c>
      <c r="F137" s="225">
        <v>237</v>
      </c>
      <c r="G137" s="225">
        <v>160</v>
      </c>
      <c r="H137" s="219">
        <v>71</v>
      </c>
      <c r="I137" s="219">
        <v>131</v>
      </c>
      <c r="J137" s="222">
        <v>1.488</v>
      </c>
      <c r="K137" s="223" t="s">
        <v>813</v>
      </c>
      <c r="L137" s="344">
        <v>2450.15</v>
      </c>
      <c r="M137" s="232" t="s">
        <v>190</v>
      </c>
      <c r="N137" s="362" t="s">
        <v>197</v>
      </c>
      <c r="O137" s="214"/>
      <c r="P137" s="233" t="s">
        <v>628</v>
      </c>
      <c r="Q137" s="233"/>
    </row>
    <row r="138" spans="1:17" s="256" customFormat="1">
      <c r="A138" s="219">
        <v>9</v>
      </c>
      <c r="B138" s="219" t="s">
        <v>485</v>
      </c>
      <c r="C138" s="219" t="s">
        <v>486</v>
      </c>
      <c r="D138" s="231" t="s">
        <v>189</v>
      </c>
      <c r="E138" s="225">
        <v>262</v>
      </c>
      <c r="F138" s="225">
        <v>237</v>
      </c>
      <c r="G138" s="225">
        <v>160</v>
      </c>
      <c r="H138" s="219">
        <v>71</v>
      </c>
      <c r="I138" s="219">
        <v>131</v>
      </c>
      <c r="J138" s="222">
        <v>1.488</v>
      </c>
      <c r="K138" s="223" t="s">
        <v>813</v>
      </c>
      <c r="L138" s="344">
        <v>2565.8200000000002</v>
      </c>
      <c r="M138" s="232" t="s">
        <v>190</v>
      </c>
      <c r="N138" s="362" t="s">
        <v>197</v>
      </c>
      <c r="O138" s="214"/>
      <c r="P138" s="233" t="s">
        <v>628</v>
      </c>
      <c r="Q138" s="233"/>
    </row>
    <row r="139" spans="1:17" s="256" customFormat="1">
      <c r="A139" s="219">
        <v>10</v>
      </c>
      <c r="B139" s="219" t="s">
        <v>487</v>
      </c>
      <c r="C139" s="219" t="s">
        <v>488</v>
      </c>
      <c r="D139" s="231" t="s">
        <v>189</v>
      </c>
      <c r="E139" s="225">
        <v>262</v>
      </c>
      <c r="F139" s="225">
        <v>237</v>
      </c>
      <c r="G139" s="225">
        <v>160</v>
      </c>
      <c r="H139" s="219">
        <v>71</v>
      </c>
      <c r="I139" s="219">
        <v>131</v>
      </c>
      <c r="J139" s="222">
        <v>1.488</v>
      </c>
      <c r="K139" s="223" t="s">
        <v>813</v>
      </c>
      <c r="L139" s="344">
        <v>2485.34</v>
      </c>
      <c r="M139" s="232" t="s">
        <v>190</v>
      </c>
      <c r="N139" s="362" t="s">
        <v>197</v>
      </c>
      <c r="O139" s="214"/>
      <c r="P139" s="233" t="s">
        <v>628</v>
      </c>
      <c r="Q139" s="233"/>
    </row>
    <row r="140" spans="1:17" s="256" customFormat="1">
      <c r="A140" s="219">
        <v>11</v>
      </c>
      <c r="B140" s="219" t="s">
        <v>690</v>
      </c>
      <c r="C140" s="219" t="s">
        <v>673</v>
      </c>
      <c r="D140" s="231" t="s">
        <v>189</v>
      </c>
      <c r="E140" s="225">
        <v>272</v>
      </c>
      <c r="F140" s="225">
        <v>247</v>
      </c>
      <c r="G140" s="225">
        <v>160</v>
      </c>
      <c r="H140" s="219">
        <v>71</v>
      </c>
      <c r="I140" s="219">
        <v>131</v>
      </c>
      <c r="J140" s="222">
        <v>1.488</v>
      </c>
      <c r="K140" s="223" t="s">
        <v>813</v>
      </c>
      <c r="L140" s="344">
        <v>2673.77</v>
      </c>
      <c r="M140" s="232" t="s">
        <v>190</v>
      </c>
      <c r="N140" s="362" t="s">
        <v>197</v>
      </c>
      <c r="O140" s="214"/>
      <c r="P140" s="233" t="s">
        <v>627</v>
      </c>
      <c r="Q140" s="233"/>
    </row>
    <row r="141" spans="1:17" s="256" customFormat="1">
      <c r="A141" s="219">
        <v>12</v>
      </c>
      <c r="B141" s="219" t="s">
        <v>764</v>
      </c>
      <c r="C141" s="219" t="s">
        <v>772</v>
      </c>
      <c r="D141" s="231" t="s">
        <v>189</v>
      </c>
      <c r="E141" s="225">
        <v>272</v>
      </c>
      <c r="F141" s="225">
        <v>247</v>
      </c>
      <c r="G141" s="225">
        <v>160</v>
      </c>
      <c r="H141" s="219">
        <v>71</v>
      </c>
      <c r="I141" s="219">
        <v>131</v>
      </c>
      <c r="J141" s="222">
        <v>1.488</v>
      </c>
      <c r="K141" s="223" t="s">
        <v>813</v>
      </c>
      <c r="L141" s="344">
        <v>2715.52</v>
      </c>
      <c r="M141" s="232" t="s">
        <v>190</v>
      </c>
      <c r="N141" s="362" t="s">
        <v>197</v>
      </c>
      <c r="O141" s="214"/>
      <c r="P141" s="233" t="s">
        <v>627</v>
      </c>
      <c r="Q141" s="233"/>
    </row>
    <row r="142" spans="1:17" s="256" customFormat="1">
      <c r="A142" s="219">
        <v>13</v>
      </c>
      <c r="B142" s="219" t="s">
        <v>766</v>
      </c>
      <c r="C142" s="219" t="s">
        <v>773</v>
      </c>
      <c r="D142" s="231" t="s">
        <v>189</v>
      </c>
      <c r="E142" s="225">
        <v>272</v>
      </c>
      <c r="F142" s="225">
        <v>247</v>
      </c>
      <c r="G142" s="225">
        <v>160</v>
      </c>
      <c r="H142" s="219">
        <v>71</v>
      </c>
      <c r="I142" s="219">
        <v>131</v>
      </c>
      <c r="J142" s="222">
        <v>1.488</v>
      </c>
      <c r="K142" s="223" t="s">
        <v>813</v>
      </c>
      <c r="L142" s="344">
        <v>3034.24</v>
      </c>
      <c r="M142" s="232" t="s">
        <v>190</v>
      </c>
      <c r="N142" s="362" t="s">
        <v>197</v>
      </c>
      <c r="O142" s="214"/>
      <c r="P142" s="233" t="s">
        <v>627</v>
      </c>
      <c r="Q142" s="233"/>
    </row>
    <row r="143" spans="1:17" s="256" customFormat="1">
      <c r="A143" s="219">
        <v>14</v>
      </c>
      <c r="B143" s="219" t="s">
        <v>765</v>
      </c>
      <c r="C143" s="219" t="s">
        <v>774</v>
      </c>
      <c r="D143" s="231" t="s">
        <v>189</v>
      </c>
      <c r="E143" s="225">
        <v>272</v>
      </c>
      <c r="F143" s="225">
        <v>247</v>
      </c>
      <c r="G143" s="225">
        <v>160</v>
      </c>
      <c r="H143" s="219">
        <v>71</v>
      </c>
      <c r="I143" s="219">
        <v>131</v>
      </c>
      <c r="J143" s="222">
        <v>1.488</v>
      </c>
      <c r="K143" s="223" t="s">
        <v>813</v>
      </c>
      <c r="L143" s="344">
        <v>3043.29</v>
      </c>
      <c r="M143" s="232" t="s">
        <v>190</v>
      </c>
      <c r="N143" s="362" t="s">
        <v>197</v>
      </c>
      <c r="O143" s="214"/>
      <c r="P143" s="233" t="s">
        <v>627</v>
      </c>
      <c r="Q143" s="233"/>
    </row>
    <row r="144" spans="1:17" s="256" customFormat="1">
      <c r="A144" s="219">
        <v>15</v>
      </c>
      <c r="B144" s="219" t="s">
        <v>660</v>
      </c>
      <c r="C144" s="219" t="s">
        <v>670</v>
      </c>
      <c r="D144" s="231" t="s">
        <v>189</v>
      </c>
      <c r="E144" s="225">
        <v>267</v>
      </c>
      <c r="F144" s="225">
        <v>247</v>
      </c>
      <c r="G144" s="225">
        <v>160</v>
      </c>
      <c r="H144" s="219">
        <v>71</v>
      </c>
      <c r="I144" s="219">
        <v>131</v>
      </c>
      <c r="J144" s="222">
        <v>1.488</v>
      </c>
      <c r="K144" s="223" t="s">
        <v>813</v>
      </c>
      <c r="L144" s="344">
        <v>2627.86</v>
      </c>
      <c r="M144" s="232" t="s">
        <v>190</v>
      </c>
      <c r="N144" s="362" t="s">
        <v>197</v>
      </c>
      <c r="O144" s="214"/>
      <c r="P144" s="233" t="s">
        <v>628</v>
      </c>
      <c r="Q144" s="233"/>
    </row>
    <row r="145" spans="1:17" s="251" customFormat="1">
      <c r="A145" s="219">
        <v>16</v>
      </c>
      <c r="B145" s="219" t="s">
        <v>671</v>
      </c>
      <c r="C145" s="219" t="s">
        <v>672</v>
      </c>
      <c r="D145" s="231" t="s">
        <v>189</v>
      </c>
      <c r="E145" s="225">
        <v>267</v>
      </c>
      <c r="F145" s="225">
        <v>242</v>
      </c>
      <c r="G145" s="225">
        <v>160</v>
      </c>
      <c r="H145" s="219">
        <v>71</v>
      </c>
      <c r="I145" s="219">
        <v>131</v>
      </c>
      <c r="J145" s="222">
        <v>1.488</v>
      </c>
      <c r="K145" s="223" t="s">
        <v>813</v>
      </c>
      <c r="L145" s="344">
        <v>2832.84</v>
      </c>
      <c r="M145" s="232" t="s">
        <v>190</v>
      </c>
      <c r="N145" s="362" t="s">
        <v>197</v>
      </c>
      <c r="O145" s="214"/>
      <c r="P145" s="233" t="s">
        <v>628</v>
      </c>
      <c r="Q145" s="233"/>
    </row>
    <row r="146" spans="1:17" s="251" customFormat="1">
      <c r="A146" s="219">
        <v>17</v>
      </c>
      <c r="B146" s="219" t="s">
        <v>800</v>
      </c>
      <c r="C146" s="219" t="s">
        <v>803</v>
      </c>
      <c r="D146" s="231" t="s">
        <v>189</v>
      </c>
      <c r="E146" s="225">
        <v>272</v>
      </c>
      <c r="F146" s="225">
        <v>247</v>
      </c>
      <c r="G146" s="225">
        <v>160</v>
      </c>
      <c r="H146" s="219">
        <v>71</v>
      </c>
      <c r="I146" s="219">
        <v>131</v>
      </c>
      <c r="J146" s="222">
        <v>1.488</v>
      </c>
      <c r="K146" s="223" t="s">
        <v>813</v>
      </c>
      <c r="L146" s="344">
        <v>2901.55</v>
      </c>
      <c r="M146" s="232" t="s">
        <v>190</v>
      </c>
      <c r="N146" s="362" t="s">
        <v>197</v>
      </c>
      <c r="O146" s="214"/>
      <c r="P146" s="233" t="s">
        <v>627</v>
      </c>
      <c r="Q146" s="233"/>
    </row>
    <row r="147" spans="1:17" s="251" customFormat="1">
      <c r="A147" s="219">
        <v>18</v>
      </c>
      <c r="B147" s="219" t="s">
        <v>747</v>
      </c>
      <c r="C147" s="219" t="s">
        <v>734</v>
      </c>
      <c r="D147" s="231" t="s">
        <v>189</v>
      </c>
      <c r="E147" s="225">
        <v>267</v>
      </c>
      <c r="F147" s="225">
        <v>242</v>
      </c>
      <c r="G147" s="225">
        <v>160</v>
      </c>
      <c r="H147" s="219">
        <v>71</v>
      </c>
      <c r="I147" s="219">
        <v>131</v>
      </c>
      <c r="J147" s="222">
        <v>1.488</v>
      </c>
      <c r="K147" s="223" t="s">
        <v>813</v>
      </c>
      <c r="L147" s="344">
        <v>2972.41</v>
      </c>
      <c r="M147" s="232" t="s">
        <v>190</v>
      </c>
      <c r="N147" s="362" t="s">
        <v>197</v>
      </c>
      <c r="O147" s="214"/>
      <c r="P147" s="233" t="s">
        <v>628</v>
      </c>
      <c r="Q147" s="233"/>
    </row>
    <row r="148" spans="1:17" s="251" customFormat="1">
      <c r="A148" s="219">
        <v>19</v>
      </c>
      <c r="B148" s="219" t="s">
        <v>756</v>
      </c>
      <c r="C148" s="219" t="s">
        <v>757</v>
      </c>
      <c r="D148" s="231" t="s">
        <v>189</v>
      </c>
      <c r="E148" s="225">
        <v>267</v>
      </c>
      <c r="F148" s="225">
        <v>247</v>
      </c>
      <c r="G148" s="225">
        <v>160</v>
      </c>
      <c r="H148" s="219">
        <v>71</v>
      </c>
      <c r="I148" s="219">
        <v>131</v>
      </c>
      <c r="J148" s="222">
        <v>1.488</v>
      </c>
      <c r="K148" s="223" t="s">
        <v>813</v>
      </c>
      <c r="L148" s="344">
        <v>2669.61</v>
      </c>
      <c r="M148" s="232" t="s">
        <v>190</v>
      </c>
      <c r="N148" s="362" t="s">
        <v>197</v>
      </c>
      <c r="O148" s="256"/>
      <c r="P148" s="233" t="s">
        <v>628</v>
      </c>
      <c r="Q148" s="233"/>
    </row>
    <row r="149" spans="1:17" s="251" customFormat="1">
      <c r="A149" s="219">
        <v>20</v>
      </c>
      <c r="B149" s="219" t="s">
        <v>752</v>
      </c>
      <c r="C149" s="219" t="s">
        <v>739</v>
      </c>
      <c r="D149" s="231" t="s">
        <v>189</v>
      </c>
      <c r="E149" s="225">
        <v>267</v>
      </c>
      <c r="F149" s="225">
        <v>242</v>
      </c>
      <c r="G149" s="225">
        <v>160</v>
      </c>
      <c r="H149" s="219">
        <v>71</v>
      </c>
      <c r="I149" s="219">
        <v>131</v>
      </c>
      <c r="J149" s="222">
        <v>1.488</v>
      </c>
      <c r="K149" s="223" t="s">
        <v>813</v>
      </c>
      <c r="L149" s="344">
        <v>2949.34</v>
      </c>
      <c r="M149" s="232" t="s">
        <v>190</v>
      </c>
      <c r="N149" s="362" t="s">
        <v>197</v>
      </c>
      <c r="O149" s="256"/>
      <c r="P149" s="233" t="s">
        <v>628</v>
      </c>
      <c r="Q149" s="233"/>
    </row>
    <row r="150" spans="1:17" s="251" customFormat="1">
      <c r="A150" s="219">
        <v>21</v>
      </c>
      <c r="B150" s="219" t="s">
        <v>750</v>
      </c>
      <c r="C150" s="219" t="s">
        <v>737</v>
      </c>
      <c r="D150" s="231" t="s">
        <v>189</v>
      </c>
      <c r="E150" s="225">
        <v>267</v>
      </c>
      <c r="F150" s="225">
        <v>242</v>
      </c>
      <c r="G150" s="225">
        <v>160</v>
      </c>
      <c r="H150" s="219">
        <v>71</v>
      </c>
      <c r="I150" s="219">
        <v>131</v>
      </c>
      <c r="J150" s="222">
        <v>1.488</v>
      </c>
      <c r="K150" s="223" t="s">
        <v>813</v>
      </c>
      <c r="L150" s="344">
        <v>2868.86</v>
      </c>
      <c r="M150" s="232" t="s">
        <v>190</v>
      </c>
      <c r="N150" s="362" t="s">
        <v>197</v>
      </c>
      <c r="O150" s="214"/>
      <c r="P150" s="233" t="s">
        <v>628</v>
      </c>
      <c r="Q150" s="233"/>
    </row>
    <row r="151" spans="1:17" s="251" customFormat="1">
      <c r="A151" s="219">
        <v>22</v>
      </c>
      <c r="B151" s="219" t="s">
        <v>549</v>
      </c>
      <c r="C151" s="219" t="s">
        <v>550</v>
      </c>
      <c r="D151" s="231" t="s">
        <v>189</v>
      </c>
      <c r="E151" s="225">
        <v>262</v>
      </c>
      <c r="F151" s="225">
        <v>237</v>
      </c>
      <c r="G151" s="225">
        <v>160</v>
      </c>
      <c r="H151" s="219">
        <v>71</v>
      </c>
      <c r="I151" s="219">
        <v>131</v>
      </c>
      <c r="J151" s="222">
        <v>1.488</v>
      </c>
      <c r="K151" s="223" t="s">
        <v>813</v>
      </c>
      <c r="L151" s="344">
        <v>2286.36</v>
      </c>
      <c r="M151" s="232" t="s">
        <v>190</v>
      </c>
      <c r="N151" s="362" t="s">
        <v>197</v>
      </c>
      <c r="O151" s="214"/>
      <c r="P151" s="233" t="s">
        <v>628</v>
      </c>
      <c r="Q151" s="233"/>
    </row>
    <row r="152" spans="1:17" s="251" customFormat="1">
      <c r="A152" s="219">
        <v>23</v>
      </c>
      <c r="B152" s="219" t="s">
        <v>551</v>
      </c>
      <c r="C152" s="219" t="s">
        <v>552</v>
      </c>
      <c r="D152" s="231" t="s">
        <v>189</v>
      </c>
      <c r="E152" s="225">
        <v>277</v>
      </c>
      <c r="F152" s="225">
        <v>250</v>
      </c>
      <c r="G152" s="225">
        <v>165</v>
      </c>
      <c r="H152" s="219">
        <v>72</v>
      </c>
      <c r="I152" s="219">
        <v>132</v>
      </c>
      <c r="J152" s="222">
        <v>1.5680000000000001</v>
      </c>
      <c r="K152" s="223" t="s">
        <v>813</v>
      </c>
      <c r="L152" s="344">
        <v>2593.11</v>
      </c>
      <c r="M152" s="232" t="s">
        <v>190</v>
      </c>
      <c r="N152" s="362" t="s">
        <v>197</v>
      </c>
      <c r="O152" s="214"/>
      <c r="P152" s="233" t="s">
        <v>628</v>
      </c>
      <c r="Q152" s="233"/>
    </row>
    <row r="153" spans="1:17" s="251" customFormat="1">
      <c r="A153" s="219">
        <v>24</v>
      </c>
      <c r="B153" s="219" t="s">
        <v>793</v>
      </c>
      <c r="C153" s="219" t="s">
        <v>796</v>
      </c>
      <c r="D153" s="231" t="s">
        <v>189</v>
      </c>
      <c r="E153" s="225">
        <v>277</v>
      </c>
      <c r="F153" s="225">
        <v>250</v>
      </c>
      <c r="G153" s="225">
        <v>165</v>
      </c>
      <c r="H153" s="219">
        <v>72</v>
      </c>
      <c r="I153" s="219">
        <v>132</v>
      </c>
      <c r="J153" s="222">
        <v>1.5680000000000001</v>
      </c>
      <c r="K153" s="223" t="s">
        <v>813</v>
      </c>
      <c r="L153" s="344">
        <v>3000.12</v>
      </c>
      <c r="M153" s="232" t="s">
        <v>190</v>
      </c>
      <c r="N153" s="362" t="s">
        <v>197</v>
      </c>
      <c r="O153" s="214"/>
      <c r="P153" s="233" t="s">
        <v>628</v>
      </c>
      <c r="Q153" s="233"/>
    </row>
    <row r="154" spans="1:17" s="251" customFormat="1">
      <c r="A154" s="219">
        <v>25</v>
      </c>
      <c r="B154" s="219" t="s">
        <v>291</v>
      </c>
      <c r="C154" s="219" t="s">
        <v>292</v>
      </c>
      <c r="D154" s="231" t="s">
        <v>189</v>
      </c>
      <c r="E154" s="225">
        <v>262</v>
      </c>
      <c r="F154" s="225">
        <v>237</v>
      </c>
      <c r="G154" s="225">
        <v>160</v>
      </c>
      <c r="H154" s="219">
        <v>71</v>
      </c>
      <c r="I154" s="219">
        <v>131</v>
      </c>
      <c r="J154" s="222">
        <v>1.488</v>
      </c>
      <c r="K154" s="223" t="s">
        <v>813</v>
      </c>
      <c r="L154" s="344">
        <v>2173.38</v>
      </c>
      <c r="M154" s="232" t="s">
        <v>190</v>
      </c>
      <c r="N154" s="362" t="s">
        <v>197</v>
      </c>
      <c r="O154" s="214"/>
      <c r="P154" s="233" t="s">
        <v>628</v>
      </c>
      <c r="Q154" s="233"/>
    </row>
    <row r="155" spans="1:17" s="251" customFormat="1">
      <c r="A155" s="219">
        <v>26</v>
      </c>
      <c r="B155" s="219" t="s">
        <v>719</v>
      </c>
      <c r="C155" s="219" t="s">
        <v>698</v>
      </c>
      <c r="D155" s="231" t="s">
        <v>189</v>
      </c>
      <c r="E155" s="225">
        <v>267</v>
      </c>
      <c r="F155" s="225">
        <v>242</v>
      </c>
      <c r="G155" s="225">
        <v>160</v>
      </c>
      <c r="H155" s="219">
        <v>71</v>
      </c>
      <c r="I155" s="219">
        <v>131</v>
      </c>
      <c r="J155" s="222">
        <v>1.488</v>
      </c>
      <c r="K155" s="223" t="s">
        <v>813</v>
      </c>
      <c r="L155" s="344">
        <v>2540.94</v>
      </c>
      <c r="M155" s="232" t="s">
        <v>190</v>
      </c>
      <c r="N155" s="362" t="s">
        <v>197</v>
      </c>
      <c r="O155" s="214"/>
      <c r="P155" s="233" t="s">
        <v>628</v>
      </c>
      <c r="Q155" s="233"/>
    </row>
    <row r="156" spans="1:17" s="251" customFormat="1">
      <c r="A156" s="219">
        <v>27</v>
      </c>
      <c r="B156" s="219" t="s">
        <v>623</v>
      </c>
      <c r="C156" s="219" t="s">
        <v>626</v>
      </c>
      <c r="D156" s="231" t="s">
        <v>189</v>
      </c>
      <c r="E156" s="225">
        <v>262</v>
      </c>
      <c r="F156" s="225">
        <v>237</v>
      </c>
      <c r="G156" s="225">
        <v>160</v>
      </c>
      <c r="H156" s="219">
        <v>71</v>
      </c>
      <c r="I156" s="219">
        <v>131</v>
      </c>
      <c r="J156" s="222">
        <v>1.488</v>
      </c>
      <c r="K156" s="223" t="s">
        <v>813</v>
      </c>
      <c r="L156" s="344">
        <v>2162.66</v>
      </c>
      <c r="M156" s="232" t="s">
        <v>190</v>
      </c>
      <c r="N156" s="362" t="s">
        <v>197</v>
      </c>
      <c r="O156" s="256"/>
      <c r="P156" s="233" t="s">
        <v>628</v>
      </c>
      <c r="Q156" s="233" t="s">
        <v>929</v>
      </c>
    </row>
    <row r="157" spans="1:17" s="251" customFormat="1">
      <c r="A157" s="219">
        <v>28</v>
      </c>
      <c r="B157" s="219" t="s">
        <v>624</v>
      </c>
      <c r="C157" s="219" t="s">
        <v>625</v>
      </c>
      <c r="D157" s="231" t="s">
        <v>189</v>
      </c>
      <c r="E157" s="225">
        <v>262</v>
      </c>
      <c r="F157" s="225">
        <v>237</v>
      </c>
      <c r="G157" s="225">
        <v>160</v>
      </c>
      <c r="H157" s="219">
        <v>71</v>
      </c>
      <c r="I157" s="219">
        <v>131</v>
      </c>
      <c r="J157" s="222">
        <v>1.488</v>
      </c>
      <c r="K157" s="223" t="s">
        <v>813</v>
      </c>
      <c r="L157" s="344">
        <v>2162.66</v>
      </c>
      <c r="M157" s="232" t="s">
        <v>190</v>
      </c>
      <c r="N157" s="362" t="s">
        <v>197</v>
      </c>
      <c r="O157" s="256"/>
      <c r="P157" s="233" t="s">
        <v>628</v>
      </c>
      <c r="Q157" s="233" t="s">
        <v>929</v>
      </c>
    </row>
    <row r="158" spans="1:17" s="251" customFormat="1">
      <c r="A158" s="219">
        <v>29</v>
      </c>
      <c r="B158" s="219" t="s">
        <v>301</v>
      </c>
      <c r="C158" s="219" t="s">
        <v>302</v>
      </c>
      <c r="D158" s="231" t="s">
        <v>189</v>
      </c>
      <c r="E158" s="225">
        <v>259</v>
      </c>
      <c r="F158" s="225">
        <v>239</v>
      </c>
      <c r="G158" s="225">
        <v>160</v>
      </c>
      <c r="H158" s="219">
        <v>71</v>
      </c>
      <c r="I158" s="219">
        <v>131</v>
      </c>
      <c r="J158" s="222">
        <v>1.488</v>
      </c>
      <c r="K158" s="223" t="s">
        <v>813</v>
      </c>
      <c r="L158" s="344">
        <v>0</v>
      </c>
      <c r="M158" s="232" t="s">
        <v>190</v>
      </c>
      <c r="N158" s="362" t="s">
        <v>197</v>
      </c>
      <c r="O158" s="214"/>
      <c r="P158" s="233" t="s">
        <v>628</v>
      </c>
      <c r="Q158" s="233"/>
    </row>
    <row r="159" spans="1:17" s="251" customFormat="1">
      <c r="A159" s="219">
        <v>30</v>
      </c>
      <c r="B159" s="219" t="s">
        <v>21</v>
      </c>
      <c r="C159" s="219" t="s">
        <v>22</v>
      </c>
      <c r="D159" s="231" t="s">
        <v>189</v>
      </c>
      <c r="E159" s="225">
        <v>266</v>
      </c>
      <c r="F159" s="225">
        <v>246</v>
      </c>
      <c r="G159" s="225">
        <v>160</v>
      </c>
      <c r="H159" s="219">
        <v>71</v>
      </c>
      <c r="I159" s="219">
        <v>131</v>
      </c>
      <c r="J159" s="222">
        <v>1.488</v>
      </c>
      <c r="K159" s="223" t="s">
        <v>813</v>
      </c>
      <c r="L159" s="344">
        <v>0</v>
      </c>
      <c r="M159" s="232" t="s">
        <v>190</v>
      </c>
      <c r="N159" s="362" t="s">
        <v>197</v>
      </c>
      <c r="O159" s="214"/>
      <c r="P159" s="233" t="s">
        <v>628</v>
      </c>
      <c r="Q159" s="233"/>
    </row>
    <row r="160" spans="1:17" s="256" customFormat="1">
      <c r="A160" s="219">
        <v>31</v>
      </c>
      <c r="B160" s="219" t="s">
        <v>238</v>
      </c>
      <c r="C160" s="219" t="s">
        <v>239</v>
      </c>
      <c r="D160" s="231" t="s">
        <v>189</v>
      </c>
      <c r="E160" s="225">
        <v>266</v>
      </c>
      <c r="F160" s="225">
        <v>246</v>
      </c>
      <c r="G160" s="225">
        <v>160</v>
      </c>
      <c r="H160" s="219">
        <v>71</v>
      </c>
      <c r="I160" s="219">
        <v>131</v>
      </c>
      <c r="J160" s="222">
        <v>1.488</v>
      </c>
      <c r="K160" s="223" t="s">
        <v>813</v>
      </c>
      <c r="L160" s="344">
        <v>2618.06</v>
      </c>
      <c r="M160" s="232" t="s">
        <v>190</v>
      </c>
      <c r="N160" s="362" t="s">
        <v>197</v>
      </c>
      <c r="O160" s="214"/>
      <c r="P160" s="233" t="s">
        <v>627</v>
      </c>
      <c r="Q160" s="233"/>
    </row>
    <row r="161" spans="1:17" s="256" customFormat="1">
      <c r="A161" s="219">
        <v>32</v>
      </c>
      <c r="B161" s="219" t="s">
        <v>240</v>
      </c>
      <c r="C161" s="219" t="s">
        <v>241</v>
      </c>
      <c r="D161" s="231" t="s">
        <v>189</v>
      </c>
      <c r="E161" s="225">
        <v>266</v>
      </c>
      <c r="F161" s="225">
        <v>246</v>
      </c>
      <c r="G161" s="225">
        <v>160</v>
      </c>
      <c r="H161" s="219">
        <v>71</v>
      </c>
      <c r="I161" s="219">
        <v>131</v>
      </c>
      <c r="J161" s="222">
        <v>1.488</v>
      </c>
      <c r="K161" s="223" t="s">
        <v>813</v>
      </c>
      <c r="L161" s="344">
        <v>2618.06</v>
      </c>
      <c r="M161" s="232" t="s">
        <v>190</v>
      </c>
      <c r="N161" s="362" t="s">
        <v>197</v>
      </c>
      <c r="O161" s="214"/>
      <c r="P161" s="233" t="s">
        <v>627</v>
      </c>
      <c r="Q161" s="233"/>
    </row>
    <row r="162" spans="1:17" s="251" customFormat="1">
      <c r="A162" s="219">
        <v>33</v>
      </c>
      <c r="B162" s="219" t="s">
        <v>692</v>
      </c>
      <c r="C162" s="219" t="s">
        <v>684</v>
      </c>
      <c r="D162" s="231" t="s">
        <v>189</v>
      </c>
      <c r="E162" s="225">
        <v>276</v>
      </c>
      <c r="F162" s="225">
        <v>256</v>
      </c>
      <c r="G162" s="225">
        <v>160</v>
      </c>
      <c r="H162" s="219">
        <v>71</v>
      </c>
      <c r="I162" s="219">
        <v>131</v>
      </c>
      <c r="J162" s="222">
        <v>1.488</v>
      </c>
      <c r="K162" s="223" t="s">
        <v>813</v>
      </c>
      <c r="L162" s="344">
        <v>2978.04</v>
      </c>
      <c r="M162" s="232" t="s">
        <v>190</v>
      </c>
      <c r="N162" s="362" t="s">
        <v>197</v>
      </c>
      <c r="O162" s="214"/>
      <c r="P162" s="233" t="s">
        <v>627</v>
      </c>
      <c r="Q162" s="233"/>
    </row>
    <row r="163" spans="1:17" s="251" customFormat="1">
      <c r="A163" s="219">
        <v>34</v>
      </c>
      <c r="B163" s="219" t="s">
        <v>691</v>
      </c>
      <c r="C163" s="219" t="s">
        <v>683</v>
      </c>
      <c r="D163" s="231" t="s">
        <v>189</v>
      </c>
      <c r="E163" s="225">
        <v>276</v>
      </c>
      <c r="F163" s="225">
        <v>256</v>
      </c>
      <c r="G163" s="225">
        <v>160</v>
      </c>
      <c r="H163" s="219">
        <v>71</v>
      </c>
      <c r="I163" s="219">
        <v>131</v>
      </c>
      <c r="J163" s="222">
        <v>1.488</v>
      </c>
      <c r="K163" s="223" t="s">
        <v>813</v>
      </c>
      <c r="L163" s="344">
        <v>2978.04</v>
      </c>
      <c r="M163" s="232" t="s">
        <v>190</v>
      </c>
      <c r="N163" s="362" t="s">
        <v>197</v>
      </c>
      <c r="O163" s="214"/>
      <c r="P163" s="233" t="s">
        <v>627</v>
      </c>
      <c r="Q163" s="233"/>
    </row>
    <row r="164" spans="1:17" s="256" customFormat="1">
      <c r="A164" s="219">
        <v>35</v>
      </c>
      <c r="B164" s="219" t="s">
        <v>788</v>
      </c>
      <c r="C164" s="219" t="s">
        <v>811</v>
      </c>
      <c r="D164" s="231" t="s">
        <v>189</v>
      </c>
      <c r="E164" s="225">
        <v>276</v>
      </c>
      <c r="F164" s="225">
        <v>258</v>
      </c>
      <c r="G164" s="225">
        <v>160</v>
      </c>
      <c r="H164" s="219">
        <v>71</v>
      </c>
      <c r="I164" s="219">
        <v>131</v>
      </c>
      <c r="J164" s="222">
        <v>1.488</v>
      </c>
      <c r="K164" s="223" t="s">
        <v>813</v>
      </c>
      <c r="L164" s="344">
        <v>2989.1</v>
      </c>
      <c r="M164" s="232" t="s">
        <v>190</v>
      </c>
      <c r="N164" s="362" t="s">
        <v>197</v>
      </c>
      <c r="P164" s="233" t="s">
        <v>627</v>
      </c>
      <c r="Q164" s="233"/>
    </row>
    <row r="165" spans="1:17" s="251" customFormat="1">
      <c r="A165" s="219">
        <v>36</v>
      </c>
      <c r="B165" s="219" t="s">
        <v>706</v>
      </c>
      <c r="C165" s="219" t="s">
        <v>705</v>
      </c>
      <c r="D165" s="231" t="s">
        <v>189</v>
      </c>
      <c r="E165" s="225">
        <v>276</v>
      </c>
      <c r="F165" s="225">
        <v>256</v>
      </c>
      <c r="G165" s="225">
        <v>160</v>
      </c>
      <c r="H165" s="219">
        <v>71</v>
      </c>
      <c r="I165" s="219">
        <v>131</v>
      </c>
      <c r="J165" s="222">
        <v>1.488</v>
      </c>
      <c r="K165" s="223" t="s">
        <v>813</v>
      </c>
      <c r="L165" s="344">
        <v>2978.63</v>
      </c>
      <c r="M165" s="232" t="s">
        <v>190</v>
      </c>
      <c r="N165" s="362" t="s">
        <v>197</v>
      </c>
      <c r="O165" s="214"/>
      <c r="P165" s="233" t="s">
        <v>627</v>
      </c>
      <c r="Q165" s="233"/>
    </row>
    <row r="166" spans="1:17" s="251" customFormat="1">
      <c r="A166" s="219">
        <v>37</v>
      </c>
      <c r="B166" s="219" t="s">
        <v>410</v>
      </c>
      <c r="C166" s="219" t="s">
        <v>411</v>
      </c>
      <c r="D166" s="231" t="s">
        <v>189</v>
      </c>
      <c r="E166" s="225">
        <v>266</v>
      </c>
      <c r="F166" s="225">
        <v>246</v>
      </c>
      <c r="G166" s="225">
        <v>160</v>
      </c>
      <c r="H166" s="219">
        <v>71</v>
      </c>
      <c r="I166" s="219">
        <v>131</v>
      </c>
      <c r="J166" s="222">
        <v>1.488</v>
      </c>
      <c r="K166" s="223" t="s">
        <v>813</v>
      </c>
      <c r="L166" s="344">
        <v>2658.38</v>
      </c>
      <c r="M166" s="232" t="s">
        <v>190</v>
      </c>
      <c r="N166" s="362" t="s">
        <v>197</v>
      </c>
      <c r="O166" s="214"/>
      <c r="P166" s="233" t="s">
        <v>627</v>
      </c>
      <c r="Q166" s="233"/>
    </row>
    <row r="167" spans="1:17" s="251" customFormat="1">
      <c r="A167" s="219">
        <v>38</v>
      </c>
      <c r="B167" s="219" t="s">
        <v>412</v>
      </c>
      <c r="C167" s="219" t="s">
        <v>461</v>
      </c>
      <c r="D167" s="231" t="s">
        <v>189</v>
      </c>
      <c r="E167" s="225">
        <v>266</v>
      </c>
      <c r="F167" s="225">
        <v>246</v>
      </c>
      <c r="G167" s="225">
        <v>160</v>
      </c>
      <c r="H167" s="219">
        <v>71</v>
      </c>
      <c r="I167" s="219">
        <v>131</v>
      </c>
      <c r="J167" s="222">
        <v>1.488</v>
      </c>
      <c r="K167" s="223" t="s">
        <v>813</v>
      </c>
      <c r="L167" s="344">
        <v>2658.11</v>
      </c>
      <c r="M167" s="232" t="s">
        <v>190</v>
      </c>
      <c r="N167" s="362" t="s">
        <v>197</v>
      </c>
      <c r="O167" s="214"/>
      <c r="P167" s="233" t="s">
        <v>627</v>
      </c>
      <c r="Q167" s="233"/>
    </row>
    <row r="168" spans="1:17" s="251" customFormat="1">
      <c r="A168" s="219">
        <v>39</v>
      </c>
      <c r="B168" s="219" t="s">
        <v>293</v>
      </c>
      <c r="C168" s="219" t="s">
        <v>294</v>
      </c>
      <c r="D168" s="231" t="s">
        <v>189</v>
      </c>
      <c r="E168" s="225">
        <v>266</v>
      </c>
      <c r="F168" s="225">
        <v>246</v>
      </c>
      <c r="G168" s="225">
        <v>160</v>
      </c>
      <c r="H168" s="219">
        <v>71</v>
      </c>
      <c r="I168" s="219">
        <v>131</v>
      </c>
      <c r="J168" s="222">
        <v>1.488</v>
      </c>
      <c r="K168" s="223" t="s">
        <v>813</v>
      </c>
      <c r="L168" s="344">
        <v>2895.95</v>
      </c>
      <c r="M168" s="232" t="s">
        <v>190</v>
      </c>
      <c r="N168" s="362" t="s">
        <v>197</v>
      </c>
      <c r="O168" s="214"/>
      <c r="P168" s="233" t="s">
        <v>627</v>
      </c>
      <c r="Q168" s="233"/>
    </row>
    <row r="169" spans="1:17" s="251" customFormat="1">
      <c r="A169" s="219">
        <v>40</v>
      </c>
      <c r="B169" s="219" t="s">
        <v>295</v>
      </c>
      <c r="C169" s="219" t="s">
        <v>296</v>
      </c>
      <c r="D169" s="231" t="s">
        <v>189</v>
      </c>
      <c r="E169" s="225">
        <v>266</v>
      </c>
      <c r="F169" s="225">
        <v>246</v>
      </c>
      <c r="G169" s="225">
        <v>160</v>
      </c>
      <c r="H169" s="219">
        <v>71</v>
      </c>
      <c r="I169" s="219">
        <v>131</v>
      </c>
      <c r="J169" s="222">
        <v>1.488</v>
      </c>
      <c r="K169" s="223" t="s">
        <v>813</v>
      </c>
      <c r="L169" s="344">
        <v>2895.95</v>
      </c>
      <c r="M169" s="232" t="s">
        <v>190</v>
      </c>
      <c r="N169" s="362" t="s">
        <v>197</v>
      </c>
      <c r="O169" s="214"/>
      <c r="P169" s="233" t="s">
        <v>627</v>
      </c>
      <c r="Q169" s="233"/>
    </row>
    <row r="170" spans="1:17" s="251" customFormat="1">
      <c r="A170" s="219">
        <v>41</v>
      </c>
      <c r="B170" s="219" t="s">
        <v>297</v>
      </c>
      <c r="C170" s="219" t="s">
        <v>298</v>
      </c>
      <c r="D170" s="231" t="s">
        <v>189</v>
      </c>
      <c r="E170" s="225">
        <v>266</v>
      </c>
      <c r="F170" s="225">
        <v>246</v>
      </c>
      <c r="G170" s="225">
        <v>160</v>
      </c>
      <c r="H170" s="219">
        <v>71</v>
      </c>
      <c r="I170" s="219">
        <v>131</v>
      </c>
      <c r="J170" s="222">
        <v>1.488</v>
      </c>
      <c r="K170" s="223" t="s">
        <v>813</v>
      </c>
      <c r="L170" s="344">
        <v>2846.44</v>
      </c>
      <c r="M170" s="232" t="s">
        <v>190</v>
      </c>
      <c r="N170" s="362" t="s">
        <v>197</v>
      </c>
      <c r="O170" s="214"/>
      <c r="P170" s="233" t="s">
        <v>627</v>
      </c>
      <c r="Q170" s="233"/>
    </row>
    <row r="171" spans="1:17" s="251" customFormat="1">
      <c r="A171" s="219">
        <v>42</v>
      </c>
      <c r="B171" s="219" t="s">
        <v>299</v>
      </c>
      <c r="C171" s="219" t="s">
        <v>300</v>
      </c>
      <c r="D171" s="231" t="s">
        <v>189</v>
      </c>
      <c r="E171" s="225">
        <v>266</v>
      </c>
      <c r="F171" s="225">
        <v>246</v>
      </c>
      <c r="G171" s="225">
        <v>160</v>
      </c>
      <c r="H171" s="219">
        <v>71</v>
      </c>
      <c r="I171" s="219">
        <v>131</v>
      </c>
      <c r="J171" s="222">
        <v>1.488</v>
      </c>
      <c r="K171" s="223" t="s">
        <v>813</v>
      </c>
      <c r="L171" s="344">
        <v>2846.56</v>
      </c>
      <c r="M171" s="232" t="s">
        <v>190</v>
      </c>
      <c r="N171" s="362" t="s">
        <v>197</v>
      </c>
      <c r="O171" s="214"/>
      <c r="P171" s="233" t="s">
        <v>627</v>
      </c>
      <c r="Q171" s="233"/>
    </row>
    <row r="172" spans="1:17" s="251" customFormat="1">
      <c r="A172" s="219">
        <v>43</v>
      </c>
      <c r="B172" s="219" t="s">
        <v>242</v>
      </c>
      <c r="C172" s="219" t="s">
        <v>243</v>
      </c>
      <c r="D172" s="231" t="s">
        <v>189</v>
      </c>
      <c r="E172" s="225">
        <v>266</v>
      </c>
      <c r="F172" s="225">
        <v>246</v>
      </c>
      <c r="G172" s="225">
        <v>160</v>
      </c>
      <c r="H172" s="219">
        <v>71</v>
      </c>
      <c r="I172" s="219">
        <v>131</v>
      </c>
      <c r="J172" s="222">
        <v>1.488</v>
      </c>
      <c r="K172" s="223" t="s">
        <v>813</v>
      </c>
      <c r="L172" s="344">
        <v>3015.47</v>
      </c>
      <c r="M172" s="232" t="s">
        <v>190</v>
      </c>
      <c r="N172" s="362" t="s">
        <v>197</v>
      </c>
      <c r="O172" s="214"/>
      <c r="P172" s="233" t="s">
        <v>627</v>
      </c>
      <c r="Q172" s="233"/>
    </row>
    <row r="173" spans="1:17" s="251" customFormat="1">
      <c r="A173" s="219">
        <v>44</v>
      </c>
      <c r="B173" s="219" t="s">
        <v>244</v>
      </c>
      <c r="C173" s="219" t="s">
        <v>245</v>
      </c>
      <c r="D173" s="231" t="s">
        <v>189</v>
      </c>
      <c r="E173" s="225">
        <v>266</v>
      </c>
      <c r="F173" s="225">
        <v>246</v>
      </c>
      <c r="G173" s="225">
        <v>160</v>
      </c>
      <c r="H173" s="219">
        <v>71</v>
      </c>
      <c r="I173" s="219">
        <v>131</v>
      </c>
      <c r="J173" s="222">
        <v>1.488</v>
      </c>
      <c r="K173" s="223" t="s">
        <v>813</v>
      </c>
      <c r="L173" s="344">
        <v>3015.47</v>
      </c>
      <c r="M173" s="232" t="s">
        <v>190</v>
      </c>
      <c r="N173" s="362" t="s">
        <v>197</v>
      </c>
      <c r="O173" s="214"/>
      <c r="P173" s="233"/>
      <c r="Q173" s="233"/>
    </row>
    <row r="174" spans="1:17" s="251" customFormat="1">
      <c r="A174" s="219">
        <v>45</v>
      </c>
      <c r="B174" s="219" t="s">
        <v>825</v>
      </c>
      <c r="C174" s="219" t="s">
        <v>827</v>
      </c>
      <c r="D174" s="231" t="s">
        <v>189</v>
      </c>
      <c r="E174" s="225">
        <v>276</v>
      </c>
      <c r="F174" s="225">
        <v>256</v>
      </c>
      <c r="G174" s="225">
        <v>160</v>
      </c>
      <c r="H174" s="219">
        <v>71</v>
      </c>
      <c r="I174" s="219">
        <v>131</v>
      </c>
      <c r="J174" s="222">
        <v>1.488</v>
      </c>
      <c r="K174" s="223" t="s">
        <v>813</v>
      </c>
      <c r="L174" s="344">
        <v>3249.51</v>
      </c>
      <c r="M174" s="232" t="s">
        <v>190</v>
      </c>
      <c r="N174" s="362" t="s">
        <v>197</v>
      </c>
      <c r="O174" s="214"/>
      <c r="P174" s="233" t="s">
        <v>627</v>
      </c>
      <c r="Q174" s="233"/>
    </row>
    <row r="175" spans="1:17" s="251" customFormat="1">
      <c r="A175" s="219">
        <v>46</v>
      </c>
      <c r="B175" s="219" t="s">
        <v>828</v>
      </c>
      <c r="C175" s="219" t="s">
        <v>829</v>
      </c>
      <c r="D175" s="231" t="s">
        <v>189</v>
      </c>
      <c r="E175" s="225">
        <v>276</v>
      </c>
      <c r="F175" s="225">
        <v>256</v>
      </c>
      <c r="G175" s="225">
        <v>160</v>
      </c>
      <c r="H175" s="219">
        <v>71</v>
      </c>
      <c r="I175" s="219">
        <v>131</v>
      </c>
      <c r="J175" s="222">
        <v>1.488</v>
      </c>
      <c r="K175" s="223" t="s">
        <v>813</v>
      </c>
      <c r="L175" s="344">
        <v>3019.49</v>
      </c>
      <c r="M175" s="232" t="s">
        <v>190</v>
      </c>
      <c r="N175" s="362" t="s">
        <v>197</v>
      </c>
      <c r="O175" s="214"/>
      <c r="P175" s="233" t="s">
        <v>627</v>
      </c>
      <c r="Q175" s="233"/>
    </row>
    <row r="176" spans="1:17" s="251" customFormat="1">
      <c r="A176" s="219">
        <v>47</v>
      </c>
      <c r="B176" s="219" t="s">
        <v>834</v>
      </c>
      <c r="C176" s="219" t="s">
        <v>835</v>
      </c>
      <c r="D176" s="231" t="s">
        <v>189</v>
      </c>
      <c r="E176" s="225">
        <v>276</v>
      </c>
      <c r="F176" s="225">
        <v>256</v>
      </c>
      <c r="G176" s="225">
        <v>160</v>
      </c>
      <c r="H176" s="219">
        <v>71</v>
      </c>
      <c r="I176" s="219">
        <v>131</v>
      </c>
      <c r="J176" s="222">
        <v>1.488</v>
      </c>
      <c r="K176" s="223" t="s">
        <v>813</v>
      </c>
      <c r="L176" s="344">
        <v>3248.92</v>
      </c>
      <c r="M176" s="232" t="s">
        <v>190</v>
      </c>
      <c r="N176" s="362" t="s">
        <v>197</v>
      </c>
      <c r="O176" s="214"/>
      <c r="P176" s="233" t="s">
        <v>627</v>
      </c>
      <c r="Q176" s="233"/>
    </row>
    <row r="177" spans="1:17" s="386" customFormat="1">
      <c r="A177" s="376">
        <v>31</v>
      </c>
      <c r="B177" s="376" t="s">
        <v>238</v>
      </c>
      <c r="C177" s="376" t="s">
        <v>930</v>
      </c>
      <c r="D177" s="377" t="s">
        <v>189</v>
      </c>
      <c r="E177" s="378">
        <v>250</v>
      </c>
      <c r="F177" s="378">
        <v>237</v>
      </c>
      <c r="G177" s="378">
        <v>160</v>
      </c>
      <c r="H177" s="376">
        <v>71</v>
      </c>
      <c r="I177" s="376">
        <v>131</v>
      </c>
      <c r="J177" s="379">
        <v>1.343</v>
      </c>
      <c r="K177" s="380" t="s">
        <v>813</v>
      </c>
      <c r="L177" s="381">
        <v>2589.08</v>
      </c>
      <c r="M177" s="382" t="s">
        <v>190</v>
      </c>
      <c r="N177" s="383" t="s">
        <v>197</v>
      </c>
      <c r="O177" s="384"/>
      <c r="P177" s="385" t="s">
        <v>628</v>
      </c>
      <c r="Q177" s="385" t="s">
        <v>929</v>
      </c>
    </row>
    <row r="178" spans="1:17" s="386" customFormat="1">
      <c r="A178" s="376">
        <v>32</v>
      </c>
      <c r="B178" s="376" t="s">
        <v>240</v>
      </c>
      <c r="C178" s="376" t="s">
        <v>931</v>
      </c>
      <c r="D178" s="377" t="s">
        <v>189</v>
      </c>
      <c r="E178" s="378">
        <v>250</v>
      </c>
      <c r="F178" s="378">
        <v>237</v>
      </c>
      <c r="G178" s="378">
        <v>160</v>
      </c>
      <c r="H178" s="376">
        <v>71</v>
      </c>
      <c r="I178" s="376">
        <v>131</v>
      </c>
      <c r="J178" s="379">
        <v>1.343</v>
      </c>
      <c r="K178" s="380" t="s">
        <v>813</v>
      </c>
      <c r="L178" s="381">
        <v>2589.08</v>
      </c>
      <c r="M178" s="382" t="s">
        <v>190</v>
      </c>
      <c r="N178" s="383" t="s">
        <v>197</v>
      </c>
      <c r="O178" s="384"/>
      <c r="P178" s="385" t="s">
        <v>628</v>
      </c>
      <c r="Q178" s="385" t="s">
        <v>929</v>
      </c>
    </row>
    <row r="179" spans="1:17" s="251" customFormat="1">
      <c r="A179" s="219"/>
      <c r="B179" s="219"/>
      <c r="C179" s="219"/>
      <c r="D179" s="231" t="s">
        <v>189</v>
      </c>
      <c r="E179" s="225"/>
      <c r="F179" s="225"/>
      <c r="G179" s="225"/>
      <c r="H179" s="219"/>
      <c r="I179" s="219"/>
      <c r="J179" s="222"/>
      <c r="K179" s="223" t="s">
        <v>813</v>
      </c>
      <c r="L179" s="344"/>
      <c r="M179" s="232" t="s">
        <v>190</v>
      </c>
      <c r="N179" s="362" t="s">
        <v>197</v>
      </c>
      <c r="O179" s="214"/>
      <c r="P179" s="233"/>
      <c r="Q179" s="233"/>
    </row>
    <row r="180" spans="1:17" s="251" customFormat="1">
      <c r="A180" s="219"/>
      <c r="B180" s="219"/>
      <c r="C180" s="219"/>
      <c r="D180" s="231" t="s">
        <v>189</v>
      </c>
      <c r="E180" s="225"/>
      <c r="F180" s="225"/>
      <c r="G180" s="225"/>
      <c r="H180" s="219"/>
      <c r="I180" s="219"/>
      <c r="J180" s="222"/>
      <c r="K180" s="223" t="s">
        <v>813</v>
      </c>
      <c r="L180" s="344"/>
      <c r="M180" s="232" t="s">
        <v>190</v>
      </c>
      <c r="N180" s="362" t="s">
        <v>197</v>
      </c>
      <c r="O180" s="214"/>
      <c r="P180" s="233"/>
      <c r="Q180" s="233"/>
    </row>
    <row r="181" spans="1:17" s="251" customFormat="1">
      <c r="A181" s="219"/>
      <c r="B181" s="219"/>
      <c r="C181" s="219"/>
      <c r="D181" s="231" t="s">
        <v>189</v>
      </c>
      <c r="E181" s="225"/>
      <c r="F181" s="225"/>
      <c r="G181" s="225"/>
      <c r="H181" s="219"/>
      <c r="I181" s="219"/>
      <c r="J181" s="222"/>
      <c r="K181" s="223" t="s">
        <v>813</v>
      </c>
      <c r="L181" s="344"/>
      <c r="M181" s="232" t="s">
        <v>190</v>
      </c>
      <c r="N181" s="362" t="s">
        <v>197</v>
      </c>
      <c r="O181" s="214"/>
      <c r="P181" s="233"/>
      <c r="Q181" s="233"/>
    </row>
    <row r="182" spans="1:17" s="251" customFormat="1">
      <c r="A182" s="219"/>
      <c r="B182" s="219"/>
      <c r="C182" s="219"/>
      <c r="D182" s="231" t="s">
        <v>189</v>
      </c>
      <c r="E182" s="225"/>
      <c r="F182" s="225"/>
      <c r="G182" s="225"/>
      <c r="H182" s="219"/>
      <c r="I182" s="219"/>
      <c r="J182" s="222"/>
      <c r="K182" s="223" t="s">
        <v>813</v>
      </c>
      <c r="L182" s="344"/>
      <c r="M182" s="232" t="s">
        <v>190</v>
      </c>
      <c r="N182" s="362" t="s">
        <v>197</v>
      </c>
      <c r="O182" s="214"/>
      <c r="P182" s="233"/>
      <c r="Q182" s="233"/>
    </row>
    <row r="183" spans="1:17" s="251" customFormat="1">
      <c r="A183" s="219"/>
      <c r="B183" s="219"/>
      <c r="C183" s="219"/>
      <c r="D183" s="231" t="s">
        <v>189</v>
      </c>
      <c r="E183" s="225"/>
      <c r="F183" s="225"/>
      <c r="G183" s="225"/>
      <c r="H183" s="219"/>
      <c r="I183" s="219"/>
      <c r="J183" s="222"/>
      <c r="K183" s="223" t="s">
        <v>813</v>
      </c>
      <c r="L183" s="344"/>
      <c r="M183" s="232" t="s">
        <v>190</v>
      </c>
      <c r="N183" s="362" t="s">
        <v>197</v>
      </c>
      <c r="O183" s="214"/>
      <c r="P183" s="233"/>
      <c r="Q183" s="233"/>
    </row>
    <row r="184" spans="1:17" s="251" customFormat="1">
      <c r="A184" s="219"/>
      <c r="B184" s="219"/>
      <c r="C184" s="219"/>
      <c r="D184" s="231" t="s">
        <v>189</v>
      </c>
      <c r="E184" s="225"/>
      <c r="F184" s="225"/>
      <c r="G184" s="225"/>
      <c r="H184" s="219"/>
      <c r="I184" s="219"/>
      <c r="J184" s="222"/>
      <c r="K184" s="223" t="s">
        <v>813</v>
      </c>
      <c r="L184" s="344"/>
      <c r="M184" s="232" t="s">
        <v>190</v>
      </c>
      <c r="N184" s="362" t="s">
        <v>197</v>
      </c>
      <c r="O184" s="214"/>
      <c r="P184" s="233"/>
      <c r="Q184" s="233"/>
    </row>
    <row r="185" spans="1:17" s="251" customFormat="1">
      <c r="A185" s="219"/>
      <c r="B185" s="219"/>
      <c r="C185" s="219"/>
      <c r="D185" s="231" t="s">
        <v>189</v>
      </c>
      <c r="E185" s="225"/>
      <c r="F185" s="225"/>
      <c r="G185" s="225"/>
      <c r="H185" s="219"/>
      <c r="I185" s="219"/>
      <c r="J185" s="222"/>
      <c r="K185" s="223" t="s">
        <v>813</v>
      </c>
      <c r="L185" s="344"/>
      <c r="M185" s="232" t="s">
        <v>190</v>
      </c>
      <c r="N185" s="362" t="s">
        <v>197</v>
      </c>
      <c r="O185" s="214"/>
      <c r="P185" s="233"/>
      <c r="Q185" s="233"/>
    </row>
    <row r="186" spans="1:17" s="251" customFormat="1">
      <c r="A186" s="219"/>
      <c r="B186" s="219"/>
      <c r="C186" s="219"/>
      <c r="D186" s="231" t="s">
        <v>189</v>
      </c>
      <c r="E186" s="225"/>
      <c r="F186" s="225"/>
      <c r="G186" s="225"/>
      <c r="H186" s="219"/>
      <c r="I186" s="219"/>
      <c r="J186" s="222"/>
      <c r="K186" s="223" t="s">
        <v>813</v>
      </c>
      <c r="L186" s="344"/>
      <c r="M186" s="232" t="s">
        <v>190</v>
      </c>
      <c r="N186" s="362" t="s">
        <v>197</v>
      </c>
      <c r="O186" s="214"/>
      <c r="P186" s="233"/>
      <c r="Q186" s="233"/>
    </row>
    <row r="187" spans="1:17" s="251" customFormat="1">
      <c r="A187" s="219"/>
      <c r="B187" s="219"/>
      <c r="C187" s="219"/>
      <c r="D187" s="231" t="s">
        <v>189</v>
      </c>
      <c r="E187" s="225"/>
      <c r="F187" s="225"/>
      <c r="G187" s="225"/>
      <c r="H187" s="219"/>
      <c r="I187" s="219"/>
      <c r="J187" s="222"/>
      <c r="K187" s="223" t="s">
        <v>813</v>
      </c>
      <c r="L187" s="344"/>
      <c r="M187" s="232" t="s">
        <v>190</v>
      </c>
      <c r="N187" s="362" t="s">
        <v>197</v>
      </c>
      <c r="O187" s="214"/>
      <c r="P187" s="233"/>
      <c r="Q187" s="233"/>
    </row>
    <row r="188" spans="1:17" s="251" customFormat="1">
      <c r="A188" s="219"/>
      <c r="B188" s="219"/>
      <c r="C188" s="219"/>
      <c r="D188" s="231" t="s">
        <v>189</v>
      </c>
      <c r="E188" s="225"/>
      <c r="F188" s="225"/>
      <c r="G188" s="225"/>
      <c r="H188" s="219"/>
      <c r="I188" s="219"/>
      <c r="J188" s="222"/>
      <c r="K188" s="223" t="s">
        <v>813</v>
      </c>
      <c r="L188" s="344"/>
      <c r="M188" s="232" t="s">
        <v>190</v>
      </c>
      <c r="N188" s="362" t="s">
        <v>197</v>
      </c>
      <c r="O188" s="214"/>
      <c r="P188" s="233"/>
      <c r="Q188" s="233"/>
    </row>
    <row r="189" spans="1:17" s="251" customFormat="1">
      <c r="A189" s="219"/>
      <c r="B189" s="219"/>
      <c r="C189" s="219"/>
      <c r="D189" s="231" t="s">
        <v>189</v>
      </c>
      <c r="E189" s="225"/>
      <c r="F189" s="225"/>
      <c r="G189" s="225"/>
      <c r="H189" s="219"/>
      <c r="I189" s="219"/>
      <c r="J189" s="222"/>
      <c r="K189" s="223" t="s">
        <v>813</v>
      </c>
      <c r="L189" s="344"/>
      <c r="M189" s="232" t="s">
        <v>190</v>
      </c>
      <c r="N189" s="362" t="s">
        <v>197</v>
      </c>
      <c r="O189" s="214"/>
      <c r="P189" s="233"/>
      <c r="Q189" s="233"/>
    </row>
    <row r="190" spans="1:17" s="251" customFormat="1">
      <c r="A190" s="219">
        <v>1</v>
      </c>
      <c r="B190" s="219" t="s">
        <v>338</v>
      </c>
      <c r="C190" s="219" t="s">
        <v>339</v>
      </c>
      <c r="D190" s="231" t="s">
        <v>189</v>
      </c>
      <c r="E190" s="225">
        <v>260</v>
      </c>
      <c r="F190" s="225">
        <v>235</v>
      </c>
      <c r="G190" s="225">
        <v>162</v>
      </c>
      <c r="H190" s="219">
        <v>70</v>
      </c>
      <c r="I190" s="219">
        <v>124</v>
      </c>
      <c r="J190" s="222">
        <v>1.407</v>
      </c>
      <c r="K190" s="223" t="s">
        <v>813</v>
      </c>
      <c r="L190" s="344">
        <v>0</v>
      </c>
      <c r="M190" s="232" t="s">
        <v>190</v>
      </c>
      <c r="N190" s="362" t="s">
        <v>197</v>
      </c>
      <c r="O190" s="214"/>
      <c r="P190" s="233" t="s">
        <v>627</v>
      </c>
      <c r="Q190" s="233"/>
    </row>
    <row r="191" spans="1:17" s="251" customFormat="1">
      <c r="A191" s="219">
        <v>2</v>
      </c>
      <c r="B191" s="219" t="s">
        <v>340</v>
      </c>
      <c r="C191" s="219" t="s">
        <v>341</v>
      </c>
      <c r="D191" s="231" t="s">
        <v>189</v>
      </c>
      <c r="E191" s="225">
        <v>260</v>
      </c>
      <c r="F191" s="225">
        <v>235</v>
      </c>
      <c r="G191" s="225">
        <v>162</v>
      </c>
      <c r="H191" s="219">
        <v>70</v>
      </c>
      <c r="I191" s="219">
        <v>124</v>
      </c>
      <c r="J191" s="222">
        <v>1.407</v>
      </c>
      <c r="K191" s="223" t="s">
        <v>813</v>
      </c>
      <c r="L191" s="344">
        <v>0</v>
      </c>
      <c r="M191" s="232" t="s">
        <v>190</v>
      </c>
      <c r="N191" s="362" t="s">
        <v>197</v>
      </c>
      <c r="O191" s="214"/>
      <c r="P191" s="233" t="s">
        <v>627</v>
      </c>
      <c r="Q191" s="233"/>
    </row>
    <row r="192" spans="1:17" s="251" customFormat="1">
      <c r="A192" s="219">
        <v>3</v>
      </c>
      <c r="B192" s="219" t="s">
        <v>342</v>
      </c>
      <c r="C192" s="219" t="s">
        <v>343</v>
      </c>
      <c r="D192" s="231" t="s">
        <v>189</v>
      </c>
      <c r="E192" s="225">
        <v>260</v>
      </c>
      <c r="F192" s="225">
        <v>235</v>
      </c>
      <c r="G192" s="225">
        <v>162</v>
      </c>
      <c r="H192" s="219">
        <v>70</v>
      </c>
      <c r="I192" s="219">
        <v>124</v>
      </c>
      <c r="J192" s="222">
        <v>1.407</v>
      </c>
      <c r="K192" s="223" t="s">
        <v>813</v>
      </c>
      <c r="L192" s="344">
        <v>0</v>
      </c>
      <c r="M192" s="232" t="s">
        <v>190</v>
      </c>
      <c r="N192" s="362" t="s">
        <v>197</v>
      </c>
      <c r="O192" s="214"/>
      <c r="P192" s="233" t="s">
        <v>627</v>
      </c>
      <c r="Q192" s="233"/>
    </row>
    <row r="193" spans="1:17" s="251" customFormat="1">
      <c r="A193" s="219">
        <v>4</v>
      </c>
      <c r="B193" s="219" t="s">
        <v>278</v>
      </c>
      <c r="C193" s="219" t="s">
        <v>279</v>
      </c>
      <c r="D193" s="231" t="s">
        <v>189</v>
      </c>
      <c r="E193" s="225">
        <v>238</v>
      </c>
      <c r="F193" s="225">
        <v>216</v>
      </c>
      <c r="G193" s="225">
        <v>163</v>
      </c>
      <c r="H193" s="219">
        <v>65</v>
      </c>
      <c r="I193" s="219">
        <v>124</v>
      </c>
      <c r="J193" s="222">
        <v>1.3140000000000001</v>
      </c>
      <c r="K193" s="223" t="s">
        <v>813</v>
      </c>
      <c r="L193" s="344">
        <v>2268.35</v>
      </c>
      <c r="M193" s="232" t="s">
        <v>190</v>
      </c>
      <c r="N193" s="362" t="s">
        <v>197</v>
      </c>
      <c r="O193" s="214"/>
      <c r="P193" s="233" t="s">
        <v>628</v>
      </c>
      <c r="Q193" s="233"/>
    </row>
    <row r="194" spans="1:17" s="251" customFormat="1">
      <c r="A194" s="219">
        <v>5</v>
      </c>
      <c r="B194" s="219" t="s">
        <v>280</v>
      </c>
      <c r="C194" s="219" t="s">
        <v>281</v>
      </c>
      <c r="D194" s="231" t="s">
        <v>189</v>
      </c>
      <c r="E194" s="225">
        <v>238</v>
      </c>
      <c r="F194" s="225">
        <v>216</v>
      </c>
      <c r="G194" s="225">
        <v>163</v>
      </c>
      <c r="H194" s="219">
        <v>65</v>
      </c>
      <c r="I194" s="219">
        <v>124</v>
      </c>
      <c r="J194" s="222">
        <v>1.3140000000000001</v>
      </c>
      <c r="K194" s="223" t="s">
        <v>813</v>
      </c>
      <c r="L194" s="344">
        <v>2312.42</v>
      </c>
      <c r="M194" s="232" t="s">
        <v>190</v>
      </c>
      <c r="N194" s="362" t="s">
        <v>197</v>
      </c>
      <c r="O194" s="256"/>
      <c r="P194" s="233" t="s">
        <v>628</v>
      </c>
      <c r="Q194" s="233"/>
    </row>
    <row r="195" spans="1:17" s="251" customFormat="1">
      <c r="A195" s="219">
        <v>6</v>
      </c>
      <c r="B195" s="219" t="s">
        <v>710</v>
      </c>
      <c r="C195" s="219" t="s">
        <v>714</v>
      </c>
      <c r="D195" s="231" t="s">
        <v>189</v>
      </c>
      <c r="E195" s="225">
        <v>238</v>
      </c>
      <c r="F195" s="225">
        <v>216</v>
      </c>
      <c r="G195" s="225">
        <v>163</v>
      </c>
      <c r="H195" s="219">
        <v>65</v>
      </c>
      <c r="I195" s="219">
        <v>124</v>
      </c>
      <c r="J195" s="222">
        <v>1.3140000000000001</v>
      </c>
      <c r="K195" s="223" t="s">
        <v>813</v>
      </c>
      <c r="L195" s="344">
        <v>2209.64</v>
      </c>
      <c r="M195" s="232" t="s">
        <v>190</v>
      </c>
      <c r="N195" s="362" t="s">
        <v>197</v>
      </c>
      <c r="O195" s="256"/>
      <c r="P195" s="233" t="s">
        <v>628</v>
      </c>
      <c r="Q195" s="233" t="s">
        <v>929</v>
      </c>
    </row>
    <row r="196" spans="1:17" s="251" customFormat="1">
      <c r="A196" s="219">
        <v>7</v>
      </c>
      <c r="B196" s="219" t="s">
        <v>711</v>
      </c>
      <c r="C196" s="219" t="s">
        <v>715</v>
      </c>
      <c r="D196" s="231" t="s">
        <v>189</v>
      </c>
      <c r="E196" s="225">
        <v>238</v>
      </c>
      <c r="F196" s="225">
        <v>216</v>
      </c>
      <c r="G196" s="225">
        <v>163</v>
      </c>
      <c r="H196" s="219">
        <v>65</v>
      </c>
      <c r="I196" s="219">
        <v>124</v>
      </c>
      <c r="J196" s="222">
        <v>1.3140000000000001</v>
      </c>
      <c r="K196" s="223" t="s">
        <v>813</v>
      </c>
      <c r="L196" s="344">
        <v>2209.64</v>
      </c>
      <c r="M196" s="232" t="s">
        <v>190</v>
      </c>
      <c r="N196" s="362" t="s">
        <v>197</v>
      </c>
      <c r="O196" s="256"/>
      <c r="P196" s="233" t="s">
        <v>628</v>
      </c>
      <c r="Q196" s="233" t="s">
        <v>929</v>
      </c>
    </row>
    <row r="197" spans="1:17" s="251" customFormat="1">
      <c r="A197" s="219">
        <v>8</v>
      </c>
      <c r="B197" s="219" t="s">
        <v>282</v>
      </c>
      <c r="C197" s="219" t="s">
        <v>283</v>
      </c>
      <c r="D197" s="231" t="s">
        <v>189</v>
      </c>
      <c r="E197" s="225">
        <v>238</v>
      </c>
      <c r="F197" s="225">
        <v>216</v>
      </c>
      <c r="G197" s="225">
        <v>163</v>
      </c>
      <c r="H197" s="219">
        <v>65</v>
      </c>
      <c r="I197" s="219">
        <v>124</v>
      </c>
      <c r="J197" s="222">
        <v>1.3140000000000001</v>
      </c>
      <c r="K197" s="223" t="s">
        <v>813</v>
      </c>
      <c r="L197" s="344">
        <v>2401.4899999999998</v>
      </c>
      <c r="M197" s="232" t="s">
        <v>190</v>
      </c>
      <c r="N197" s="362" t="s">
        <v>197</v>
      </c>
      <c r="O197" s="256"/>
      <c r="P197" s="233" t="s">
        <v>628</v>
      </c>
      <c r="Q197" s="233"/>
    </row>
    <row r="198" spans="1:17" s="251" customFormat="1">
      <c r="A198" s="219">
        <v>9</v>
      </c>
      <c r="B198" s="219" t="s">
        <v>270</v>
      </c>
      <c r="C198" s="219" t="s">
        <v>271</v>
      </c>
      <c r="D198" s="231" t="s">
        <v>189</v>
      </c>
      <c r="E198" s="225">
        <v>254</v>
      </c>
      <c r="F198" s="225">
        <v>229</v>
      </c>
      <c r="G198" s="225">
        <v>163</v>
      </c>
      <c r="H198" s="219">
        <v>70</v>
      </c>
      <c r="I198" s="219">
        <v>130</v>
      </c>
      <c r="J198" s="222">
        <v>1.484</v>
      </c>
      <c r="K198" s="223" t="s">
        <v>813</v>
      </c>
      <c r="L198" s="344">
        <v>2511.65</v>
      </c>
      <c r="M198" s="232" t="s">
        <v>190</v>
      </c>
      <c r="N198" s="362" t="s">
        <v>197</v>
      </c>
      <c r="O198" s="214"/>
      <c r="P198" s="233" t="s">
        <v>628</v>
      </c>
      <c r="Q198" s="233"/>
    </row>
    <row r="199" spans="1:17" s="251" customFormat="1">
      <c r="A199" s="219">
        <v>10</v>
      </c>
      <c r="B199" s="219" t="s">
        <v>272</v>
      </c>
      <c r="C199" s="219" t="s">
        <v>273</v>
      </c>
      <c r="D199" s="231" t="s">
        <v>189</v>
      </c>
      <c r="E199" s="225">
        <v>254</v>
      </c>
      <c r="F199" s="225">
        <v>229</v>
      </c>
      <c r="G199" s="225">
        <v>163</v>
      </c>
      <c r="H199" s="219">
        <v>70</v>
      </c>
      <c r="I199" s="219">
        <v>130</v>
      </c>
      <c r="J199" s="222">
        <v>1.484</v>
      </c>
      <c r="K199" s="223" t="s">
        <v>813</v>
      </c>
      <c r="L199" s="344">
        <v>2555.37</v>
      </c>
      <c r="M199" s="232" t="s">
        <v>190</v>
      </c>
      <c r="N199" s="362" t="s">
        <v>197</v>
      </c>
      <c r="O199" s="214"/>
      <c r="P199" s="233" t="s">
        <v>628</v>
      </c>
      <c r="Q199" s="233"/>
    </row>
    <row r="200" spans="1:17" s="256" customFormat="1">
      <c r="A200" s="219">
        <v>11</v>
      </c>
      <c r="B200" s="219" t="s">
        <v>712</v>
      </c>
      <c r="C200" s="219" t="s">
        <v>716</v>
      </c>
      <c r="D200" s="231" t="s">
        <v>189</v>
      </c>
      <c r="E200" s="225">
        <v>254</v>
      </c>
      <c r="F200" s="225">
        <v>229</v>
      </c>
      <c r="G200" s="225">
        <v>163</v>
      </c>
      <c r="H200" s="219">
        <v>70</v>
      </c>
      <c r="I200" s="219">
        <v>130</v>
      </c>
      <c r="J200" s="222">
        <v>1.484</v>
      </c>
      <c r="K200" s="223" t="s">
        <v>813</v>
      </c>
      <c r="L200" s="344">
        <v>2438.41</v>
      </c>
      <c r="M200" s="232" t="s">
        <v>190</v>
      </c>
      <c r="N200" s="362" t="s">
        <v>197</v>
      </c>
      <c r="O200" s="214"/>
      <c r="P200" s="233" t="s">
        <v>628</v>
      </c>
      <c r="Q200" s="233" t="s">
        <v>929</v>
      </c>
    </row>
    <row r="201" spans="1:17" s="256" customFormat="1">
      <c r="A201" s="219">
        <v>12</v>
      </c>
      <c r="B201" s="219" t="s">
        <v>713</v>
      </c>
      <c r="C201" s="219" t="s">
        <v>717</v>
      </c>
      <c r="D201" s="231" t="s">
        <v>189</v>
      </c>
      <c r="E201" s="225">
        <v>254</v>
      </c>
      <c r="F201" s="225">
        <v>229</v>
      </c>
      <c r="G201" s="225">
        <v>163</v>
      </c>
      <c r="H201" s="219">
        <v>70</v>
      </c>
      <c r="I201" s="219">
        <v>130</v>
      </c>
      <c r="J201" s="222">
        <v>1.484</v>
      </c>
      <c r="K201" s="223" t="s">
        <v>813</v>
      </c>
      <c r="L201" s="344">
        <v>2438.41</v>
      </c>
      <c r="M201" s="232" t="s">
        <v>190</v>
      </c>
      <c r="N201" s="362" t="s">
        <v>197</v>
      </c>
      <c r="O201" s="214"/>
      <c r="P201" s="233" t="s">
        <v>628</v>
      </c>
      <c r="Q201" s="233" t="s">
        <v>929</v>
      </c>
    </row>
    <row r="202" spans="1:17" s="256" customFormat="1">
      <c r="A202" s="219">
        <v>13</v>
      </c>
      <c r="B202" s="219" t="s">
        <v>274</v>
      </c>
      <c r="C202" s="219" t="s">
        <v>275</v>
      </c>
      <c r="D202" s="231" t="s">
        <v>189</v>
      </c>
      <c r="E202" s="225">
        <v>254</v>
      </c>
      <c r="F202" s="225">
        <v>229</v>
      </c>
      <c r="G202" s="225">
        <v>163</v>
      </c>
      <c r="H202" s="219">
        <v>70</v>
      </c>
      <c r="I202" s="219">
        <v>130</v>
      </c>
      <c r="J202" s="222">
        <v>1.484</v>
      </c>
      <c r="K202" s="223" t="s">
        <v>813</v>
      </c>
      <c r="L202" s="344">
        <v>2653.84</v>
      </c>
      <c r="M202" s="232" t="s">
        <v>190</v>
      </c>
      <c r="N202" s="362" t="s">
        <v>197</v>
      </c>
      <c r="O202" s="214"/>
      <c r="P202" s="233" t="s">
        <v>628</v>
      </c>
      <c r="Q202" s="233"/>
    </row>
    <row r="203" spans="1:17" s="256" customFormat="1">
      <c r="A203" s="219">
        <v>14</v>
      </c>
      <c r="B203" s="219" t="s">
        <v>307</v>
      </c>
      <c r="C203" s="219" t="s">
        <v>308</v>
      </c>
      <c r="D203" s="231" t="s">
        <v>189</v>
      </c>
      <c r="E203" s="225">
        <v>254</v>
      </c>
      <c r="F203" s="225">
        <v>229</v>
      </c>
      <c r="G203" s="225">
        <v>163</v>
      </c>
      <c r="H203" s="219">
        <v>70</v>
      </c>
      <c r="I203" s="219">
        <v>130</v>
      </c>
      <c r="J203" s="222">
        <v>1.484</v>
      </c>
      <c r="K203" s="223" t="s">
        <v>813</v>
      </c>
      <c r="L203" s="344">
        <v>2560.27</v>
      </c>
      <c r="M203" s="232" t="s">
        <v>190</v>
      </c>
      <c r="N203" s="362" t="s">
        <v>197</v>
      </c>
      <c r="O203" s="214"/>
      <c r="P203" s="233" t="s">
        <v>628</v>
      </c>
      <c r="Q203" s="233"/>
    </row>
    <row r="204" spans="1:17" s="251" customFormat="1">
      <c r="A204" s="219">
        <v>15</v>
      </c>
      <c r="B204" s="219" t="s">
        <v>723</v>
      </c>
      <c r="C204" s="219" t="s">
        <v>724</v>
      </c>
      <c r="D204" s="231" t="s">
        <v>189</v>
      </c>
      <c r="E204" s="225">
        <v>259</v>
      </c>
      <c r="F204" s="225">
        <v>234</v>
      </c>
      <c r="G204" s="225">
        <v>163</v>
      </c>
      <c r="H204" s="219">
        <v>70</v>
      </c>
      <c r="I204" s="219">
        <v>130</v>
      </c>
      <c r="J204" s="222">
        <v>1.484</v>
      </c>
      <c r="K204" s="223" t="s">
        <v>813</v>
      </c>
      <c r="L204" s="344">
        <v>2969.83</v>
      </c>
      <c r="M204" s="232" t="s">
        <v>190</v>
      </c>
      <c r="N204" s="362" t="s">
        <v>197</v>
      </c>
      <c r="O204" s="214"/>
      <c r="P204" s="233" t="s">
        <v>628</v>
      </c>
      <c r="Q204" s="233"/>
    </row>
    <row r="205" spans="1:17" s="256" customFormat="1">
      <c r="A205" s="219">
        <v>16</v>
      </c>
      <c r="B205" s="219" t="s">
        <v>284</v>
      </c>
      <c r="C205" s="219" t="s">
        <v>285</v>
      </c>
      <c r="D205" s="231" t="s">
        <v>189</v>
      </c>
      <c r="E205" s="225">
        <v>238</v>
      </c>
      <c r="F205" s="225">
        <v>216</v>
      </c>
      <c r="G205" s="225">
        <v>163</v>
      </c>
      <c r="H205" s="219">
        <v>65</v>
      </c>
      <c r="I205" s="219">
        <v>124</v>
      </c>
      <c r="J205" s="222">
        <v>1.3140000000000001</v>
      </c>
      <c r="K205" s="223" t="s">
        <v>813</v>
      </c>
      <c r="L205" s="344">
        <v>2442.09</v>
      </c>
      <c r="M205" s="232" t="s">
        <v>190</v>
      </c>
      <c r="N205" s="362" t="s">
        <v>197</v>
      </c>
      <c r="O205" s="214"/>
      <c r="P205" s="233" t="s">
        <v>628</v>
      </c>
      <c r="Q205" s="233"/>
    </row>
    <row r="206" spans="1:17" s="256" customFormat="1">
      <c r="A206" s="219">
        <v>17</v>
      </c>
      <c r="B206" s="219" t="s">
        <v>276</v>
      </c>
      <c r="C206" s="219" t="s">
        <v>277</v>
      </c>
      <c r="D206" s="231" t="s">
        <v>189</v>
      </c>
      <c r="E206" s="225">
        <v>254</v>
      </c>
      <c r="F206" s="225">
        <v>229</v>
      </c>
      <c r="G206" s="225">
        <v>163</v>
      </c>
      <c r="H206" s="219">
        <v>70</v>
      </c>
      <c r="I206" s="219">
        <v>130</v>
      </c>
      <c r="J206" s="222">
        <v>1.484</v>
      </c>
      <c r="K206" s="223" t="s">
        <v>813</v>
      </c>
      <c r="L206" s="344">
        <v>2697.53</v>
      </c>
      <c r="M206" s="232" t="s">
        <v>190</v>
      </c>
      <c r="N206" s="362" t="s">
        <v>197</v>
      </c>
      <c r="O206" s="214"/>
      <c r="P206" s="233" t="s">
        <v>628</v>
      </c>
      <c r="Q206" s="233"/>
    </row>
    <row r="207" spans="1:17" s="256" customFormat="1">
      <c r="A207" s="219">
        <v>18</v>
      </c>
      <c r="B207" s="219" t="s">
        <v>675</v>
      </c>
      <c r="C207" s="219" t="s">
        <v>679</v>
      </c>
      <c r="D207" s="231" t="s">
        <v>189</v>
      </c>
      <c r="E207" s="225">
        <v>238</v>
      </c>
      <c r="F207" s="225">
        <v>216</v>
      </c>
      <c r="G207" s="225">
        <v>163</v>
      </c>
      <c r="H207" s="219">
        <v>65</v>
      </c>
      <c r="I207" s="219">
        <v>124</v>
      </c>
      <c r="J207" s="222">
        <v>1.3140000000000001</v>
      </c>
      <c r="K207" s="223" t="s">
        <v>813</v>
      </c>
      <c r="L207" s="344">
        <v>2665.96</v>
      </c>
      <c r="M207" s="232" t="s">
        <v>190</v>
      </c>
      <c r="N207" s="362" t="s">
        <v>197</v>
      </c>
      <c r="O207" s="214"/>
      <c r="P207" s="233" t="s">
        <v>628</v>
      </c>
      <c r="Q207" s="233"/>
    </row>
    <row r="208" spans="1:17" s="256" customFormat="1">
      <c r="A208" s="219">
        <v>19</v>
      </c>
      <c r="B208" s="219" t="s">
        <v>722</v>
      </c>
      <c r="C208" s="219" t="s">
        <v>725</v>
      </c>
      <c r="D208" s="231" t="s">
        <v>189</v>
      </c>
      <c r="E208" s="225">
        <v>243</v>
      </c>
      <c r="F208" s="225">
        <v>221</v>
      </c>
      <c r="G208" s="225">
        <v>163</v>
      </c>
      <c r="H208" s="219">
        <v>65</v>
      </c>
      <c r="I208" s="219">
        <v>124</v>
      </c>
      <c r="J208" s="222">
        <v>1.3140000000000001</v>
      </c>
      <c r="K208" s="223" t="s">
        <v>813</v>
      </c>
      <c r="L208" s="344">
        <v>2710.22</v>
      </c>
      <c r="M208" s="232" t="s">
        <v>190</v>
      </c>
      <c r="N208" s="362" t="s">
        <v>197</v>
      </c>
      <c r="O208" s="214"/>
      <c r="P208" s="233" t="s">
        <v>628</v>
      </c>
      <c r="Q208" s="233"/>
    </row>
    <row r="209" spans="1:17" s="256" customFormat="1">
      <c r="A209" s="219">
        <v>20</v>
      </c>
      <c r="B209" s="219" t="s">
        <v>676</v>
      </c>
      <c r="C209" s="219" t="s">
        <v>680</v>
      </c>
      <c r="D209" s="231" t="s">
        <v>189</v>
      </c>
      <c r="E209" s="225">
        <v>243</v>
      </c>
      <c r="F209" s="225">
        <v>221</v>
      </c>
      <c r="G209" s="225">
        <v>163</v>
      </c>
      <c r="H209" s="219">
        <v>65</v>
      </c>
      <c r="I209" s="219">
        <v>124</v>
      </c>
      <c r="J209" s="222">
        <v>1.3140000000000001</v>
      </c>
      <c r="K209" s="223" t="s">
        <v>813</v>
      </c>
      <c r="L209" s="344">
        <v>2798.66</v>
      </c>
      <c r="M209" s="232" t="s">
        <v>190</v>
      </c>
      <c r="N209" s="362" t="s">
        <v>197</v>
      </c>
      <c r="O209" s="214"/>
      <c r="P209" s="233" t="s">
        <v>628</v>
      </c>
      <c r="Q209" s="233"/>
    </row>
    <row r="210" spans="1:17" s="256" customFormat="1">
      <c r="A210" s="219">
        <v>21</v>
      </c>
      <c r="B210" s="219" t="s">
        <v>792</v>
      </c>
      <c r="C210" s="219" t="s">
        <v>794</v>
      </c>
      <c r="D210" s="231" t="s">
        <v>189</v>
      </c>
      <c r="E210" s="225">
        <v>243</v>
      </c>
      <c r="F210" s="225">
        <v>221</v>
      </c>
      <c r="G210" s="225">
        <v>163</v>
      </c>
      <c r="H210" s="219">
        <v>65</v>
      </c>
      <c r="I210" s="219">
        <v>124</v>
      </c>
      <c r="J210" s="222">
        <v>1.3140000000000001</v>
      </c>
      <c r="K210" s="223" t="s">
        <v>813</v>
      </c>
      <c r="L210" s="344">
        <v>2839.31</v>
      </c>
      <c r="M210" s="232" t="s">
        <v>190</v>
      </c>
      <c r="N210" s="362" t="s">
        <v>197</v>
      </c>
      <c r="P210" s="233" t="s">
        <v>628</v>
      </c>
      <c r="Q210" s="233"/>
    </row>
    <row r="211" spans="1:17" s="256" customFormat="1">
      <c r="A211" s="219">
        <v>22</v>
      </c>
      <c r="B211" s="219" t="s">
        <v>677</v>
      </c>
      <c r="C211" s="219" t="s">
        <v>681</v>
      </c>
      <c r="D211" s="231" t="s">
        <v>189</v>
      </c>
      <c r="E211" s="225">
        <v>254</v>
      </c>
      <c r="F211" s="225">
        <v>229</v>
      </c>
      <c r="G211" s="225">
        <v>163</v>
      </c>
      <c r="H211" s="219">
        <v>70</v>
      </c>
      <c r="I211" s="219">
        <v>130</v>
      </c>
      <c r="J211" s="222">
        <v>1.484</v>
      </c>
      <c r="K211" s="223" t="s">
        <v>813</v>
      </c>
      <c r="L211" s="344">
        <v>2921.12</v>
      </c>
      <c r="M211" s="232" t="s">
        <v>190</v>
      </c>
      <c r="N211" s="362" t="s">
        <v>197</v>
      </c>
      <c r="P211" s="233" t="s">
        <v>628</v>
      </c>
      <c r="Q211" s="233"/>
    </row>
    <row r="212" spans="1:17" s="256" customFormat="1">
      <c r="A212" s="219">
        <v>23</v>
      </c>
      <c r="B212" s="219" t="s">
        <v>720</v>
      </c>
      <c r="C212" s="219" t="s">
        <v>721</v>
      </c>
      <c r="D212" s="231" t="s">
        <v>189</v>
      </c>
      <c r="E212" s="225">
        <v>259</v>
      </c>
      <c r="F212" s="225">
        <v>234</v>
      </c>
      <c r="G212" s="225">
        <v>163</v>
      </c>
      <c r="H212" s="219">
        <v>70</v>
      </c>
      <c r="I212" s="219">
        <v>130</v>
      </c>
      <c r="J212" s="222">
        <v>1.484</v>
      </c>
      <c r="K212" s="223" t="s">
        <v>813</v>
      </c>
      <c r="L212" s="344">
        <v>2964.84</v>
      </c>
      <c r="M212" s="232" t="s">
        <v>190</v>
      </c>
      <c r="N212" s="362" t="s">
        <v>197</v>
      </c>
      <c r="P212" s="233" t="s">
        <v>628</v>
      </c>
      <c r="Q212" s="233"/>
    </row>
    <row r="213" spans="1:17" s="256" customFormat="1">
      <c r="A213" s="219">
        <v>24</v>
      </c>
      <c r="B213" s="219" t="s">
        <v>678</v>
      </c>
      <c r="C213" s="219" t="s">
        <v>682</v>
      </c>
      <c r="D213" s="231" t="s">
        <v>189</v>
      </c>
      <c r="E213" s="225">
        <v>259</v>
      </c>
      <c r="F213" s="225">
        <v>234</v>
      </c>
      <c r="G213" s="225">
        <v>163</v>
      </c>
      <c r="H213" s="219">
        <v>70</v>
      </c>
      <c r="I213" s="219">
        <v>130</v>
      </c>
      <c r="J213" s="222">
        <v>1.484</v>
      </c>
      <c r="K213" s="223" t="s">
        <v>813</v>
      </c>
      <c r="L213" s="344">
        <v>3062.68</v>
      </c>
      <c r="M213" s="232" t="s">
        <v>190</v>
      </c>
      <c r="N213" s="362" t="s">
        <v>197</v>
      </c>
      <c r="O213" s="214"/>
      <c r="P213" s="233" t="s">
        <v>628</v>
      </c>
      <c r="Q213" s="233"/>
    </row>
    <row r="214" spans="1:17" s="256" customFormat="1">
      <c r="A214" s="219">
        <v>25</v>
      </c>
      <c r="B214" s="219" t="s">
        <v>791</v>
      </c>
      <c r="C214" s="219" t="s">
        <v>795</v>
      </c>
      <c r="D214" s="231" t="s">
        <v>189</v>
      </c>
      <c r="E214" s="225">
        <v>259</v>
      </c>
      <c r="F214" s="225">
        <v>234</v>
      </c>
      <c r="G214" s="225">
        <v>163</v>
      </c>
      <c r="H214" s="219">
        <v>70</v>
      </c>
      <c r="I214" s="219">
        <v>130</v>
      </c>
      <c r="J214" s="222">
        <v>1.48</v>
      </c>
      <c r="K214" s="223" t="s">
        <v>813</v>
      </c>
      <c r="L214" s="344">
        <v>3106.4</v>
      </c>
      <c r="M214" s="232" t="s">
        <v>190</v>
      </c>
      <c r="N214" s="362" t="s">
        <v>197</v>
      </c>
      <c r="O214" s="214"/>
      <c r="P214" s="233" t="s">
        <v>628</v>
      </c>
      <c r="Q214" s="233"/>
    </row>
    <row r="215" spans="1:17" s="256" customFormat="1">
      <c r="A215" s="219">
        <v>26</v>
      </c>
      <c r="B215" s="219" t="s">
        <v>254</v>
      </c>
      <c r="C215" s="219" t="s">
        <v>255</v>
      </c>
      <c r="D215" s="231" t="s">
        <v>189</v>
      </c>
      <c r="E215" s="225">
        <v>223</v>
      </c>
      <c r="F215" s="225">
        <v>205</v>
      </c>
      <c r="G215" s="225">
        <v>156</v>
      </c>
      <c r="H215" s="219">
        <v>68</v>
      </c>
      <c r="I215" s="219">
        <v>119</v>
      </c>
      <c r="J215" s="222">
        <v>1.262</v>
      </c>
      <c r="K215" s="223" t="s">
        <v>813</v>
      </c>
      <c r="L215" s="344">
        <v>2856.61</v>
      </c>
      <c r="M215" s="232" t="s">
        <v>190</v>
      </c>
      <c r="N215" s="362" t="s">
        <v>197</v>
      </c>
      <c r="O215" s="214"/>
      <c r="P215" s="233" t="s">
        <v>627</v>
      </c>
      <c r="Q215" s="233"/>
    </row>
    <row r="216" spans="1:17" s="256" customFormat="1">
      <c r="A216" s="219">
        <v>27</v>
      </c>
      <c r="B216" s="219" t="s">
        <v>246</v>
      </c>
      <c r="C216" s="219" t="s">
        <v>247</v>
      </c>
      <c r="D216" s="231" t="s">
        <v>189</v>
      </c>
      <c r="E216" s="225">
        <v>223</v>
      </c>
      <c r="F216" s="225">
        <v>205</v>
      </c>
      <c r="G216" s="225">
        <v>156</v>
      </c>
      <c r="H216" s="219">
        <v>68</v>
      </c>
      <c r="I216" s="219">
        <v>119</v>
      </c>
      <c r="J216" s="222">
        <v>1.262</v>
      </c>
      <c r="K216" s="223" t="s">
        <v>813</v>
      </c>
      <c r="L216" s="344">
        <v>2856.95</v>
      </c>
      <c r="M216" s="232" t="s">
        <v>190</v>
      </c>
      <c r="N216" s="362" t="s">
        <v>197</v>
      </c>
      <c r="O216" s="214"/>
      <c r="P216" s="233" t="s">
        <v>627</v>
      </c>
      <c r="Q216" s="233"/>
    </row>
    <row r="217" spans="1:17" s="256" customFormat="1">
      <c r="A217" s="219">
        <v>28</v>
      </c>
      <c r="B217" s="219" t="s">
        <v>250</v>
      </c>
      <c r="C217" s="219" t="s">
        <v>251</v>
      </c>
      <c r="D217" s="231" t="s">
        <v>189</v>
      </c>
      <c r="E217" s="225">
        <v>223</v>
      </c>
      <c r="F217" s="225">
        <v>205</v>
      </c>
      <c r="G217" s="225">
        <v>156</v>
      </c>
      <c r="H217" s="219">
        <v>68</v>
      </c>
      <c r="I217" s="219">
        <v>119</v>
      </c>
      <c r="J217" s="222">
        <v>1.262</v>
      </c>
      <c r="K217" s="223" t="s">
        <v>813</v>
      </c>
      <c r="L217" s="344">
        <v>2855.62</v>
      </c>
      <c r="M217" s="232" t="s">
        <v>190</v>
      </c>
      <c r="N217" s="362" t="s">
        <v>197</v>
      </c>
      <c r="P217" s="233" t="s">
        <v>627</v>
      </c>
      <c r="Q217" s="233"/>
    </row>
    <row r="218" spans="1:17" s="256" customFormat="1">
      <c r="A218" s="219">
        <v>29</v>
      </c>
      <c r="B218" s="219" t="s">
        <v>256</v>
      </c>
      <c r="C218" s="219" t="s">
        <v>257</v>
      </c>
      <c r="D218" s="231" t="s">
        <v>189</v>
      </c>
      <c r="E218" s="225">
        <v>223</v>
      </c>
      <c r="F218" s="225">
        <v>205</v>
      </c>
      <c r="G218" s="225">
        <v>156</v>
      </c>
      <c r="H218" s="219">
        <v>68</v>
      </c>
      <c r="I218" s="219">
        <v>119</v>
      </c>
      <c r="J218" s="222">
        <v>1.262</v>
      </c>
      <c r="K218" s="223" t="s">
        <v>813</v>
      </c>
      <c r="L218" s="344">
        <v>3025.22</v>
      </c>
      <c r="M218" s="232" t="s">
        <v>190</v>
      </c>
      <c r="N218" s="362" t="s">
        <v>197</v>
      </c>
      <c r="O218" s="214"/>
      <c r="P218" s="233" t="s">
        <v>627</v>
      </c>
      <c r="Q218" s="233"/>
    </row>
    <row r="219" spans="1:17" s="256" customFormat="1">
      <c r="A219" s="219">
        <v>30</v>
      </c>
      <c r="B219" s="219" t="s">
        <v>248</v>
      </c>
      <c r="C219" s="219" t="s">
        <v>249</v>
      </c>
      <c r="D219" s="231" t="s">
        <v>189</v>
      </c>
      <c r="E219" s="225">
        <v>223</v>
      </c>
      <c r="F219" s="225">
        <v>205</v>
      </c>
      <c r="G219" s="225">
        <v>156</v>
      </c>
      <c r="H219" s="219">
        <v>68</v>
      </c>
      <c r="I219" s="219">
        <v>119</v>
      </c>
      <c r="J219" s="222">
        <v>1.262</v>
      </c>
      <c r="K219" s="223" t="s">
        <v>813</v>
      </c>
      <c r="L219" s="344">
        <v>3025.54</v>
      </c>
      <c r="M219" s="232" t="s">
        <v>190</v>
      </c>
      <c r="N219" s="362" t="s">
        <v>197</v>
      </c>
      <c r="O219" s="214"/>
      <c r="P219" s="233" t="s">
        <v>627</v>
      </c>
      <c r="Q219" s="233"/>
    </row>
    <row r="220" spans="1:17" s="256" customFormat="1">
      <c r="A220" s="219">
        <v>31</v>
      </c>
      <c r="B220" s="219" t="s">
        <v>252</v>
      </c>
      <c r="C220" s="219" t="s">
        <v>253</v>
      </c>
      <c r="D220" s="231" t="s">
        <v>189</v>
      </c>
      <c r="E220" s="225">
        <v>223</v>
      </c>
      <c r="F220" s="225">
        <v>205</v>
      </c>
      <c r="G220" s="225">
        <v>156</v>
      </c>
      <c r="H220" s="219">
        <v>68</v>
      </c>
      <c r="I220" s="219">
        <v>119</v>
      </c>
      <c r="J220" s="222">
        <v>1.262</v>
      </c>
      <c r="K220" s="223" t="s">
        <v>813</v>
      </c>
      <c r="L220" s="344">
        <v>3024.47</v>
      </c>
      <c r="M220" s="232" t="s">
        <v>190</v>
      </c>
      <c r="N220" s="362" t="s">
        <v>197</v>
      </c>
      <c r="O220" s="214"/>
      <c r="P220" s="233" t="s">
        <v>627</v>
      </c>
      <c r="Q220" s="233"/>
    </row>
    <row r="221" spans="1:17" s="256" customFormat="1">
      <c r="A221" s="219">
        <v>32</v>
      </c>
      <c r="B221" s="219" t="s">
        <v>539</v>
      </c>
      <c r="C221" s="219" t="s">
        <v>23</v>
      </c>
      <c r="D221" s="231" t="s">
        <v>189</v>
      </c>
      <c r="E221" s="225">
        <v>223</v>
      </c>
      <c r="F221" s="225">
        <v>205</v>
      </c>
      <c r="G221" s="225">
        <v>156</v>
      </c>
      <c r="H221" s="219">
        <v>68</v>
      </c>
      <c r="I221" s="219">
        <v>119</v>
      </c>
      <c r="J221" s="222">
        <v>1.262</v>
      </c>
      <c r="K221" s="223" t="s">
        <v>813</v>
      </c>
      <c r="L221" s="344">
        <v>0</v>
      </c>
      <c r="M221" s="232" t="s">
        <v>190</v>
      </c>
      <c r="N221" s="362" t="s">
        <v>197</v>
      </c>
      <c r="P221" s="233" t="s">
        <v>627</v>
      </c>
      <c r="Q221" s="233"/>
    </row>
    <row r="222" spans="1:17" s="256" customFormat="1">
      <c r="A222" s="219">
        <v>33</v>
      </c>
      <c r="B222" s="219" t="s">
        <v>819</v>
      </c>
      <c r="C222" s="219" t="s">
        <v>815</v>
      </c>
      <c r="D222" s="231" t="s">
        <v>189</v>
      </c>
      <c r="E222" s="225">
        <v>232</v>
      </c>
      <c r="F222" s="225">
        <v>212</v>
      </c>
      <c r="G222" s="225">
        <v>156</v>
      </c>
      <c r="H222" s="219">
        <v>68</v>
      </c>
      <c r="I222" s="219">
        <v>119</v>
      </c>
      <c r="J222" s="222">
        <v>1.262</v>
      </c>
      <c r="K222" s="223" t="s">
        <v>813</v>
      </c>
      <c r="L222" s="344">
        <v>3372.18</v>
      </c>
      <c r="M222" s="249" t="s">
        <v>190</v>
      </c>
      <c r="N222" s="362" t="s">
        <v>197</v>
      </c>
      <c r="P222" s="233" t="s">
        <v>627</v>
      </c>
      <c r="Q222" s="233"/>
    </row>
    <row r="223" spans="1:17" s="256" customFormat="1">
      <c r="A223" s="219">
        <v>34</v>
      </c>
      <c r="B223" s="219" t="s">
        <v>266</v>
      </c>
      <c r="C223" s="219" t="s">
        <v>267</v>
      </c>
      <c r="D223" s="231" t="s">
        <v>189</v>
      </c>
      <c r="E223" s="225">
        <v>262</v>
      </c>
      <c r="F223" s="225">
        <v>242</v>
      </c>
      <c r="G223" s="225">
        <v>164</v>
      </c>
      <c r="H223" s="219">
        <v>73</v>
      </c>
      <c r="I223" s="219">
        <v>126</v>
      </c>
      <c r="J223" s="222">
        <v>1.518</v>
      </c>
      <c r="K223" s="223" t="s">
        <v>813</v>
      </c>
      <c r="L223" s="344">
        <v>3084.04</v>
      </c>
      <c r="M223" s="249" t="s">
        <v>190</v>
      </c>
      <c r="N223" s="362" t="s">
        <v>197</v>
      </c>
      <c r="O223" s="214"/>
      <c r="P223" s="233" t="s">
        <v>627</v>
      </c>
      <c r="Q223" s="233" t="s">
        <v>932</v>
      </c>
    </row>
    <row r="224" spans="1:17" s="256" customFormat="1">
      <c r="A224" s="219">
        <v>35</v>
      </c>
      <c r="B224" s="219" t="s">
        <v>258</v>
      </c>
      <c r="C224" s="219" t="s">
        <v>259</v>
      </c>
      <c r="D224" s="231" t="s">
        <v>189</v>
      </c>
      <c r="E224" s="225">
        <v>262</v>
      </c>
      <c r="F224" s="225">
        <v>242</v>
      </c>
      <c r="G224" s="225">
        <v>164</v>
      </c>
      <c r="H224" s="219">
        <v>73</v>
      </c>
      <c r="I224" s="219">
        <v>126</v>
      </c>
      <c r="J224" s="222">
        <v>1.518</v>
      </c>
      <c r="K224" s="223" t="s">
        <v>813</v>
      </c>
      <c r="L224" s="344">
        <v>3082.01</v>
      </c>
      <c r="M224" s="232" t="s">
        <v>190</v>
      </c>
      <c r="N224" s="362" t="s">
        <v>197</v>
      </c>
      <c r="O224" s="214"/>
      <c r="P224" s="233" t="s">
        <v>627</v>
      </c>
      <c r="Q224" s="233" t="s">
        <v>932</v>
      </c>
    </row>
    <row r="225" spans="1:17" s="256" customFormat="1">
      <c r="A225" s="219">
        <v>36</v>
      </c>
      <c r="B225" s="219" t="s">
        <v>262</v>
      </c>
      <c r="C225" s="219" t="s">
        <v>263</v>
      </c>
      <c r="D225" s="231" t="s">
        <v>189</v>
      </c>
      <c r="E225" s="225">
        <v>262</v>
      </c>
      <c r="F225" s="225">
        <v>242</v>
      </c>
      <c r="G225" s="225">
        <v>164</v>
      </c>
      <c r="H225" s="219">
        <v>73</v>
      </c>
      <c r="I225" s="219">
        <v>126</v>
      </c>
      <c r="J225" s="222">
        <v>1.518</v>
      </c>
      <c r="K225" s="223" t="s">
        <v>813</v>
      </c>
      <c r="L225" s="344">
        <v>3082.41</v>
      </c>
      <c r="M225" s="232" t="s">
        <v>190</v>
      </c>
      <c r="N225" s="362" t="s">
        <v>197</v>
      </c>
      <c r="O225" s="214"/>
      <c r="P225" s="233" t="s">
        <v>627</v>
      </c>
      <c r="Q225" s="233" t="s">
        <v>932</v>
      </c>
    </row>
    <row r="226" spans="1:17" s="256" customFormat="1">
      <c r="A226" s="219">
        <v>37</v>
      </c>
      <c r="B226" s="219" t="s">
        <v>268</v>
      </c>
      <c r="C226" s="219" t="s">
        <v>269</v>
      </c>
      <c r="D226" s="231" t="s">
        <v>189</v>
      </c>
      <c r="E226" s="225">
        <v>262</v>
      </c>
      <c r="F226" s="225">
        <v>242</v>
      </c>
      <c r="G226" s="225">
        <v>164</v>
      </c>
      <c r="H226" s="219">
        <v>73</v>
      </c>
      <c r="I226" s="219">
        <v>126</v>
      </c>
      <c r="J226" s="222">
        <v>1.518</v>
      </c>
      <c r="K226" s="223" t="s">
        <v>813</v>
      </c>
      <c r="L226" s="344">
        <v>3084.01</v>
      </c>
      <c r="M226" s="232" t="s">
        <v>190</v>
      </c>
      <c r="N226" s="362" t="s">
        <v>197</v>
      </c>
      <c r="O226" s="214"/>
      <c r="P226" s="233" t="s">
        <v>627</v>
      </c>
      <c r="Q226" s="233" t="s">
        <v>932</v>
      </c>
    </row>
    <row r="227" spans="1:17" s="256" customFormat="1">
      <c r="A227" s="219">
        <v>38</v>
      </c>
      <c r="B227" s="219" t="s">
        <v>260</v>
      </c>
      <c r="C227" s="219" t="s">
        <v>261</v>
      </c>
      <c r="D227" s="231" t="s">
        <v>189</v>
      </c>
      <c r="E227" s="225">
        <v>262</v>
      </c>
      <c r="F227" s="225">
        <v>242</v>
      </c>
      <c r="G227" s="225">
        <v>164</v>
      </c>
      <c r="H227" s="219">
        <v>73</v>
      </c>
      <c r="I227" s="219">
        <v>126</v>
      </c>
      <c r="J227" s="222">
        <v>1.518</v>
      </c>
      <c r="K227" s="223" t="s">
        <v>813</v>
      </c>
      <c r="L227" s="344">
        <v>3081.99</v>
      </c>
      <c r="M227" s="232" t="s">
        <v>190</v>
      </c>
      <c r="N227" s="362" t="s">
        <v>197</v>
      </c>
      <c r="O227" s="214"/>
      <c r="P227" s="233" t="s">
        <v>627</v>
      </c>
      <c r="Q227" s="233" t="s">
        <v>932</v>
      </c>
    </row>
    <row r="228" spans="1:17" s="256" customFormat="1">
      <c r="A228" s="219">
        <v>39</v>
      </c>
      <c r="B228" s="219" t="s">
        <v>264</v>
      </c>
      <c r="C228" s="219" t="s">
        <v>265</v>
      </c>
      <c r="D228" s="231" t="s">
        <v>189</v>
      </c>
      <c r="E228" s="225">
        <v>262</v>
      </c>
      <c r="F228" s="225">
        <v>242</v>
      </c>
      <c r="G228" s="225">
        <v>164</v>
      </c>
      <c r="H228" s="219">
        <v>73</v>
      </c>
      <c r="I228" s="219">
        <v>126</v>
      </c>
      <c r="J228" s="222">
        <v>1.518</v>
      </c>
      <c r="K228" s="223" t="s">
        <v>813</v>
      </c>
      <c r="L228" s="344">
        <v>3082.41</v>
      </c>
      <c r="M228" s="232" t="s">
        <v>190</v>
      </c>
      <c r="N228" s="362" t="s">
        <v>197</v>
      </c>
      <c r="O228" s="214"/>
      <c r="P228" s="233" t="s">
        <v>627</v>
      </c>
      <c r="Q228" s="233" t="s">
        <v>932</v>
      </c>
    </row>
    <row r="229" spans="1:17" s="256" customFormat="1">
      <c r="A229" s="219">
        <v>40</v>
      </c>
      <c r="B229" s="219" t="s">
        <v>303</v>
      </c>
      <c r="C229" s="219" t="s">
        <v>304</v>
      </c>
      <c r="D229" s="231" t="s">
        <v>189</v>
      </c>
      <c r="E229" s="225">
        <v>194</v>
      </c>
      <c r="F229" s="225">
        <v>174</v>
      </c>
      <c r="G229" s="225">
        <v>157</v>
      </c>
      <c r="H229" s="219">
        <v>62</v>
      </c>
      <c r="I229" s="219">
        <v>116</v>
      </c>
      <c r="J229" s="222">
        <v>1.129</v>
      </c>
      <c r="K229" s="223" t="s">
        <v>813</v>
      </c>
      <c r="L229" s="344">
        <v>0</v>
      </c>
      <c r="M229" s="232" t="s">
        <v>190</v>
      </c>
      <c r="N229" s="362" t="s">
        <v>286</v>
      </c>
      <c r="O229" s="214"/>
      <c r="P229" s="233" t="s">
        <v>628</v>
      </c>
      <c r="Q229" s="233"/>
    </row>
    <row r="230" spans="1:17" s="256" customFormat="1">
      <c r="A230" s="219">
        <v>41</v>
      </c>
      <c r="B230" s="219" t="s">
        <v>305</v>
      </c>
      <c r="C230" s="219" t="s">
        <v>306</v>
      </c>
      <c r="D230" s="231" t="s">
        <v>189</v>
      </c>
      <c r="E230" s="225">
        <v>215</v>
      </c>
      <c r="F230" s="225">
        <v>194</v>
      </c>
      <c r="G230" s="225">
        <v>158</v>
      </c>
      <c r="H230" s="219">
        <v>62</v>
      </c>
      <c r="I230" s="219">
        <v>121</v>
      </c>
      <c r="J230" s="222">
        <v>1.1850000000000001</v>
      </c>
      <c r="K230" s="223" t="s">
        <v>813</v>
      </c>
      <c r="L230" s="344">
        <v>0</v>
      </c>
      <c r="M230" s="232" t="s">
        <v>190</v>
      </c>
      <c r="N230" s="362" t="s">
        <v>286</v>
      </c>
      <c r="O230" s="214"/>
      <c r="P230" s="233" t="s">
        <v>628</v>
      </c>
      <c r="Q230" s="233"/>
    </row>
    <row r="231" spans="1:17" s="256" customFormat="1">
      <c r="A231" s="219">
        <v>42</v>
      </c>
      <c r="B231" s="219" t="s">
        <v>544</v>
      </c>
      <c r="C231" s="219" t="s">
        <v>546</v>
      </c>
      <c r="D231" s="231" t="s">
        <v>189</v>
      </c>
      <c r="E231" s="225">
        <v>193</v>
      </c>
      <c r="F231" s="225">
        <v>183</v>
      </c>
      <c r="G231" s="225">
        <v>157</v>
      </c>
      <c r="H231" s="219">
        <v>62</v>
      </c>
      <c r="I231" s="219">
        <v>116</v>
      </c>
      <c r="J231" s="222">
        <v>1.129</v>
      </c>
      <c r="K231" s="223" t="s">
        <v>813</v>
      </c>
      <c r="L231" s="344">
        <v>0</v>
      </c>
      <c r="M231" s="232" t="s">
        <v>190</v>
      </c>
      <c r="N231" s="362" t="s">
        <v>286</v>
      </c>
      <c r="O231" s="214"/>
      <c r="P231" s="233" t="s">
        <v>628</v>
      </c>
      <c r="Q231" s="233"/>
    </row>
    <row r="232" spans="1:17" s="256" customFormat="1">
      <c r="A232" s="219">
        <v>43</v>
      </c>
      <c r="B232" s="219" t="s">
        <v>545</v>
      </c>
      <c r="C232" s="219" t="s">
        <v>547</v>
      </c>
      <c r="D232" s="231" t="s">
        <v>189</v>
      </c>
      <c r="E232" s="225">
        <v>213</v>
      </c>
      <c r="F232" s="225">
        <v>203</v>
      </c>
      <c r="G232" s="225">
        <v>158</v>
      </c>
      <c r="H232" s="219">
        <v>62</v>
      </c>
      <c r="I232" s="219">
        <v>121</v>
      </c>
      <c r="J232" s="222">
        <v>1.1850000000000001</v>
      </c>
      <c r="K232" s="223" t="s">
        <v>813</v>
      </c>
      <c r="L232" s="344">
        <v>0</v>
      </c>
      <c r="M232" s="232" t="s">
        <v>190</v>
      </c>
      <c r="N232" s="362" t="s">
        <v>286</v>
      </c>
      <c r="O232" s="214"/>
      <c r="P232" s="233" t="s">
        <v>628</v>
      </c>
      <c r="Q232" s="233"/>
    </row>
    <row r="233" spans="1:17" s="251" customFormat="1">
      <c r="A233" s="219">
        <v>1</v>
      </c>
      <c r="B233" s="219" t="s">
        <v>864</v>
      </c>
      <c r="C233" s="219" t="s">
        <v>853</v>
      </c>
      <c r="D233" s="231" t="s">
        <v>189</v>
      </c>
      <c r="E233" s="225">
        <v>260</v>
      </c>
      <c r="F233" s="225">
        <v>235</v>
      </c>
      <c r="G233" s="225">
        <v>162</v>
      </c>
      <c r="H233" s="219">
        <v>70</v>
      </c>
      <c r="I233" s="219">
        <v>124</v>
      </c>
      <c r="J233" s="222">
        <v>1.407</v>
      </c>
      <c r="K233" s="223" t="s">
        <v>813</v>
      </c>
      <c r="L233" s="344">
        <v>2518.09</v>
      </c>
      <c r="M233" s="232" t="s">
        <v>190</v>
      </c>
      <c r="N233" s="362" t="s">
        <v>197</v>
      </c>
      <c r="O233" s="214"/>
      <c r="P233" s="233" t="s">
        <v>627</v>
      </c>
      <c r="Q233" s="233"/>
    </row>
    <row r="234" spans="1:17" s="251" customFormat="1">
      <c r="A234" s="219">
        <v>2</v>
      </c>
      <c r="B234" s="219" t="s">
        <v>861</v>
      </c>
      <c r="C234" s="219" t="s">
        <v>854</v>
      </c>
      <c r="D234" s="231" t="s">
        <v>189</v>
      </c>
      <c r="E234" s="225">
        <v>265</v>
      </c>
      <c r="F234" s="225">
        <v>240</v>
      </c>
      <c r="G234" s="225">
        <v>162</v>
      </c>
      <c r="H234" s="219">
        <v>70</v>
      </c>
      <c r="I234" s="219">
        <v>124</v>
      </c>
      <c r="J234" s="222">
        <v>1.407</v>
      </c>
      <c r="K234" s="223" t="s">
        <v>813</v>
      </c>
      <c r="L234" s="344">
        <v>2919.87</v>
      </c>
      <c r="M234" s="232" t="s">
        <v>190</v>
      </c>
      <c r="N234" s="362" t="s">
        <v>197</v>
      </c>
      <c r="O234" s="214"/>
      <c r="P234" s="233" t="s">
        <v>627</v>
      </c>
      <c r="Q234" s="233"/>
    </row>
    <row r="235" spans="1:17" s="251" customFormat="1">
      <c r="A235" s="219">
        <v>3</v>
      </c>
      <c r="B235" s="219" t="s">
        <v>859</v>
      </c>
      <c r="C235" s="219" t="s">
        <v>855</v>
      </c>
      <c r="D235" s="231" t="s">
        <v>189</v>
      </c>
      <c r="E235" s="225">
        <v>270</v>
      </c>
      <c r="F235" s="225">
        <v>230</v>
      </c>
      <c r="G235" s="225">
        <v>162</v>
      </c>
      <c r="H235" s="219">
        <v>70</v>
      </c>
      <c r="I235" s="219">
        <v>124</v>
      </c>
      <c r="J235" s="222">
        <v>1.4039999999999999</v>
      </c>
      <c r="K235" s="223" t="s">
        <v>813</v>
      </c>
      <c r="L235" s="344">
        <v>2650.46</v>
      </c>
      <c r="M235" s="232" t="s">
        <v>190</v>
      </c>
      <c r="N235" s="362" t="s">
        <v>197</v>
      </c>
      <c r="O235" s="214"/>
      <c r="P235" s="233" t="s">
        <v>627</v>
      </c>
      <c r="Q235" s="233"/>
    </row>
    <row r="236" spans="1:17">
      <c r="A236" s="219"/>
      <c r="B236" s="219" t="s">
        <v>860</v>
      </c>
      <c r="C236" s="219" t="s">
        <v>856</v>
      </c>
      <c r="D236" s="231" t="s">
        <v>189</v>
      </c>
      <c r="E236" s="225">
        <v>265</v>
      </c>
      <c r="F236" s="225">
        <v>240</v>
      </c>
      <c r="G236" s="225">
        <v>162</v>
      </c>
      <c r="H236" s="219">
        <v>70</v>
      </c>
      <c r="I236" s="219">
        <v>124</v>
      </c>
      <c r="J236" s="222">
        <v>1.407</v>
      </c>
      <c r="K236" s="223" t="s">
        <v>813</v>
      </c>
      <c r="L236" s="344">
        <v>3103.93</v>
      </c>
      <c r="M236" s="232" t="s">
        <v>190</v>
      </c>
      <c r="N236" s="362" t="s">
        <v>197</v>
      </c>
      <c r="O236" s="214"/>
      <c r="P236" s="233" t="s">
        <v>627</v>
      </c>
      <c r="Q236" s="233"/>
    </row>
    <row r="237" spans="1:17">
      <c r="A237" s="219"/>
      <c r="B237" s="219" t="s">
        <v>862</v>
      </c>
      <c r="C237" s="219" t="s">
        <v>857</v>
      </c>
      <c r="D237" s="231" t="s">
        <v>189</v>
      </c>
      <c r="E237" s="225">
        <v>260</v>
      </c>
      <c r="F237" s="225">
        <v>235</v>
      </c>
      <c r="G237" s="225">
        <v>162</v>
      </c>
      <c r="H237" s="219">
        <v>70</v>
      </c>
      <c r="I237" s="219">
        <v>124</v>
      </c>
      <c r="J237" s="222">
        <v>1.407</v>
      </c>
      <c r="K237" s="223" t="s">
        <v>813</v>
      </c>
      <c r="L237" s="344">
        <v>2253.08</v>
      </c>
      <c r="M237" s="232" t="s">
        <v>190</v>
      </c>
      <c r="N237" s="362" t="s">
        <v>197</v>
      </c>
      <c r="O237" s="214"/>
      <c r="P237" s="233" t="s">
        <v>627</v>
      </c>
      <c r="Q237" s="233"/>
    </row>
    <row r="238" spans="1:17">
      <c r="A238" s="219"/>
      <c r="B238" s="219" t="s">
        <v>863</v>
      </c>
      <c r="C238" s="219" t="s">
        <v>858</v>
      </c>
      <c r="D238" s="231" t="s">
        <v>189</v>
      </c>
      <c r="E238" s="225">
        <v>260</v>
      </c>
      <c r="F238" s="225">
        <v>235</v>
      </c>
      <c r="G238" s="225">
        <v>162</v>
      </c>
      <c r="H238" s="219">
        <v>70</v>
      </c>
      <c r="I238" s="219">
        <v>124</v>
      </c>
      <c r="J238" s="222">
        <v>1.407</v>
      </c>
      <c r="K238" s="223" t="s">
        <v>813</v>
      </c>
      <c r="L238" s="344">
        <v>2696.84</v>
      </c>
      <c r="M238" s="232" t="s">
        <v>190</v>
      </c>
      <c r="N238" s="362" t="s">
        <v>197</v>
      </c>
      <c r="O238" s="214"/>
      <c r="P238" s="233" t="s">
        <v>627</v>
      </c>
      <c r="Q238" s="233"/>
    </row>
    <row r="239" spans="1:17">
      <c r="A239" s="219"/>
      <c r="B239" s="219"/>
      <c r="C239" s="219"/>
      <c r="D239" s="231" t="s">
        <v>189</v>
      </c>
      <c r="E239" s="225"/>
      <c r="F239" s="225"/>
      <c r="G239" s="225"/>
      <c r="H239" s="219"/>
      <c r="I239" s="219"/>
      <c r="J239" s="222"/>
      <c r="K239" s="223"/>
      <c r="L239" s="346"/>
      <c r="M239" s="232" t="s">
        <v>190</v>
      </c>
      <c r="N239" s="362"/>
      <c r="O239" s="214"/>
      <c r="P239" s="233"/>
      <c r="Q239" s="233"/>
    </row>
    <row r="240" spans="1:17">
      <c r="A240" s="219"/>
      <c r="B240" s="219"/>
      <c r="C240" s="219"/>
      <c r="D240" s="231" t="s">
        <v>189</v>
      </c>
      <c r="E240" s="225"/>
      <c r="F240" s="225"/>
      <c r="G240" s="225"/>
      <c r="H240" s="219"/>
      <c r="I240" s="219"/>
      <c r="J240" s="222"/>
      <c r="K240" s="223"/>
      <c r="L240" s="346"/>
      <c r="M240" s="232" t="s">
        <v>190</v>
      </c>
      <c r="N240" s="362"/>
      <c r="O240" s="214"/>
      <c r="P240" s="233"/>
      <c r="Q240" s="233"/>
    </row>
    <row r="241" spans="1:17" s="256" customFormat="1">
      <c r="A241" s="219"/>
      <c r="B241" s="219"/>
      <c r="C241" s="219"/>
      <c r="D241" s="231" t="s">
        <v>189</v>
      </c>
      <c r="E241" s="225"/>
      <c r="F241" s="225"/>
      <c r="G241" s="225"/>
      <c r="H241" s="219"/>
      <c r="I241" s="219"/>
      <c r="J241" s="222"/>
      <c r="K241" s="223"/>
      <c r="L241" s="345"/>
      <c r="M241" s="232" t="s">
        <v>190</v>
      </c>
      <c r="N241" s="362"/>
      <c r="O241" s="214"/>
      <c r="P241" s="233"/>
      <c r="Q241" s="233"/>
    </row>
    <row r="242" spans="1:17" s="256" customFormat="1">
      <c r="A242" s="219">
        <v>1</v>
      </c>
      <c r="B242" s="219" t="s">
        <v>352</v>
      </c>
      <c r="C242" s="219" t="s">
        <v>353</v>
      </c>
      <c r="D242" s="231" t="s">
        <v>189</v>
      </c>
      <c r="E242" s="225">
        <v>305</v>
      </c>
      <c r="F242" s="225">
        <v>269</v>
      </c>
      <c r="G242" s="225">
        <v>169</v>
      </c>
      <c r="H242" s="219">
        <v>55</v>
      </c>
      <c r="I242" s="219">
        <v>165</v>
      </c>
      <c r="J242" s="222">
        <v>1.534</v>
      </c>
      <c r="K242" s="223" t="s">
        <v>814</v>
      </c>
      <c r="L242" s="344">
        <v>4283.6499999999996</v>
      </c>
      <c r="M242" s="232" t="s">
        <v>190</v>
      </c>
      <c r="N242" s="362" t="s">
        <v>197</v>
      </c>
      <c r="O242" s="214"/>
      <c r="P242" s="233" t="s">
        <v>627</v>
      </c>
      <c r="Q242" s="233"/>
    </row>
    <row r="243" spans="1:17" s="256" customFormat="1">
      <c r="A243" s="219">
        <v>2</v>
      </c>
      <c r="B243" s="219" t="s">
        <v>354</v>
      </c>
      <c r="C243" s="219" t="s">
        <v>355</v>
      </c>
      <c r="D243" s="231" t="s">
        <v>189</v>
      </c>
      <c r="E243" s="225">
        <v>297</v>
      </c>
      <c r="F243" s="225">
        <v>262</v>
      </c>
      <c r="G243" s="225">
        <v>169</v>
      </c>
      <c r="H243" s="219">
        <v>55</v>
      </c>
      <c r="I243" s="219">
        <v>165</v>
      </c>
      <c r="J243" s="222">
        <v>1.534</v>
      </c>
      <c r="K243" s="223" t="s">
        <v>814</v>
      </c>
      <c r="L243" s="344">
        <v>4233.07</v>
      </c>
      <c r="M243" s="232" t="s">
        <v>190</v>
      </c>
      <c r="N243" s="362" t="s">
        <v>197</v>
      </c>
      <c r="O243" s="214"/>
      <c r="P243" s="233" t="s">
        <v>628</v>
      </c>
      <c r="Q243" s="233"/>
    </row>
    <row r="244" spans="1:17" s="256" customFormat="1">
      <c r="A244" s="219">
        <v>3</v>
      </c>
      <c r="B244" s="219" t="s">
        <v>356</v>
      </c>
      <c r="C244" s="219" t="s">
        <v>357</v>
      </c>
      <c r="D244" s="231" t="s">
        <v>189</v>
      </c>
      <c r="E244" s="225">
        <v>305</v>
      </c>
      <c r="F244" s="225">
        <v>269</v>
      </c>
      <c r="G244" s="225">
        <v>169</v>
      </c>
      <c r="H244" s="219">
        <v>55</v>
      </c>
      <c r="I244" s="219">
        <v>165</v>
      </c>
      <c r="J244" s="222">
        <v>1.534</v>
      </c>
      <c r="K244" s="223" t="s">
        <v>814</v>
      </c>
      <c r="L244" s="344">
        <v>4283.7299999999996</v>
      </c>
      <c r="M244" s="232" t="s">
        <v>190</v>
      </c>
      <c r="N244" s="362" t="s">
        <v>197</v>
      </c>
      <c r="O244" s="214"/>
      <c r="P244" s="233" t="s">
        <v>627</v>
      </c>
      <c r="Q244" s="233"/>
    </row>
    <row r="245" spans="1:17" s="256" customFormat="1">
      <c r="A245" s="219">
        <v>4</v>
      </c>
      <c r="B245" s="219" t="s">
        <v>358</v>
      </c>
      <c r="C245" s="219" t="s">
        <v>359</v>
      </c>
      <c r="D245" s="231" t="s">
        <v>189</v>
      </c>
      <c r="E245" s="225">
        <v>298</v>
      </c>
      <c r="F245" s="225">
        <v>262</v>
      </c>
      <c r="G245" s="225">
        <v>169</v>
      </c>
      <c r="H245" s="219">
        <v>55</v>
      </c>
      <c r="I245" s="219">
        <v>165</v>
      </c>
      <c r="J245" s="222">
        <v>1.534</v>
      </c>
      <c r="K245" s="223" t="s">
        <v>814</v>
      </c>
      <c r="L245" s="344">
        <v>4271.01</v>
      </c>
      <c r="M245" s="232" t="s">
        <v>190</v>
      </c>
      <c r="N245" s="362" t="s">
        <v>197</v>
      </c>
      <c r="O245" s="214"/>
      <c r="P245" s="233" t="s">
        <v>628</v>
      </c>
      <c r="Q245" s="233"/>
    </row>
    <row r="246" spans="1:17" s="256" customFormat="1">
      <c r="A246" s="219">
        <v>5</v>
      </c>
      <c r="B246" s="219" t="s">
        <v>525</v>
      </c>
      <c r="C246" s="219" t="s">
        <v>526</v>
      </c>
      <c r="D246" s="231" t="s">
        <v>189</v>
      </c>
      <c r="E246" s="225">
        <v>305</v>
      </c>
      <c r="F246" s="225">
        <v>269</v>
      </c>
      <c r="G246" s="225">
        <v>169</v>
      </c>
      <c r="H246" s="219">
        <v>55</v>
      </c>
      <c r="I246" s="219">
        <v>165</v>
      </c>
      <c r="J246" s="222">
        <v>1.534</v>
      </c>
      <c r="K246" s="223" t="s">
        <v>814</v>
      </c>
      <c r="L246" s="344">
        <v>4658.5600000000004</v>
      </c>
      <c r="M246" s="232" t="s">
        <v>190</v>
      </c>
      <c r="N246" s="362" t="s">
        <v>197</v>
      </c>
      <c r="O246" s="214"/>
      <c r="P246" s="233" t="s">
        <v>627</v>
      </c>
      <c r="Q246" s="233" t="s">
        <v>932</v>
      </c>
    </row>
    <row r="247" spans="1:17" s="256" customFormat="1">
      <c r="A247" s="219">
        <v>6</v>
      </c>
      <c r="B247" s="219" t="s">
        <v>512</v>
      </c>
      <c r="C247" s="219" t="s">
        <v>513</v>
      </c>
      <c r="D247" s="231" t="s">
        <v>189</v>
      </c>
      <c r="E247" s="225">
        <v>305</v>
      </c>
      <c r="F247" s="225">
        <v>269</v>
      </c>
      <c r="G247" s="225">
        <v>169</v>
      </c>
      <c r="H247" s="219">
        <v>55</v>
      </c>
      <c r="I247" s="219">
        <v>165</v>
      </c>
      <c r="J247" s="222">
        <v>1.534</v>
      </c>
      <c r="K247" s="223" t="s">
        <v>814</v>
      </c>
      <c r="L247" s="344">
        <v>4603.6099999999997</v>
      </c>
      <c r="M247" s="232" t="s">
        <v>190</v>
      </c>
      <c r="N247" s="362" t="s">
        <v>197</v>
      </c>
      <c r="O247" s="214"/>
      <c r="P247" s="233" t="s">
        <v>628</v>
      </c>
      <c r="Q247" s="233" t="s">
        <v>929</v>
      </c>
    </row>
    <row r="248" spans="1:17" s="256" customFormat="1">
      <c r="A248" s="219">
        <v>7</v>
      </c>
      <c r="B248" s="219" t="s">
        <v>38</v>
      </c>
      <c r="C248" s="219" t="s">
        <v>39</v>
      </c>
      <c r="D248" s="231" t="s">
        <v>189</v>
      </c>
      <c r="E248" s="225">
        <v>305</v>
      </c>
      <c r="F248" s="225">
        <v>269</v>
      </c>
      <c r="G248" s="225">
        <v>169</v>
      </c>
      <c r="H248" s="219">
        <v>55</v>
      </c>
      <c r="I248" s="219">
        <v>165</v>
      </c>
      <c r="J248" s="222">
        <v>1.534</v>
      </c>
      <c r="K248" s="223" t="s">
        <v>814</v>
      </c>
      <c r="L248" s="344">
        <v>4657.7700000000004</v>
      </c>
      <c r="M248" s="232" t="s">
        <v>190</v>
      </c>
      <c r="N248" s="362" t="s">
        <v>197</v>
      </c>
      <c r="O248" s="214"/>
      <c r="P248" s="233" t="s">
        <v>627</v>
      </c>
      <c r="Q248" s="233" t="s">
        <v>932</v>
      </c>
    </row>
    <row r="249" spans="1:17" s="256" customFormat="1">
      <c r="A249" s="219">
        <v>8</v>
      </c>
      <c r="B249" s="219" t="s">
        <v>820</v>
      </c>
      <c r="C249" s="219" t="s">
        <v>816</v>
      </c>
      <c r="D249" s="231" t="s">
        <v>189</v>
      </c>
      <c r="E249" s="225">
        <v>311</v>
      </c>
      <c r="F249" s="225">
        <v>275</v>
      </c>
      <c r="G249" s="225">
        <v>169</v>
      </c>
      <c r="H249" s="219">
        <v>55</v>
      </c>
      <c r="I249" s="219">
        <v>165</v>
      </c>
      <c r="J249" s="222">
        <v>1.534</v>
      </c>
      <c r="K249" s="223" t="s">
        <v>814</v>
      </c>
      <c r="L249" s="344">
        <v>6146.37</v>
      </c>
      <c r="M249" s="232" t="s">
        <v>190</v>
      </c>
      <c r="N249" s="362" t="s">
        <v>197</v>
      </c>
      <c r="O249" s="214"/>
      <c r="P249" s="233" t="s">
        <v>627</v>
      </c>
      <c r="Q249" s="233"/>
    </row>
    <row r="250" spans="1:17" s="256" customFormat="1">
      <c r="A250" s="219">
        <v>9</v>
      </c>
      <c r="B250" s="219" t="s">
        <v>776</v>
      </c>
      <c r="C250" s="219" t="s">
        <v>777</v>
      </c>
      <c r="D250" s="231" t="s">
        <v>189</v>
      </c>
      <c r="E250" s="225">
        <v>311</v>
      </c>
      <c r="F250" s="225">
        <v>275</v>
      </c>
      <c r="G250" s="225">
        <v>169</v>
      </c>
      <c r="H250" s="219">
        <v>55</v>
      </c>
      <c r="I250" s="219">
        <v>165</v>
      </c>
      <c r="J250" s="222">
        <v>1.534</v>
      </c>
      <c r="K250" s="223" t="s">
        <v>814</v>
      </c>
      <c r="L250" s="344">
        <v>6222</v>
      </c>
      <c r="M250" s="232" t="s">
        <v>190</v>
      </c>
      <c r="N250" s="362" t="s">
        <v>197</v>
      </c>
      <c r="O250" s="214"/>
      <c r="P250" s="233" t="s">
        <v>627</v>
      </c>
      <c r="Q250" s="233"/>
    </row>
    <row r="251" spans="1:17" s="256" customFormat="1">
      <c r="A251" s="219">
        <v>10</v>
      </c>
      <c r="B251" s="219" t="s">
        <v>366</v>
      </c>
      <c r="C251" s="219" t="s">
        <v>367</v>
      </c>
      <c r="D251" s="231" t="s">
        <v>189</v>
      </c>
      <c r="E251" s="225">
        <v>305</v>
      </c>
      <c r="F251" s="225">
        <v>269</v>
      </c>
      <c r="G251" s="225">
        <v>169</v>
      </c>
      <c r="H251" s="219">
        <v>55</v>
      </c>
      <c r="I251" s="219">
        <v>165</v>
      </c>
      <c r="J251" s="222">
        <v>1.534</v>
      </c>
      <c r="K251" s="223" t="s">
        <v>814</v>
      </c>
      <c r="L251" s="344">
        <v>5429.35</v>
      </c>
      <c r="M251" s="232" t="s">
        <v>190</v>
      </c>
      <c r="N251" s="362" t="s">
        <v>197</v>
      </c>
      <c r="O251" s="214"/>
      <c r="P251" s="233" t="s">
        <v>627</v>
      </c>
      <c r="Q251" s="233"/>
    </row>
    <row r="252" spans="1:17" s="256" customFormat="1">
      <c r="A252" s="219">
        <v>11</v>
      </c>
      <c r="B252" s="219" t="s">
        <v>368</v>
      </c>
      <c r="C252" s="219" t="s">
        <v>369</v>
      </c>
      <c r="D252" s="231" t="s">
        <v>189</v>
      </c>
      <c r="E252" s="225">
        <v>297</v>
      </c>
      <c r="F252" s="225">
        <v>262</v>
      </c>
      <c r="G252" s="225">
        <v>169</v>
      </c>
      <c r="H252" s="219">
        <v>55</v>
      </c>
      <c r="I252" s="219">
        <v>165</v>
      </c>
      <c r="J252" s="222">
        <v>1.534</v>
      </c>
      <c r="K252" s="223" t="s">
        <v>814</v>
      </c>
      <c r="L252" s="344">
        <v>5360.69</v>
      </c>
      <c r="M252" s="232" t="s">
        <v>190</v>
      </c>
      <c r="N252" s="362" t="s">
        <v>197</v>
      </c>
      <c r="O252" s="214"/>
      <c r="P252" s="233" t="s">
        <v>628</v>
      </c>
      <c r="Q252" s="233"/>
    </row>
    <row r="253" spans="1:17" s="256" customFormat="1">
      <c r="A253" s="219">
        <v>12</v>
      </c>
      <c r="B253" s="219" t="s">
        <v>370</v>
      </c>
      <c r="C253" s="219" t="s">
        <v>371</v>
      </c>
      <c r="D253" s="231" t="s">
        <v>189</v>
      </c>
      <c r="E253" s="225">
        <v>305</v>
      </c>
      <c r="F253" s="225">
        <v>269</v>
      </c>
      <c r="G253" s="225">
        <v>169</v>
      </c>
      <c r="H253" s="219">
        <v>55</v>
      </c>
      <c r="I253" s="219">
        <v>165</v>
      </c>
      <c r="J253" s="222">
        <v>1.534</v>
      </c>
      <c r="K253" s="223" t="s">
        <v>814</v>
      </c>
      <c r="L253" s="344">
        <v>5429.44</v>
      </c>
      <c r="M253" s="232" t="s">
        <v>190</v>
      </c>
      <c r="N253" s="362" t="s">
        <v>197</v>
      </c>
      <c r="O253" s="214"/>
      <c r="P253" s="233" t="s">
        <v>627</v>
      </c>
      <c r="Q253" s="233"/>
    </row>
    <row r="254" spans="1:17" s="256" customFormat="1">
      <c r="A254" s="219">
        <v>13</v>
      </c>
      <c r="B254" s="219" t="s">
        <v>360</v>
      </c>
      <c r="C254" s="219" t="s">
        <v>361</v>
      </c>
      <c r="D254" s="231" t="s">
        <v>189</v>
      </c>
      <c r="E254" s="225">
        <v>305</v>
      </c>
      <c r="F254" s="225">
        <v>269</v>
      </c>
      <c r="G254" s="225">
        <v>169</v>
      </c>
      <c r="H254" s="219">
        <v>55</v>
      </c>
      <c r="I254" s="219">
        <v>165</v>
      </c>
      <c r="J254" s="222">
        <v>1.534</v>
      </c>
      <c r="K254" s="223" t="s">
        <v>814</v>
      </c>
      <c r="L254" s="344">
        <v>5431.83</v>
      </c>
      <c r="M254" s="232" t="s">
        <v>190</v>
      </c>
      <c r="N254" s="362" t="s">
        <v>197</v>
      </c>
      <c r="O254" s="214"/>
      <c r="P254" s="233" t="s">
        <v>627</v>
      </c>
      <c r="Q254" s="233"/>
    </row>
    <row r="255" spans="1:17" s="256" customFormat="1">
      <c r="A255" s="219">
        <v>14</v>
      </c>
      <c r="B255" s="219" t="s">
        <v>362</v>
      </c>
      <c r="C255" s="219" t="s">
        <v>363</v>
      </c>
      <c r="D255" s="231" t="s">
        <v>189</v>
      </c>
      <c r="E255" s="225">
        <v>297</v>
      </c>
      <c r="F255" s="225">
        <v>262</v>
      </c>
      <c r="G255" s="225">
        <v>169</v>
      </c>
      <c r="H255" s="219">
        <v>55</v>
      </c>
      <c r="I255" s="219">
        <v>165</v>
      </c>
      <c r="J255" s="222">
        <v>1.534</v>
      </c>
      <c r="K255" s="223" t="s">
        <v>814</v>
      </c>
      <c r="L255" s="344">
        <v>5362.98</v>
      </c>
      <c r="M255" s="232" t="s">
        <v>190</v>
      </c>
      <c r="N255" s="362" t="s">
        <v>197</v>
      </c>
      <c r="O255" s="214"/>
      <c r="P255" s="233" t="s">
        <v>628</v>
      </c>
      <c r="Q255" s="233"/>
    </row>
    <row r="256" spans="1:17" s="256" customFormat="1">
      <c r="A256" s="219">
        <v>15</v>
      </c>
      <c r="B256" s="219" t="s">
        <v>364</v>
      </c>
      <c r="C256" s="219" t="s">
        <v>365</v>
      </c>
      <c r="D256" s="231" t="s">
        <v>189</v>
      </c>
      <c r="E256" s="225">
        <v>305</v>
      </c>
      <c r="F256" s="225">
        <v>269</v>
      </c>
      <c r="G256" s="225">
        <v>169</v>
      </c>
      <c r="H256" s="219">
        <v>55</v>
      </c>
      <c r="I256" s="219">
        <v>165</v>
      </c>
      <c r="J256" s="222">
        <v>1.534</v>
      </c>
      <c r="K256" s="223" t="s">
        <v>814</v>
      </c>
      <c r="L256" s="344">
        <v>5431.9</v>
      </c>
      <c r="M256" s="232" t="s">
        <v>190</v>
      </c>
      <c r="N256" s="362" t="s">
        <v>197</v>
      </c>
      <c r="O256" s="214"/>
      <c r="P256" s="233" t="s">
        <v>627</v>
      </c>
      <c r="Q256" s="233"/>
    </row>
    <row r="257" spans="1:17" s="256" customFormat="1">
      <c r="A257" s="219">
        <v>16</v>
      </c>
      <c r="B257" s="219" t="s">
        <v>372</v>
      </c>
      <c r="C257" s="219" t="s">
        <v>373</v>
      </c>
      <c r="D257" s="231" t="s">
        <v>189</v>
      </c>
      <c r="E257" s="225">
        <v>323</v>
      </c>
      <c r="F257" s="225">
        <v>285</v>
      </c>
      <c r="G257" s="225">
        <v>199</v>
      </c>
      <c r="H257" s="219">
        <v>55</v>
      </c>
      <c r="I257" s="219">
        <v>165</v>
      </c>
      <c r="J257" s="222">
        <v>1.806</v>
      </c>
      <c r="K257" s="223" t="s">
        <v>814</v>
      </c>
      <c r="L257" s="344">
        <v>6360.77</v>
      </c>
      <c r="M257" s="232" t="s">
        <v>190</v>
      </c>
      <c r="N257" s="362" t="s">
        <v>197</v>
      </c>
      <c r="O257" s="214"/>
      <c r="P257" s="233" t="s">
        <v>627</v>
      </c>
      <c r="Q257" s="233" t="s">
        <v>932</v>
      </c>
    </row>
    <row r="258" spans="1:17" s="256" customFormat="1">
      <c r="A258" s="219">
        <v>17</v>
      </c>
      <c r="B258" s="219" t="s">
        <v>376</v>
      </c>
      <c r="C258" s="219" t="s">
        <v>377</v>
      </c>
      <c r="D258" s="231" t="s">
        <v>189</v>
      </c>
      <c r="E258" s="225">
        <v>323</v>
      </c>
      <c r="F258" s="225">
        <v>285</v>
      </c>
      <c r="G258" s="225">
        <v>199</v>
      </c>
      <c r="H258" s="219">
        <v>55</v>
      </c>
      <c r="I258" s="219">
        <v>165</v>
      </c>
      <c r="J258" s="222">
        <v>1.806</v>
      </c>
      <c r="K258" s="223" t="s">
        <v>814</v>
      </c>
      <c r="L258" s="344">
        <v>6360.69</v>
      </c>
      <c r="M258" s="232" t="s">
        <v>190</v>
      </c>
      <c r="N258" s="362" t="s">
        <v>197</v>
      </c>
      <c r="O258" s="214"/>
      <c r="P258" s="233" t="s">
        <v>627</v>
      </c>
      <c r="Q258" s="233" t="s">
        <v>932</v>
      </c>
    </row>
    <row r="259" spans="1:17" s="256" customFormat="1">
      <c r="A259" s="219">
        <v>18</v>
      </c>
      <c r="B259" s="219" t="s">
        <v>374</v>
      </c>
      <c r="C259" s="219" t="s">
        <v>375</v>
      </c>
      <c r="D259" s="231" t="s">
        <v>189</v>
      </c>
      <c r="E259" s="225">
        <v>317</v>
      </c>
      <c r="F259" s="225">
        <v>279</v>
      </c>
      <c r="G259" s="225">
        <v>199</v>
      </c>
      <c r="H259" s="219">
        <v>55</v>
      </c>
      <c r="I259" s="219">
        <v>165</v>
      </c>
      <c r="J259" s="222">
        <v>1.806</v>
      </c>
      <c r="K259" s="223" t="s">
        <v>814</v>
      </c>
      <c r="L259" s="344">
        <v>6409.6</v>
      </c>
      <c r="M259" s="232" t="s">
        <v>190</v>
      </c>
      <c r="N259" s="362" t="s">
        <v>197</v>
      </c>
      <c r="O259" s="214"/>
      <c r="P259" s="233" t="s">
        <v>627</v>
      </c>
      <c r="Q259" s="233" t="s">
        <v>932</v>
      </c>
    </row>
    <row r="260" spans="1:17" s="256" customFormat="1">
      <c r="A260" s="219">
        <v>19</v>
      </c>
      <c r="B260" s="219" t="s">
        <v>378</v>
      </c>
      <c r="C260" s="219" t="s">
        <v>379</v>
      </c>
      <c r="D260" s="231" t="s">
        <v>189</v>
      </c>
      <c r="E260" s="225">
        <v>317</v>
      </c>
      <c r="F260" s="225">
        <v>279</v>
      </c>
      <c r="G260" s="225">
        <v>199</v>
      </c>
      <c r="H260" s="219">
        <v>55</v>
      </c>
      <c r="I260" s="219">
        <v>165</v>
      </c>
      <c r="J260" s="222">
        <v>1.806</v>
      </c>
      <c r="K260" s="223" t="s">
        <v>814</v>
      </c>
      <c r="L260" s="344">
        <v>6409.55</v>
      </c>
      <c r="M260" s="232" t="s">
        <v>190</v>
      </c>
      <c r="N260" s="362" t="s">
        <v>197</v>
      </c>
      <c r="O260" s="214"/>
      <c r="P260" s="233" t="s">
        <v>627</v>
      </c>
      <c r="Q260" s="233" t="s">
        <v>932</v>
      </c>
    </row>
    <row r="261" spans="1:17" s="256" customFormat="1">
      <c r="A261" s="219">
        <v>20</v>
      </c>
      <c r="B261" s="219" t="s">
        <v>384</v>
      </c>
      <c r="C261" s="219" t="s">
        <v>385</v>
      </c>
      <c r="D261" s="231" t="s">
        <v>189</v>
      </c>
      <c r="E261" s="225">
        <v>305</v>
      </c>
      <c r="F261" s="225">
        <v>269</v>
      </c>
      <c r="G261" s="225">
        <v>169</v>
      </c>
      <c r="H261" s="219">
        <v>55</v>
      </c>
      <c r="I261" s="219">
        <v>165</v>
      </c>
      <c r="J261" s="222">
        <v>1.534</v>
      </c>
      <c r="K261" s="223" t="s">
        <v>814</v>
      </c>
      <c r="L261" s="344">
        <v>4199.1400000000003</v>
      </c>
      <c r="M261" s="232" t="s">
        <v>190</v>
      </c>
      <c r="N261" s="362" t="s">
        <v>197</v>
      </c>
      <c r="P261" s="233" t="s">
        <v>627</v>
      </c>
      <c r="Q261" s="233"/>
    </row>
    <row r="262" spans="1:17" s="256" customFormat="1">
      <c r="A262" s="219">
        <v>21</v>
      </c>
      <c r="B262" s="219" t="s">
        <v>382</v>
      </c>
      <c r="C262" s="219" t="s">
        <v>383</v>
      </c>
      <c r="D262" s="231" t="s">
        <v>189</v>
      </c>
      <c r="E262" s="225">
        <v>305</v>
      </c>
      <c r="F262" s="225">
        <v>269</v>
      </c>
      <c r="G262" s="225">
        <v>169</v>
      </c>
      <c r="H262" s="219">
        <v>55</v>
      </c>
      <c r="I262" s="219">
        <v>165</v>
      </c>
      <c r="J262" s="222">
        <v>1.534</v>
      </c>
      <c r="K262" s="223" t="s">
        <v>814</v>
      </c>
      <c r="L262" s="344">
        <v>4199.1400000000003</v>
      </c>
      <c r="M262" s="232" t="s">
        <v>190</v>
      </c>
      <c r="N262" s="362" t="s">
        <v>197</v>
      </c>
      <c r="P262" s="233" t="s">
        <v>627</v>
      </c>
      <c r="Q262" s="233"/>
    </row>
    <row r="263" spans="1:17" s="256" customFormat="1">
      <c r="A263" s="219">
        <v>22</v>
      </c>
      <c r="B263" s="219" t="s">
        <v>491</v>
      </c>
      <c r="C263" s="219" t="s">
        <v>492</v>
      </c>
      <c r="D263" s="231" t="s">
        <v>189</v>
      </c>
      <c r="E263" s="225">
        <v>305</v>
      </c>
      <c r="F263" s="225">
        <v>269</v>
      </c>
      <c r="G263" s="225">
        <v>169</v>
      </c>
      <c r="H263" s="219">
        <v>55</v>
      </c>
      <c r="I263" s="219">
        <v>165</v>
      </c>
      <c r="J263" s="222">
        <v>1.534</v>
      </c>
      <c r="K263" s="223" t="s">
        <v>814</v>
      </c>
      <c r="L263" s="344">
        <v>4586.8100000000004</v>
      </c>
      <c r="M263" s="232" t="s">
        <v>190</v>
      </c>
      <c r="N263" s="362" t="s">
        <v>197</v>
      </c>
      <c r="P263" s="233" t="s">
        <v>627</v>
      </c>
      <c r="Q263" s="233"/>
    </row>
    <row r="264" spans="1:17" s="256" customFormat="1">
      <c r="A264" s="219">
        <v>23</v>
      </c>
      <c r="B264" s="219" t="s">
        <v>489</v>
      </c>
      <c r="C264" s="219" t="s">
        <v>490</v>
      </c>
      <c r="D264" s="231" t="s">
        <v>189</v>
      </c>
      <c r="E264" s="225">
        <v>305</v>
      </c>
      <c r="F264" s="225">
        <v>269</v>
      </c>
      <c r="G264" s="225">
        <v>169</v>
      </c>
      <c r="H264" s="219">
        <v>55</v>
      </c>
      <c r="I264" s="219">
        <v>165</v>
      </c>
      <c r="J264" s="222">
        <v>1.534</v>
      </c>
      <c r="K264" s="223" t="s">
        <v>814</v>
      </c>
      <c r="L264" s="344">
        <v>4587.26</v>
      </c>
      <c r="M264" s="232" t="s">
        <v>190</v>
      </c>
      <c r="N264" s="362" t="s">
        <v>197</v>
      </c>
      <c r="P264" s="233" t="s">
        <v>627</v>
      </c>
      <c r="Q264" s="233"/>
    </row>
    <row r="265" spans="1:17" s="256" customFormat="1">
      <c r="A265" s="219">
        <v>24</v>
      </c>
      <c r="B265" s="219" t="s">
        <v>394</v>
      </c>
      <c r="C265" s="219" t="s">
        <v>395</v>
      </c>
      <c r="D265" s="231" t="s">
        <v>189</v>
      </c>
      <c r="E265" s="225">
        <v>328</v>
      </c>
      <c r="F265" s="225">
        <v>292</v>
      </c>
      <c r="G265" s="225">
        <v>199</v>
      </c>
      <c r="H265" s="219">
        <v>55</v>
      </c>
      <c r="I265" s="219">
        <v>165</v>
      </c>
      <c r="J265" s="222">
        <v>1.806</v>
      </c>
      <c r="K265" s="223" t="s">
        <v>814</v>
      </c>
      <c r="L265" s="344">
        <v>4322.58</v>
      </c>
      <c r="M265" s="232" t="s">
        <v>190</v>
      </c>
      <c r="N265" s="362" t="s">
        <v>197</v>
      </c>
      <c r="P265" s="233" t="s">
        <v>627</v>
      </c>
      <c r="Q265" s="233"/>
    </row>
    <row r="266" spans="1:17" s="256" customFormat="1">
      <c r="A266" s="219">
        <v>25</v>
      </c>
      <c r="B266" s="219" t="s">
        <v>392</v>
      </c>
      <c r="C266" s="219" t="s">
        <v>393</v>
      </c>
      <c r="D266" s="231" t="s">
        <v>189</v>
      </c>
      <c r="E266" s="225">
        <v>328</v>
      </c>
      <c r="F266" s="225">
        <v>292</v>
      </c>
      <c r="G266" s="225">
        <v>199</v>
      </c>
      <c r="H266" s="219">
        <v>55</v>
      </c>
      <c r="I266" s="219">
        <v>165</v>
      </c>
      <c r="J266" s="222">
        <v>1.806</v>
      </c>
      <c r="K266" s="223" t="s">
        <v>814</v>
      </c>
      <c r="L266" s="344">
        <v>4322.68</v>
      </c>
      <c r="M266" s="232" t="s">
        <v>190</v>
      </c>
      <c r="N266" s="362" t="s">
        <v>197</v>
      </c>
      <c r="O266" s="214"/>
      <c r="P266" s="233" t="s">
        <v>627</v>
      </c>
      <c r="Q266" s="233"/>
    </row>
    <row r="267" spans="1:17" s="256" customFormat="1">
      <c r="A267" s="219">
        <v>26</v>
      </c>
      <c r="B267" s="219" t="s">
        <v>495</v>
      </c>
      <c r="C267" s="219" t="s">
        <v>496</v>
      </c>
      <c r="D267" s="231" t="s">
        <v>189</v>
      </c>
      <c r="E267" s="225">
        <v>328</v>
      </c>
      <c r="F267" s="225">
        <v>292</v>
      </c>
      <c r="G267" s="225">
        <v>199</v>
      </c>
      <c r="H267" s="219">
        <v>55</v>
      </c>
      <c r="I267" s="219">
        <v>165</v>
      </c>
      <c r="J267" s="222">
        <v>1.806</v>
      </c>
      <c r="K267" s="223" t="s">
        <v>814</v>
      </c>
      <c r="L267" s="344">
        <v>4787.6899999999996</v>
      </c>
      <c r="M267" s="232" t="s">
        <v>190</v>
      </c>
      <c r="N267" s="362" t="s">
        <v>197</v>
      </c>
      <c r="P267" s="233" t="s">
        <v>627</v>
      </c>
      <c r="Q267" s="233"/>
    </row>
    <row r="268" spans="1:17" s="256" customFormat="1">
      <c r="A268" s="219">
        <v>27</v>
      </c>
      <c r="B268" s="219" t="s">
        <v>493</v>
      </c>
      <c r="C268" s="219" t="s">
        <v>494</v>
      </c>
      <c r="D268" s="231" t="s">
        <v>189</v>
      </c>
      <c r="E268" s="225">
        <v>328</v>
      </c>
      <c r="F268" s="225">
        <v>292</v>
      </c>
      <c r="G268" s="225">
        <v>199</v>
      </c>
      <c r="H268" s="219">
        <v>55</v>
      </c>
      <c r="I268" s="219">
        <v>165</v>
      </c>
      <c r="J268" s="222">
        <v>1.806</v>
      </c>
      <c r="K268" s="223" t="s">
        <v>814</v>
      </c>
      <c r="L268" s="344">
        <v>4787.6899999999996</v>
      </c>
      <c r="M268" s="232" t="s">
        <v>190</v>
      </c>
      <c r="N268" s="362" t="s">
        <v>197</v>
      </c>
      <c r="P268" s="233" t="s">
        <v>627</v>
      </c>
      <c r="Q268" s="233"/>
    </row>
    <row r="269" spans="1:17" s="256" customFormat="1">
      <c r="A269" s="219">
        <v>28</v>
      </c>
      <c r="B269" s="219" t="s">
        <v>346</v>
      </c>
      <c r="C269" s="219" t="s">
        <v>542</v>
      </c>
      <c r="D269" s="231" t="s">
        <v>189</v>
      </c>
      <c r="E269" s="225">
        <v>338</v>
      </c>
      <c r="F269" s="225">
        <v>297</v>
      </c>
      <c r="G269" s="225">
        <v>199</v>
      </c>
      <c r="H269" s="219">
        <v>55</v>
      </c>
      <c r="I269" s="219">
        <v>165</v>
      </c>
      <c r="J269" s="222">
        <v>1.806</v>
      </c>
      <c r="K269" s="223" t="s">
        <v>814</v>
      </c>
      <c r="L269" s="344">
        <v>5913.05</v>
      </c>
      <c r="M269" s="232" t="s">
        <v>190</v>
      </c>
      <c r="N269" s="362" t="s">
        <v>197</v>
      </c>
      <c r="O269" s="214"/>
      <c r="P269" s="233" t="s">
        <v>628</v>
      </c>
      <c r="Q269" s="233"/>
    </row>
    <row r="270" spans="1:17" s="256" customFormat="1">
      <c r="A270" s="219">
        <v>29</v>
      </c>
      <c r="B270" s="219" t="s">
        <v>400</v>
      </c>
      <c r="C270" s="219" t="s">
        <v>401</v>
      </c>
      <c r="D270" s="231" t="s">
        <v>189</v>
      </c>
      <c r="E270" s="225">
        <v>338</v>
      </c>
      <c r="F270" s="225">
        <v>304</v>
      </c>
      <c r="G270" s="225">
        <v>199</v>
      </c>
      <c r="H270" s="219">
        <v>55</v>
      </c>
      <c r="I270" s="219">
        <v>165</v>
      </c>
      <c r="J270" s="222">
        <v>1.806</v>
      </c>
      <c r="K270" s="223" t="s">
        <v>814</v>
      </c>
      <c r="L270" s="344">
        <v>6876.72</v>
      </c>
      <c r="M270" s="232" t="s">
        <v>190</v>
      </c>
      <c r="N270" s="362" t="s">
        <v>197</v>
      </c>
      <c r="O270" s="214"/>
      <c r="P270" s="233" t="s">
        <v>627</v>
      </c>
      <c r="Q270" s="233"/>
    </row>
    <row r="271" spans="1:17" s="256" customFormat="1">
      <c r="A271" s="219">
        <v>30</v>
      </c>
      <c r="B271" s="219" t="s">
        <v>403</v>
      </c>
      <c r="C271" s="219" t="s">
        <v>405</v>
      </c>
      <c r="D271" s="231" t="s">
        <v>189</v>
      </c>
      <c r="E271" s="225">
        <v>338</v>
      </c>
      <c r="F271" s="225">
        <v>297</v>
      </c>
      <c r="G271" s="225">
        <v>199</v>
      </c>
      <c r="H271" s="219">
        <v>55</v>
      </c>
      <c r="I271" s="219">
        <v>165</v>
      </c>
      <c r="J271" s="222">
        <v>1.806</v>
      </c>
      <c r="K271" s="223" t="s">
        <v>814</v>
      </c>
      <c r="L271" s="344">
        <v>6831.9</v>
      </c>
      <c r="M271" s="232" t="s">
        <v>190</v>
      </c>
      <c r="N271" s="362" t="s">
        <v>197</v>
      </c>
      <c r="O271" s="214"/>
      <c r="P271" s="233" t="s">
        <v>627</v>
      </c>
      <c r="Q271" s="233"/>
    </row>
    <row r="272" spans="1:17" s="256" customFormat="1">
      <c r="A272" s="219">
        <v>31</v>
      </c>
      <c r="B272" s="219" t="s">
        <v>402</v>
      </c>
      <c r="C272" s="219" t="s">
        <v>404</v>
      </c>
      <c r="D272" s="231" t="s">
        <v>189</v>
      </c>
      <c r="E272" s="225">
        <v>345</v>
      </c>
      <c r="F272" s="225">
        <v>304</v>
      </c>
      <c r="G272" s="225">
        <v>199</v>
      </c>
      <c r="H272" s="219">
        <v>55</v>
      </c>
      <c r="I272" s="219">
        <v>165</v>
      </c>
      <c r="J272" s="222">
        <v>1.806</v>
      </c>
      <c r="K272" s="223" t="s">
        <v>814</v>
      </c>
      <c r="L272" s="344">
        <v>6633.78</v>
      </c>
      <c r="M272" s="232" t="s">
        <v>190</v>
      </c>
      <c r="N272" s="362" t="s">
        <v>197</v>
      </c>
      <c r="O272" s="214"/>
      <c r="P272" s="233" t="s">
        <v>627</v>
      </c>
      <c r="Q272" s="233"/>
    </row>
    <row r="273" spans="1:17" s="256" customFormat="1">
      <c r="A273" s="219">
        <v>32</v>
      </c>
      <c r="B273" s="219" t="s">
        <v>396</v>
      </c>
      <c r="C273" s="219" t="s">
        <v>397</v>
      </c>
      <c r="D273" s="231" t="s">
        <v>189</v>
      </c>
      <c r="E273" s="225">
        <v>345</v>
      </c>
      <c r="F273" s="225">
        <v>304</v>
      </c>
      <c r="G273" s="225">
        <v>199</v>
      </c>
      <c r="H273" s="219">
        <v>55</v>
      </c>
      <c r="I273" s="219">
        <v>165</v>
      </c>
      <c r="J273" s="222">
        <v>1.806</v>
      </c>
      <c r="K273" s="223" t="s">
        <v>814</v>
      </c>
      <c r="L273" s="344">
        <v>6636.37</v>
      </c>
      <c r="M273" s="232" t="s">
        <v>190</v>
      </c>
      <c r="N273" s="362" t="s">
        <v>197</v>
      </c>
      <c r="P273" s="233" t="s">
        <v>627</v>
      </c>
      <c r="Q273" s="233"/>
    </row>
    <row r="274" spans="1:17" s="256" customFormat="1">
      <c r="A274" s="219">
        <v>33</v>
      </c>
      <c r="B274" s="219" t="s">
        <v>406</v>
      </c>
      <c r="C274" s="219" t="s">
        <v>407</v>
      </c>
      <c r="D274" s="231" t="s">
        <v>189</v>
      </c>
      <c r="E274" s="225">
        <v>345</v>
      </c>
      <c r="F274" s="225">
        <v>304</v>
      </c>
      <c r="G274" s="225">
        <v>199</v>
      </c>
      <c r="H274" s="219">
        <v>55</v>
      </c>
      <c r="I274" s="219">
        <v>165</v>
      </c>
      <c r="J274" s="222">
        <v>1.806</v>
      </c>
      <c r="K274" s="223" t="s">
        <v>814</v>
      </c>
      <c r="L274" s="344">
        <v>6633.93</v>
      </c>
      <c r="M274" s="232" t="s">
        <v>190</v>
      </c>
      <c r="N274" s="362" t="s">
        <v>197</v>
      </c>
      <c r="P274" s="233" t="s">
        <v>627</v>
      </c>
      <c r="Q274" s="233"/>
    </row>
    <row r="275" spans="1:17" s="256" customFormat="1">
      <c r="A275" s="219">
        <v>34</v>
      </c>
      <c r="B275" s="219" t="s">
        <v>408</v>
      </c>
      <c r="C275" s="219" t="s">
        <v>409</v>
      </c>
      <c r="D275" s="231" t="s">
        <v>189</v>
      </c>
      <c r="E275" s="225">
        <v>345</v>
      </c>
      <c r="F275" s="225">
        <v>304</v>
      </c>
      <c r="G275" s="225">
        <v>199</v>
      </c>
      <c r="H275" s="219">
        <v>55</v>
      </c>
      <c r="I275" s="219">
        <v>165</v>
      </c>
      <c r="J275" s="222">
        <v>1.806</v>
      </c>
      <c r="K275" s="223" t="s">
        <v>814</v>
      </c>
      <c r="L275" s="344">
        <v>6630.5</v>
      </c>
      <c r="M275" s="232" t="s">
        <v>190</v>
      </c>
      <c r="N275" s="362" t="s">
        <v>197</v>
      </c>
      <c r="P275" s="233" t="s">
        <v>627</v>
      </c>
      <c r="Q275" s="233"/>
    </row>
    <row r="276" spans="1:17" s="256" customFormat="1">
      <c r="A276" s="219">
        <v>35</v>
      </c>
      <c r="B276" s="219" t="s">
        <v>654</v>
      </c>
      <c r="C276" s="219" t="s">
        <v>528</v>
      </c>
      <c r="D276" s="231" t="s">
        <v>189</v>
      </c>
      <c r="E276" s="225">
        <v>344</v>
      </c>
      <c r="F276" s="225">
        <v>303</v>
      </c>
      <c r="G276" s="225">
        <v>199</v>
      </c>
      <c r="H276" s="219">
        <v>55</v>
      </c>
      <c r="I276" s="219">
        <v>165</v>
      </c>
      <c r="J276" s="222">
        <v>1.806</v>
      </c>
      <c r="K276" s="223" t="s">
        <v>814</v>
      </c>
      <c r="L276" s="344">
        <v>5770.31</v>
      </c>
      <c r="M276" s="232" t="s">
        <v>190</v>
      </c>
      <c r="N276" s="362" t="s">
        <v>197</v>
      </c>
      <c r="P276" s="233" t="s">
        <v>627</v>
      </c>
      <c r="Q276" s="233"/>
    </row>
    <row r="277" spans="1:17" s="256" customFormat="1">
      <c r="A277" s="219">
        <v>36</v>
      </c>
      <c r="B277" s="219" t="s">
        <v>655</v>
      </c>
      <c r="C277" s="219" t="s">
        <v>529</v>
      </c>
      <c r="D277" s="231" t="s">
        <v>189</v>
      </c>
      <c r="E277" s="225">
        <v>344</v>
      </c>
      <c r="F277" s="225">
        <v>303</v>
      </c>
      <c r="G277" s="225">
        <v>199</v>
      </c>
      <c r="H277" s="219">
        <v>55</v>
      </c>
      <c r="I277" s="219">
        <v>165</v>
      </c>
      <c r="J277" s="222">
        <v>1.806</v>
      </c>
      <c r="K277" s="223" t="s">
        <v>814</v>
      </c>
      <c r="L277" s="344">
        <v>5770.33</v>
      </c>
      <c r="M277" s="232" t="s">
        <v>190</v>
      </c>
      <c r="N277" s="362" t="s">
        <v>197</v>
      </c>
      <c r="O277" s="214"/>
      <c r="P277" s="233" t="s">
        <v>627</v>
      </c>
      <c r="Q277" s="233"/>
    </row>
    <row r="278" spans="1:17" s="256" customFormat="1">
      <c r="A278" s="219">
        <v>37</v>
      </c>
      <c r="B278" s="219" t="s">
        <v>821</v>
      </c>
      <c r="C278" s="219" t="s">
        <v>629</v>
      </c>
      <c r="D278" s="231" t="s">
        <v>189</v>
      </c>
      <c r="E278" s="225">
        <v>345</v>
      </c>
      <c r="F278" s="225">
        <v>304</v>
      </c>
      <c r="G278" s="225">
        <v>199</v>
      </c>
      <c r="H278" s="219">
        <v>55</v>
      </c>
      <c r="I278" s="219">
        <v>165</v>
      </c>
      <c r="J278" s="222">
        <v>1.806</v>
      </c>
      <c r="K278" s="223" t="s">
        <v>814</v>
      </c>
      <c r="L278" s="344">
        <v>6673.44</v>
      </c>
      <c r="M278" s="232" t="s">
        <v>190</v>
      </c>
      <c r="N278" s="362" t="s">
        <v>197</v>
      </c>
      <c r="O278" s="214"/>
      <c r="P278" s="233" t="s">
        <v>628</v>
      </c>
      <c r="Q278" s="233"/>
    </row>
    <row r="279" spans="1:17" s="251" customFormat="1">
      <c r="A279" s="219">
        <v>38</v>
      </c>
      <c r="B279" s="219" t="s">
        <v>822</v>
      </c>
      <c r="C279" s="219" t="s">
        <v>630</v>
      </c>
      <c r="D279" s="231" t="s">
        <v>189</v>
      </c>
      <c r="E279" s="225">
        <v>345</v>
      </c>
      <c r="F279" s="225">
        <v>304</v>
      </c>
      <c r="G279" s="225">
        <v>199</v>
      </c>
      <c r="H279" s="219">
        <v>55</v>
      </c>
      <c r="I279" s="219">
        <v>165</v>
      </c>
      <c r="J279" s="222">
        <v>1.806</v>
      </c>
      <c r="K279" s="223" t="s">
        <v>814</v>
      </c>
      <c r="L279" s="344">
        <v>0</v>
      </c>
      <c r="M279" s="232" t="s">
        <v>190</v>
      </c>
      <c r="N279" s="362" t="s">
        <v>197</v>
      </c>
      <c r="O279" s="214"/>
      <c r="P279" s="233" t="s">
        <v>627</v>
      </c>
      <c r="Q279" s="233"/>
    </row>
    <row r="280" spans="1:17" s="256" customFormat="1">
      <c r="A280" s="219">
        <v>39</v>
      </c>
      <c r="B280" s="219" t="s">
        <v>309</v>
      </c>
      <c r="C280" s="219" t="s">
        <v>310</v>
      </c>
      <c r="D280" s="231" t="s">
        <v>189</v>
      </c>
      <c r="E280" s="225">
        <v>345</v>
      </c>
      <c r="F280" s="225">
        <v>304</v>
      </c>
      <c r="G280" s="225">
        <v>199</v>
      </c>
      <c r="H280" s="219">
        <v>55</v>
      </c>
      <c r="I280" s="219">
        <v>165</v>
      </c>
      <c r="J280" s="222">
        <v>1.806</v>
      </c>
      <c r="K280" s="223" t="s">
        <v>814</v>
      </c>
      <c r="L280" s="344">
        <v>7364.57</v>
      </c>
      <c r="M280" s="232" t="s">
        <v>190</v>
      </c>
      <c r="N280" s="362" t="s">
        <v>197</v>
      </c>
      <c r="P280" s="233" t="s">
        <v>627</v>
      </c>
      <c r="Q280" s="233"/>
    </row>
    <row r="281" spans="1:17" s="256" customFormat="1">
      <c r="A281" s="219">
        <v>40</v>
      </c>
      <c r="B281" s="219" t="s">
        <v>311</v>
      </c>
      <c r="C281" s="219" t="s">
        <v>312</v>
      </c>
      <c r="D281" s="231" t="s">
        <v>189</v>
      </c>
      <c r="E281" s="225">
        <v>338</v>
      </c>
      <c r="F281" s="225">
        <v>297</v>
      </c>
      <c r="G281" s="225">
        <v>199</v>
      </c>
      <c r="H281" s="219">
        <v>55</v>
      </c>
      <c r="I281" s="219">
        <v>165</v>
      </c>
      <c r="J281" s="222">
        <v>1.806</v>
      </c>
      <c r="K281" s="223" t="s">
        <v>814</v>
      </c>
      <c r="L281" s="344">
        <v>7332.41</v>
      </c>
      <c r="M281" s="232" t="s">
        <v>190</v>
      </c>
      <c r="N281" s="362" t="s">
        <v>197</v>
      </c>
      <c r="P281" s="233" t="s">
        <v>628</v>
      </c>
      <c r="Q281" s="233"/>
    </row>
    <row r="282" spans="1:17" s="256" customFormat="1">
      <c r="A282" s="219">
        <v>41</v>
      </c>
      <c r="B282" s="219" t="s">
        <v>313</v>
      </c>
      <c r="C282" s="219" t="s">
        <v>314</v>
      </c>
      <c r="D282" s="231" t="s">
        <v>189</v>
      </c>
      <c r="E282" s="225">
        <v>345</v>
      </c>
      <c r="F282" s="225">
        <v>304</v>
      </c>
      <c r="G282" s="225">
        <v>199</v>
      </c>
      <c r="H282" s="219">
        <v>55</v>
      </c>
      <c r="I282" s="219">
        <v>165</v>
      </c>
      <c r="J282" s="222">
        <v>1.806</v>
      </c>
      <c r="K282" s="223" t="s">
        <v>814</v>
      </c>
      <c r="L282" s="344">
        <v>7120.55</v>
      </c>
      <c r="M282" s="232" t="s">
        <v>190</v>
      </c>
      <c r="N282" s="362" t="s">
        <v>197</v>
      </c>
      <c r="P282" s="233" t="s">
        <v>627</v>
      </c>
      <c r="Q282" s="233"/>
    </row>
    <row r="283" spans="1:17" s="256" customFormat="1">
      <c r="A283" s="219">
        <v>42</v>
      </c>
      <c r="B283" s="219" t="s">
        <v>315</v>
      </c>
      <c r="C283" s="219" t="s">
        <v>316</v>
      </c>
      <c r="D283" s="231" t="s">
        <v>189</v>
      </c>
      <c r="E283" s="225">
        <v>345</v>
      </c>
      <c r="F283" s="225">
        <v>304</v>
      </c>
      <c r="G283" s="225">
        <v>199</v>
      </c>
      <c r="H283" s="219">
        <v>55</v>
      </c>
      <c r="I283" s="219">
        <v>165</v>
      </c>
      <c r="J283" s="222">
        <v>1.806</v>
      </c>
      <c r="K283" s="223" t="s">
        <v>814</v>
      </c>
      <c r="L283" s="344">
        <v>7036.52</v>
      </c>
      <c r="M283" s="232" t="s">
        <v>190</v>
      </c>
      <c r="N283" s="362" t="s">
        <v>197</v>
      </c>
      <c r="P283" s="233" t="s">
        <v>627</v>
      </c>
      <c r="Q283" s="233"/>
    </row>
    <row r="284" spans="1:17" s="256" customFormat="1">
      <c r="A284" s="219">
        <v>43</v>
      </c>
      <c r="B284" s="219" t="s">
        <v>398</v>
      </c>
      <c r="C284" s="219" t="s">
        <v>399</v>
      </c>
      <c r="D284" s="231" t="s">
        <v>189</v>
      </c>
      <c r="E284" s="225">
        <v>345</v>
      </c>
      <c r="F284" s="225">
        <v>304</v>
      </c>
      <c r="G284" s="225">
        <v>199</v>
      </c>
      <c r="H284" s="219">
        <v>55</v>
      </c>
      <c r="I284" s="219">
        <v>165</v>
      </c>
      <c r="J284" s="222">
        <v>1.806</v>
      </c>
      <c r="K284" s="223" t="s">
        <v>814</v>
      </c>
      <c r="L284" s="344">
        <v>7123.12</v>
      </c>
      <c r="M284" s="232" t="s">
        <v>190</v>
      </c>
      <c r="N284" s="362" t="s">
        <v>197</v>
      </c>
      <c r="P284" s="233" t="s">
        <v>627</v>
      </c>
      <c r="Q284" s="233"/>
    </row>
    <row r="285" spans="1:17" s="256" customFormat="1">
      <c r="A285" s="219">
        <v>44</v>
      </c>
      <c r="B285" s="219" t="s">
        <v>619</v>
      </c>
      <c r="C285" s="219" t="s">
        <v>620</v>
      </c>
      <c r="D285" s="231" t="s">
        <v>189</v>
      </c>
      <c r="E285" s="225">
        <v>345</v>
      </c>
      <c r="F285" s="225">
        <v>304</v>
      </c>
      <c r="G285" s="225">
        <v>199</v>
      </c>
      <c r="H285" s="219">
        <v>55</v>
      </c>
      <c r="I285" s="219">
        <v>165</v>
      </c>
      <c r="J285" s="222">
        <v>1.806</v>
      </c>
      <c r="K285" s="223" t="s">
        <v>814</v>
      </c>
      <c r="L285" s="344">
        <v>7032.69</v>
      </c>
      <c r="M285" s="232" t="s">
        <v>190</v>
      </c>
      <c r="N285" s="362" t="s">
        <v>197</v>
      </c>
      <c r="P285" s="233" t="s">
        <v>627</v>
      </c>
      <c r="Q285" s="233"/>
    </row>
    <row r="286" spans="1:17" s="256" customFormat="1">
      <c r="A286" s="219">
        <v>45</v>
      </c>
      <c r="B286" s="219" t="s">
        <v>602</v>
      </c>
      <c r="C286" s="219" t="s">
        <v>603</v>
      </c>
      <c r="D286" s="231" t="s">
        <v>189</v>
      </c>
      <c r="E286" s="225">
        <v>345</v>
      </c>
      <c r="F286" s="225">
        <v>304</v>
      </c>
      <c r="G286" s="225">
        <v>199</v>
      </c>
      <c r="H286" s="219">
        <v>55</v>
      </c>
      <c r="I286" s="219">
        <v>165</v>
      </c>
      <c r="J286" s="222">
        <v>1.806</v>
      </c>
      <c r="K286" s="223" t="s">
        <v>814</v>
      </c>
      <c r="L286" s="344">
        <v>7160.07</v>
      </c>
      <c r="M286" s="232" t="s">
        <v>190</v>
      </c>
      <c r="N286" s="362" t="s">
        <v>197</v>
      </c>
      <c r="P286" s="233" t="s">
        <v>627</v>
      </c>
      <c r="Q286" s="233"/>
    </row>
    <row r="287" spans="1:17" s="256" customFormat="1">
      <c r="A287" s="219">
        <v>46</v>
      </c>
      <c r="B287" s="219" t="s">
        <v>317</v>
      </c>
      <c r="C287" s="219" t="s">
        <v>318</v>
      </c>
      <c r="D287" s="231" t="s">
        <v>189</v>
      </c>
      <c r="E287" s="225">
        <v>345</v>
      </c>
      <c r="F287" s="225">
        <v>304</v>
      </c>
      <c r="G287" s="225">
        <v>199</v>
      </c>
      <c r="H287" s="219">
        <v>55</v>
      </c>
      <c r="I287" s="219">
        <v>165</v>
      </c>
      <c r="J287" s="222">
        <v>1.806</v>
      </c>
      <c r="K287" s="223" t="s">
        <v>814</v>
      </c>
      <c r="L287" s="344">
        <v>8031.74</v>
      </c>
      <c r="M287" s="232" t="s">
        <v>190</v>
      </c>
      <c r="N287" s="362" t="s">
        <v>197</v>
      </c>
      <c r="O287" s="214"/>
      <c r="P287" s="233" t="s">
        <v>627</v>
      </c>
      <c r="Q287" s="233"/>
    </row>
    <row r="288" spans="1:17" s="256" customFormat="1">
      <c r="A288" s="219">
        <v>47</v>
      </c>
      <c r="B288" s="219" t="s">
        <v>319</v>
      </c>
      <c r="C288" s="219" t="s">
        <v>320</v>
      </c>
      <c r="D288" s="231" t="s">
        <v>189</v>
      </c>
      <c r="E288" s="225">
        <v>338</v>
      </c>
      <c r="F288" s="225">
        <v>297</v>
      </c>
      <c r="G288" s="225">
        <v>199</v>
      </c>
      <c r="H288" s="219">
        <v>55</v>
      </c>
      <c r="I288" s="219">
        <v>165</v>
      </c>
      <c r="J288" s="222">
        <v>1.806</v>
      </c>
      <c r="K288" s="223" t="s">
        <v>814</v>
      </c>
      <c r="L288" s="344">
        <v>7970.27</v>
      </c>
      <c r="M288" s="232" t="s">
        <v>190</v>
      </c>
      <c r="N288" s="362" t="s">
        <v>197</v>
      </c>
      <c r="P288" s="233" t="s">
        <v>628</v>
      </c>
      <c r="Q288" s="233"/>
    </row>
    <row r="289" spans="1:17" s="256" customFormat="1">
      <c r="A289" s="219">
        <v>48</v>
      </c>
      <c r="B289" s="219" t="s">
        <v>321</v>
      </c>
      <c r="C289" s="219" t="s">
        <v>322</v>
      </c>
      <c r="D289" s="231" t="s">
        <v>189</v>
      </c>
      <c r="E289" s="225">
        <v>345</v>
      </c>
      <c r="F289" s="225">
        <v>304</v>
      </c>
      <c r="G289" s="225">
        <v>199</v>
      </c>
      <c r="H289" s="219">
        <v>55</v>
      </c>
      <c r="I289" s="219">
        <v>165</v>
      </c>
      <c r="J289" s="222">
        <v>1.806</v>
      </c>
      <c r="K289" s="223" t="s">
        <v>814</v>
      </c>
      <c r="L289" s="344">
        <v>7787.72</v>
      </c>
      <c r="M289" s="232" t="s">
        <v>190</v>
      </c>
      <c r="N289" s="362" t="s">
        <v>197</v>
      </c>
      <c r="O289" s="214"/>
      <c r="P289" s="233" t="s">
        <v>627</v>
      </c>
      <c r="Q289" s="233"/>
    </row>
    <row r="290" spans="1:17" s="256" customFormat="1">
      <c r="A290" s="219">
        <v>49</v>
      </c>
      <c r="B290" s="219" t="s">
        <v>323</v>
      </c>
      <c r="C290" s="219" t="s">
        <v>324</v>
      </c>
      <c r="D290" s="231" t="s">
        <v>189</v>
      </c>
      <c r="E290" s="225">
        <v>345</v>
      </c>
      <c r="F290" s="225">
        <v>304</v>
      </c>
      <c r="G290" s="225">
        <v>199</v>
      </c>
      <c r="H290" s="219">
        <v>55</v>
      </c>
      <c r="I290" s="219">
        <v>165</v>
      </c>
      <c r="J290" s="222">
        <v>1.806</v>
      </c>
      <c r="K290" s="223" t="s">
        <v>814</v>
      </c>
      <c r="L290" s="344">
        <v>7778.81</v>
      </c>
      <c r="M290" s="232" t="s">
        <v>190</v>
      </c>
      <c r="N290" s="362" t="s">
        <v>197</v>
      </c>
      <c r="O290" s="214"/>
      <c r="P290" s="233" t="s">
        <v>627</v>
      </c>
      <c r="Q290" s="233"/>
    </row>
    <row r="291" spans="1:17" s="256" customFormat="1">
      <c r="A291" s="219">
        <v>50</v>
      </c>
      <c r="B291" s="219" t="s">
        <v>326</v>
      </c>
      <c r="C291" s="219" t="s">
        <v>325</v>
      </c>
      <c r="D291" s="231" t="s">
        <v>189</v>
      </c>
      <c r="E291" s="225">
        <v>345</v>
      </c>
      <c r="F291" s="225">
        <v>304</v>
      </c>
      <c r="G291" s="225">
        <v>199</v>
      </c>
      <c r="H291" s="219">
        <v>55</v>
      </c>
      <c r="I291" s="219">
        <v>165</v>
      </c>
      <c r="J291" s="222">
        <v>1.806</v>
      </c>
      <c r="K291" s="223" t="s">
        <v>814</v>
      </c>
      <c r="L291" s="344">
        <v>8032.52</v>
      </c>
      <c r="M291" s="232" t="s">
        <v>190</v>
      </c>
      <c r="N291" s="362" t="s">
        <v>197</v>
      </c>
      <c r="O291" s="214"/>
      <c r="P291" s="233" t="s">
        <v>627</v>
      </c>
      <c r="Q291" s="233"/>
    </row>
    <row r="292" spans="1:17" s="258" customFormat="1">
      <c r="A292" s="219">
        <v>51</v>
      </c>
      <c r="B292" s="219" t="s">
        <v>327</v>
      </c>
      <c r="C292" s="234" t="s">
        <v>328</v>
      </c>
      <c r="D292" s="235" t="s">
        <v>189</v>
      </c>
      <c r="E292" s="225">
        <v>338</v>
      </c>
      <c r="F292" s="225">
        <v>297</v>
      </c>
      <c r="G292" s="225">
        <v>199</v>
      </c>
      <c r="H292" s="219">
        <v>55</v>
      </c>
      <c r="I292" s="219">
        <v>165</v>
      </c>
      <c r="J292" s="222">
        <v>1.806</v>
      </c>
      <c r="K292" s="223" t="s">
        <v>814</v>
      </c>
      <c r="L292" s="344">
        <v>7971.68</v>
      </c>
      <c r="M292" s="232" t="s">
        <v>190</v>
      </c>
      <c r="N292" s="262" t="s">
        <v>197</v>
      </c>
      <c r="O292" s="257"/>
      <c r="P292" s="233" t="s">
        <v>628</v>
      </c>
      <c r="Q292" s="233"/>
    </row>
    <row r="293" spans="1:17" s="256" customFormat="1">
      <c r="A293" s="219">
        <v>52</v>
      </c>
      <c r="B293" s="219" t="s">
        <v>329</v>
      </c>
      <c r="C293" s="219" t="s">
        <v>330</v>
      </c>
      <c r="D293" s="231" t="s">
        <v>189</v>
      </c>
      <c r="E293" s="225">
        <v>345</v>
      </c>
      <c r="F293" s="225">
        <v>304</v>
      </c>
      <c r="G293" s="225">
        <v>199</v>
      </c>
      <c r="H293" s="219">
        <v>55</v>
      </c>
      <c r="I293" s="219">
        <v>165</v>
      </c>
      <c r="J293" s="222">
        <v>1.806</v>
      </c>
      <c r="K293" s="223" t="s">
        <v>814</v>
      </c>
      <c r="L293" s="344">
        <v>7789.37</v>
      </c>
      <c r="M293" s="232" t="s">
        <v>190</v>
      </c>
      <c r="N293" s="362" t="s">
        <v>197</v>
      </c>
      <c r="P293" s="233" t="s">
        <v>627</v>
      </c>
      <c r="Q293" s="233"/>
    </row>
    <row r="294" spans="1:17" s="256" customFormat="1">
      <c r="A294" s="219">
        <v>53</v>
      </c>
      <c r="B294" s="219" t="s">
        <v>331</v>
      </c>
      <c r="C294" s="219" t="s">
        <v>332</v>
      </c>
      <c r="D294" s="231" t="s">
        <v>189</v>
      </c>
      <c r="E294" s="225">
        <v>345</v>
      </c>
      <c r="F294" s="225">
        <v>304</v>
      </c>
      <c r="G294" s="225">
        <v>199</v>
      </c>
      <c r="H294" s="219">
        <v>55</v>
      </c>
      <c r="I294" s="219">
        <v>165</v>
      </c>
      <c r="J294" s="222">
        <v>1.806</v>
      </c>
      <c r="K294" s="223" t="s">
        <v>814</v>
      </c>
      <c r="L294" s="344">
        <v>7791.97</v>
      </c>
      <c r="M294" s="232" t="s">
        <v>190</v>
      </c>
      <c r="N294" s="362" t="s">
        <v>197</v>
      </c>
      <c r="P294" s="233" t="s">
        <v>627</v>
      </c>
      <c r="Q294" s="233"/>
    </row>
    <row r="295" spans="1:17" s="256" customFormat="1">
      <c r="A295" s="219">
        <v>54</v>
      </c>
      <c r="B295" s="219" t="s">
        <v>333</v>
      </c>
      <c r="C295" s="219" t="s">
        <v>334</v>
      </c>
      <c r="D295" s="231" t="s">
        <v>189</v>
      </c>
      <c r="E295" s="225">
        <v>345</v>
      </c>
      <c r="F295" s="225">
        <v>304</v>
      </c>
      <c r="G295" s="225">
        <v>199</v>
      </c>
      <c r="H295" s="219">
        <v>55</v>
      </c>
      <c r="I295" s="219">
        <v>165</v>
      </c>
      <c r="J295" s="222">
        <v>1.806</v>
      </c>
      <c r="K295" s="223" t="s">
        <v>814</v>
      </c>
      <c r="L295" s="344">
        <v>7789.53</v>
      </c>
      <c r="M295" s="232" t="s">
        <v>190</v>
      </c>
      <c r="N295" s="362" t="s">
        <v>197</v>
      </c>
      <c r="O295" s="214"/>
      <c r="P295" s="233" t="s">
        <v>627</v>
      </c>
      <c r="Q295" s="233"/>
    </row>
    <row r="296" spans="1:17" s="256" customFormat="1">
      <c r="A296" s="219">
        <v>55</v>
      </c>
      <c r="B296" s="219" t="s">
        <v>230</v>
      </c>
      <c r="C296" s="219" t="s">
        <v>531</v>
      </c>
      <c r="D296" s="231" t="s">
        <v>189</v>
      </c>
      <c r="E296" s="225">
        <v>344</v>
      </c>
      <c r="F296" s="225">
        <v>303</v>
      </c>
      <c r="G296" s="225">
        <v>199</v>
      </c>
      <c r="H296" s="219">
        <v>55</v>
      </c>
      <c r="I296" s="219">
        <v>165</v>
      </c>
      <c r="J296" s="222">
        <v>1.806</v>
      </c>
      <c r="K296" s="223" t="s">
        <v>814</v>
      </c>
      <c r="L296" s="344">
        <v>5718.01</v>
      </c>
      <c r="M296" s="232" t="s">
        <v>190</v>
      </c>
      <c r="N296" s="362" t="s">
        <v>197</v>
      </c>
      <c r="O296" s="214"/>
      <c r="P296" s="233" t="s">
        <v>627</v>
      </c>
      <c r="Q296" s="233"/>
    </row>
    <row r="297" spans="1:17" s="256" customFormat="1">
      <c r="A297" s="219">
        <v>56</v>
      </c>
      <c r="B297" s="219" t="s">
        <v>229</v>
      </c>
      <c r="C297" s="219" t="s">
        <v>530</v>
      </c>
      <c r="D297" s="231" t="s">
        <v>189</v>
      </c>
      <c r="E297" s="225">
        <v>344</v>
      </c>
      <c r="F297" s="225">
        <v>303</v>
      </c>
      <c r="G297" s="225">
        <v>199</v>
      </c>
      <c r="H297" s="219">
        <v>55</v>
      </c>
      <c r="I297" s="219">
        <v>165</v>
      </c>
      <c r="J297" s="222">
        <v>1.806</v>
      </c>
      <c r="K297" s="223" t="s">
        <v>814</v>
      </c>
      <c r="L297" s="344">
        <v>5722.04</v>
      </c>
      <c r="M297" s="232" t="s">
        <v>190</v>
      </c>
      <c r="N297" s="362" t="s">
        <v>197</v>
      </c>
      <c r="O297" s="214"/>
      <c r="P297" s="233" t="s">
        <v>627</v>
      </c>
      <c r="Q297" s="233"/>
    </row>
    <row r="298" spans="1:17" s="256" customFormat="1">
      <c r="A298" s="219">
        <v>57</v>
      </c>
      <c r="B298" s="219" t="s">
        <v>693</v>
      </c>
      <c r="C298" s="219" t="s">
        <v>687</v>
      </c>
      <c r="D298" s="231" t="s">
        <v>189</v>
      </c>
      <c r="E298" s="225">
        <v>310</v>
      </c>
      <c r="F298" s="225">
        <v>274</v>
      </c>
      <c r="G298" s="225">
        <v>169</v>
      </c>
      <c r="H298" s="219">
        <v>55</v>
      </c>
      <c r="I298" s="219">
        <v>165</v>
      </c>
      <c r="J298" s="222">
        <v>1.534</v>
      </c>
      <c r="K298" s="223" t="s">
        <v>814</v>
      </c>
      <c r="L298" s="344">
        <v>5076.5600000000004</v>
      </c>
      <c r="M298" s="232" t="s">
        <v>190</v>
      </c>
      <c r="N298" s="362" t="s">
        <v>197</v>
      </c>
      <c r="O298" s="214"/>
      <c r="P298" s="233" t="s">
        <v>627</v>
      </c>
      <c r="Q298" s="233"/>
    </row>
    <row r="299" spans="1:17" s="256" customFormat="1">
      <c r="A299" s="219">
        <v>58</v>
      </c>
      <c r="B299" s="219" t="s">
        <v>661</v>
      </c>
      <c r="C299" s="219" t="s">
        <v>674</v>
      </c>
      <c r="D299" s="231" t="s">
        <v>189</v>
      </c>
      <c r="E299" s="225">
        <v>302</v>
      </c>
      <c r="F299" s="225">
        <v>267</v>
      </c>
      <c r="G299" s="225">
        <v>169</v>
      </c>
      <c r="H299" s="219">
        <v>55</v>
      </c>
      <c r="I299" s="219">
        <v>165</v>
      </c>
      <c r="J299" s="222">
        <v>1.534</v>
      </c>
      <c r="K299" s="223" t="s">
        <v>814</v>
      </c>
      <c r="L299" s="344">
        <v>5024.08</v>
      </c>
      <c r="M299" s="232" t="s">
        <v>190</v>
      </c>
      <c r="N299" s="362" t="s">
        <v>197</v>
      </c>
      <c r="O299" s="214"/>
      <c r="P299" s="233" t="s">
        <v>628</v>
      </c>
      <c r="Q299" s="233"/>
    </row>
    <row r="300" spans="1:17" s="256" customFormat="1">
      <c r="A300" s="219">
        <v>59</v>
      </c>
      <c r="B300" s="219" t="s">
        <v>767</v>
      </c>
      <c r="C300" s="219" t="s">
        <v>775</v>
      </c>
      <c r="D300" s="231" t="s">
        <v>189</v>
      </c>
      <c r="E300" s="225">
        <v>310</v>
      </c>
      <c r="F300" s="225">
        <v>274</v>
      </c>
      <c r="G300" s="225">
        <v>169</v>
      </c>
      <c r="H300" s="219">
        <v>55</v>
      </c>
      <c r="I300" s="219">
        <v>165</v>
      </c>
      <c r="J300" s="222">
        <v>1.534</v>
      </c>
      <c r="K300" s="223" t="s">
        <v>814</v>
      </c>
      <c r="L300" s="344">
        <v>5067.25</v>
      </c>
      <c r="M300" s="249" t="s">
        <v>190</v>
      </c>
      <c r="N300" s="362" t="s">
        <v>197</v>
      </c>
      <c r="O300" s="214"/>
      <c r="P300" s="233" t="s">
        <v>627</v>
      </c>
      <c r="Q300" s="233"/>
    </row>
    <row r="301" spans="1:17" s="256" customFormat="1">
      <c r="A301" s="219">
        <v>60</v>
      </c>
      <c r="B301" s="219" t="s">
        <v>754</v>
      </c>
      <c r="C301" s="219" t="s">
        <v>755</v>
      </c>
      <c r="D301" s="231" t="s">
        <v>189</v>
      </c>
      <c r="E301" s="225">
        <v>310</v>
      </c>
      <c r="F301" s="225">
        <v>274</v>
      </c>
      <c r="G301" s="225">
        <v>169</v>
      </c>
      <c r="H301" s="219">
        <v>55</v>
      </c>
      <c r="I301" s="219">
        <v>165</v>
      </c>
      <c r="J301" s="222">
        <v>1.534</v>
      </c>
      <c r="K301" s="223" t="s">
        <v>814</v>
      </c>
      <c r="L301" s="344">
        <v>5067.25</v>
      </c>
      <c r="M301" s="249" t="s">
        <v>190</v>
      </c>
      <c r="N301" s="362" t="s">
        <v>197</v>
      </c>
      <c r="O301" s="214"/>
      <c r="P301" s="233" t="s">
        <v>627</v>
      </c>
      <c r="Q301" s="233"/>
    </row>
    <row r="302" spans="1:17" s="256" customFormat="1">
      <c r="A302" s="219">
        <v>61</v>
      </c>
      <c r="B302" s="219" t="s">
        <v>789</v>
      </c>
      <c r="C302" s="219" t="s">
        <v>812</v>
      </c>
      <c r="D302" s="231" t="s">
        <v>189</v>
      </c>
      <c r="E302" s="225">
        <v>310</v>
      </c>
      <c r="F302" s="225">
        <v>274</v>
      </c>
      <c r="G302" s="225">
        <v>169</v>
      </c>
      <c r="H302" s="219">
        <v>55</v>
      </c>
      <c r="I302" s="219">
        <v>165</v>
      </c>
      <c r="J302" s="222">
        <v>1.534</v>
      </c>
      <c r="K302" s="223" t="s">
        <v>814</v>
      </c>
      <c r="L302" s="344">
        <v>5076.3</v>
      </c>
      <c r="M302" s="249" t="s">
        <v>190</v>
      </c>
      <c r="N302" s="362" t="s">
        <v>197</v>
      </c>
      <c r="O302" s="214"/>
      <c r="P302" s="233" t="s">
        <v>627</v>
      </c>
      <c r="Q302" s="233"/>
    </row>
    <row r="303" spans="1:17" s="256" customFormat="1">
      <c r="A303" s="219">
        <v>62</v>
      </c>
      <c r="B303" s="219" t="s">
        <v>707</v>
      </c>
      <c r="C303" s="219" t="s">
        <v>708</v>
      </c>
      <c r="D303" s="231" t="s">
        <v>189</v>
      </c>
      <c r="E303" s="225">
        <v>310</v>
      </c>
      <c r="F303" s="225">
        <v>274</v>
      </c>
      <c r="G303" s="225">
        <v>169</v>
      </c>
      <c r="H303" s="219">
        <v>55</v>
      </c>
      <c r="I303" s="219">
        <v>165</v>
      </c>
      <c r="J303" s="222">
        <v>1.534</v>
      </c>
      <c r="K303" s="223" t="s">
        <v>814</v>
      </c>
      <c r="L303" s="344">
        <v>5067.32</v>
      </c>
      <c r="M303" s="249" t="s">
        <v>190</v>
      </c>
      <c r="N303" s="362" t="s">
        <v>197</v>
      </c>
      <c r="O303" s="214"/>
      <c r="P303" s="233" t="s">
        <v>627</v>
      </c>
      <c r="Q303" s="233"/>
    </row>
    <row r="304" spans="1:17" s="256" customFormat="1">
      <c r="A304" s="219">
        <v>63</v>
      </c>
      <c r="B304" s="219" t="s">
        <v>804</v>
      </c>
      <c r="C304" s="219" t="s">
        <v>805</v>
      </c>
      <c r="D304" s="231" t="s">
        <v>189</v>
      </c>
      <c r="E304" s="225">
        <v>302</v>
      </c>
      <c r="F304" s="225">
        <v>267</v>
      </c>
      <c r="G304" s="225">
        <v>169</v>
      </c>
      <c r="H304" s="219">
        <v>55</v>
      </c>
      <c r="I304" s="219">
        <v>165</v>
      </c>
      <c r="J304" s="222">
        <v>1.534</v>
      </c>
      <c r="K304" s="223" t="s">
        <v>814</v>
      </c>
      <c r="L304" s="344">
        <v>6154.81</v>
      </c>
      <c r="M304" s="249" t="s">
        <v>190</v>
      </c>
      <c r="N304" s="362" t="s">
        <v>197</v>
      </c>
      <c r="O304" s="214"/>
      <c r="P304" s="233" t="s">
        <v>628</v>
      </c>
      <c r="Q304" s="233"/>
    </row>
    <row r="305" spans="1:18" s="256" customFormat="1">
      <c r="A305" s="219">
        <v>64</v>
      </c>
      <c r="B305" s="219" t="s">
        <v>818</v>
      </c>
      <c r="C305" s="219" t="s">
        <v>817</v>
      </c>
      <c r="D305" s="231" t="s">
        <v>189</v>
      </c>
      <c r="E305" s="225">
        <v>302</v>
      </c>
      <c r="F305" s="225">
        <v>267</v>
      </c>
      <c r="G305" s="225">
        <v>169</v>
      </c>
      <c r="H305" s="219">
        <v>55</v>
      </c>
      <c r="I305" s="219">
        <v>165</v>
      </c>
      <c r="J305" s="222">
        <v>1.534</v>
      </c>
      <c r="K305" s="223" t="s">
        <v>814</v>
      </c>
      <c r="L305" s="344">
        <v>6224.31</v>
      </c>
      <c r="M305" s="249" t="s">
        <v>190</v>
      </c>
      <c r="N305" s="362" t="s">
        <v>197</v>
      </c>
      <c r="O305" s="214"/>
      <c r="P305" s="233" t="s">
        <v>627</v>
      </c>
      <c r="Q305" s="233"/>
    </row>
    <row r="306" spans="1:18" s="256" customFormat="1">
      <c r="A306" s="219">
        <v>65</v>
      </c>
      <c r="B306" s="219" t="s">
        <v>685</v>
      </c>
      <c r="C306" s="219" t="s">
        <v>686</v>
      </c>
      <c r="D306" s="231" t="s">
        <v>189</v>
      </c>
      <c r="E306" s="225">
        <v>302</v>
      </c>
      <c r="F306" s="225">
        <v>267</v>
      </c>
      <c r="G306" s="225">
        <v>169</v>
      </c>
      <c r="H306" s="219">
        <v>55</v>
      </c>
      <c r="I306" s="219">
        <v>165</v>
      </c>
      <c r="J306" s="222">
        <v>1.534</v>
      </c>
      <c r="K306" s="223" t="s">
        <v>814</v>
      </c>
      <c r="L306" s="344">
        <v>5394.15</v>
      </c>
      <c r="M306" s="249" t="s">
        <v>190</v>
      </c>
      <c r="N306" s="362" t="s">
        <v>197</v>
      </c>
      <c r="O306" s="214"/>
      <c r="P306" s="233" t="s">
        <v>628</v>
      </c>
      <c r="Q306" s="233"/>
    </row>
    <row r="307" spans="1:18" s="256" customFormat="1">
      <c r="A307" s="219">
        <v>66</v>
      </c>
      <c r="B307" s="219" t="s">
        <v>831</v>
      </c>
      <c r="C307" s="219" t="s">
        <v>830</v>
      </c>
      <c r="D307" s="231" t="s">
        <v>189</v>
      </c>
      <c r="E307" s="225">
        <v>310</v>
      </c>
      <c r="F307" s="225">
        <v>274</v>
      </c>
      <c r="G307" s="225">
        <v>169</v>
      </c>
      <c r="H307" s="219">
        <v>55</v>
      </c>
      <c r="I307" s="219">
        <v>165</v>
      </c>
      <c r="J307" s="222">
        <v>1.534</v>
      </c>
      <c r="K307" s="223" t="s">
        <v>814</v>
      </c>
      <c r="L307" s="344">
        <v>5449.94</v>
      </c>
      <c r="M307" s="232" t="s">
        <v>190</v>
      </c>
      <c r="N307" s="362" t="s">
        <v>197</v>
      </c>
      <c r="O307" s="214"/>
      <c r="P307" s="233" t="s">
        <v>627</v>
      </c>
      <c r="Q307" s="233"/>
    </row>
    <row r="308" spans="1:18" s="256" customFormat="1">
      <c r="A308" s="219">
        <v>67</v>
      </c>
      <c r="B308" s="219" t="s">
        <v>836</v>
      </c>
      <c r="C308" s="219" t="s">
        <v>867</v>
      </c>
      <c r="D308" s="231" t="s">
        <v>189</v>
      </c>
      <c r="E308" s="225">
        <v>310</v>
      </c>
      <c r="F308" s="225">
        <v>274</v>
      </c>
      <c r="G308" s="225">
        <v>169</v>
      </c>
      <c r="H308" s="219">
        <v>55</v>
      </c>
      <c r="I308" s="219">
        <v>165</v>
      </c>
      <c r="J308" s="222">
        <v>1.534</v>
      </c>
      <c r="K308" s="223" t="s">
        <v>814</v>
      </c>
      <c r="L308" s="344">
        <v>5449.1</v>
      </c>
      <c r="M308" s="232" t="s">
        <v>190</v>
      </c>
      <c r="N308" s="362" t="s">
        <v>197</v>
      </c>
      <c r="O308" s="214"/>
      <c r="P308" s="233" t="s">
        <v>627</v>
      </c>
      <c r="Q308" s="233"/>
    </row>
    <row r="309" spans="1:18" s="256" customFormat="1">
      <c r="A309" s="219">
        <v>68</v>
      </c>
      <c r="B309" s="219" t="s">
        <v>868</v>
      </c>
      <c r="C309" s="219" t="s">
        <v>869</v>
      </c>
      <c r="D309" s="231" t="s">
        <v>189</v>
      </c>
      <c r="E309" s="225">
        <v>310</v>
      </c>
      <c r="F309" s="225">
        <v>274</v>
      </c>
      <c r="G309" s="225">
        <v>169</v>
      </c>
      <c r="H309" s="219">
        <v>55</v>
      </c>
      <c r="I309" s="219">
        <v>165</v>
      </c>
      <c r="J309" s="222">
        <v>1.534</v>
      </c>
      <c r="K309" s="223" t="s">
        <v>814</v>
      </c>
      <c r="L309" s="344">
        <v>5440.8</v>
      </c>
      <c r="M309" s="232" t="s">
        <v>190</v>
      </c>
      <c r="N309" s="362" t="s">
        <v>197</v>
      </c>
      <c r="P309" s="214"/>
      <c r="Q309" s="214"/>
      <c r="R309" s="233" t="s">
        <v>627</v>
      </c>
    </row>
    <row r="310" spans="1:18" s="386" customFormat="1">
      <c r="A310" s="376"/>
      <c r="B310" s="376" t="s">
        <v>352</v>
      </c>
      <c r="C310" s="376" t="s">
        <v>933</v>
      </c>
      <c r="D310" s="377" t="s">
        <v>189</v>
      </c>
      <c r="E310" s="378">
        <v>305</v>
      </c>
      <c r="F310" s="378">
        <v>262</v>
      </c>
      <c r="G310" s="378">
        <v>169</v>
      </c>
      <c r="H310" s="376">
        <v>55</v>
      </c>
      <c r="I310" s="376">
        <v>165</v>
      </c>
      <c r="J310" s="379">
        <v>1.534</v>
      </c>
      <c r="K310" s="380" t="s">
        <v>814</v>
      </c>
      <c r="L310" s="381">
        <v>4274.5</v>
      </c>
      <c r="M310" s="382" t="s">
        <v>190</v>
      </c>
      <c r="N310" s="383" t="s">
        <v>197</v>
      </c>
      <c r="O310" s="384"/>
      <c r="P310" s="385" t="s">
        <v>628</v>
      </c>
      <c r="Q310" s="385" t="s">
        <v>929</v>
      </c>
    </row>
    <row r="311" spans="1:18" s="386" customFormat="1">
      <c r="A311" s="376"/>
      <c r="B311" s="376" t="s">
        <v>356</v>
      </c>
      <c r="C311" s="376" t="s">
        <v>934</v>
      </c>
      <c r="D311" s="377" t="s">
        <v>189</v>
      </c>
      <c r="E311" s="378">
        <v>305</v>
      </c>
      <c r="F311" s="378">
        <v>262</v>
      </c>
      <c r="G311" s="378">
        <v>169</v>
      </c>
      <c r="H311" s="376">
        <v>55</v>
      </c>
      <c r="I311" s="376">
        <v>165</v>
      </c>
      <c r="J311" s="379">
        <v>1.534</v>
      </c>
      <c r="K311" s="380" t="s">
        <v>814</v>
      </c>
      <c r="L311" s="381">
        <v>4274.57</v>
      </c>
      <c r="M311" s="382" t="s">
        <v>190</v>
      </c>
      <c r="N311" s="383" t="s">
        <v>197</v>
      </c>
      <c r="O311" s="384"/>
      <c r="P311" s="385" t="s">
        <v>628</v>
      </c>
      <c r="Q311" s="385" t="s">
        <v>929</v>
      </c>
    </row>
    <row r="312" spans="1:18" s="386" customFormat="1">
      <c r="A312" s="376"/>
      <c r="B312" s="376" t="s">
        <v>382</v>
      </c>
      <c r="C312" s="376" t="s">
        <v>935</v>
      </c>
      <c r="D312" s="377" t="s">
        <v>189</v>
      </c>
      <c r="E312" s="378">
        <v>296</v>
      </c>
      <c r="F312" s="378">
        <v>260</v>
      </c>
      <c r="G312" s="378">
        <v>169</v>
      </c>
      <c r="H312" s="376">
        <v>55</v>
      </c>
      <c r="I312" s="376">
        <v>165</v>
      </c>
      <c r="J312" s="379">
        <v>1.534</v>
      </c>
      <c r="K312" s="380" t="s">
        <v>814</v>
      </c>
      <c r="L312" s="381">
        <v>4224.12</v>
      </c>
      <c r="M312" s="382" t="s">
        <v>190</v>
      </c>
      <c r="N312" s="383" t="s">
        <v>197</v>
      </c>
      <c r="P312" s="385" t="s">
        <v>628</v>
      </c>
      <c r="Q312" s="385" t="s">
        <v>929</v>
      </c>
    </row>
    <row r="313" spans="1:18" s="386" customFormat="1">
      <c r="A313" s="376"/>
      <c r="B313" s="376" t="s">
        <v>384</v>
      </c>
      <c r="C313" s="376" t="s">
        <v>936</v>
      </c>
      <c r="D313" s="377" t="s">
        <v>189</v>
      </c>
      <c r="E313" s="378">
        <v>296</v>
      </c>
      <c r="F313" s="378">
        <v>260</v>
      </c>
      <c r="G313" s="378">
        <v>169</v>
      </c>
      <c r="H313" s="376">
        <v>55</v>
      </c>
      <c r="I313" s="376">
        <v>165</v>
      </c>
      <c r="J313" s="379">
        <v>1.534</v>
      </c>
      <c r="K313" s="380" t="s">
        <v>814</v>
      </c>
      <c r="L313" s="381">
        <v>4224.12</v>
      </c>
      <c r="M313" s="382" t="s">
        <v>190</v>
      </c>
      <c r="N313" s="383" t="s">
        <v>197</v>
      </c>
      <c r="P313" s="385" t="s">
        <v>628</v>
      </c>
      <c r="Q313" s="385" t="s">
        <v>929</v>
      </c>
    </row>
    <row r="314" spans="1:18" s="386" customFormat="1">
      <c r="A314" s="376"/>
      <c r="B314" s="376" t="s">
        <v>392</v>
      </c>
      <c r="C314" s="376" t="s">
        <v>937</v>
      </c>
      <c r="D314" s="377" t="s">
        <v>189</v>
      </c>
      <c r="E314" s="378">
        <v>318</v>
      </c>
      <c r="F314" s="378">
        <v>282</v>
      </c>
      <c r="G314" s="378">
        <v>199</v>
      </c>
      <c r="H314" s="376">
        <v>55</v>
      </c>
      <c r="I314" s="376">
        <v>165</v>
      </c>
      <c r="J314" s="379">
        <v>1.806</v>
      </c>
      <c r="K314" s="380" t="s">
        <v>814</v>
      </c>
      <c r="L314" s="381">
        <v>4347.66</v>
      </c>
      <c r="M314" s="382" t="s">
        <v>190</v>
      </c>
      <c r="N314" s="383" t="s">
        <v>197</v>
      </c>
      <c r="O314" s="384"/>
      <c r="P314" s="385" t="s">
        <v>628</v>
      </c>
      <c r="Q314" s="385" t="s">
        <v>929</v>
      </c>
    </row>
    <row r="315" spans="1:18" s="386" customFormat="1">
      <c r="A315" s="376"/>
      <c r="B315" s="376" t="s">
        <v>394</v>
      </c>
      <c r="C315" s="376" t="s">
        <v>938</v>
      </c>
      <c r="D315" s="377" t="s">
        <v>189</v>
      </c>
      <c r="E315" s="378">
        <v>318</v>
      </c>
      <c r="F315" s="378">
        <v>282</v>
      </c>
      <c r="G315" s="378">
        <v>199</v>
      </c>
      <c r="H315" s="376">
        <v>55</v>
      </c>
      <c r="I315" s="376">
        <v>165</v>
      </c>
      <c r="J315" s="379">
        <v>1.806</v>
      </c>
      <c r="K315" s="380" t="s">
        <v>814</v>
      </c>
      <c r="L315" s="381">
        <v>4347.5600000000004</v>
      </c>
      <c r="M315" s="382" t="s">
        <v>190</v>
      </c>
      <c r="N315" s="383" t="s">
        <v>197</v>
      </c>
      <c r="P315" s="385" t="s">
        <v>628</v>
      </c>
      <c r="Q315" s="385" t="s">
        <v>929</v>
      </c>
    </row>
    <row r="316" spans="1:18" s="386" customFormat="1">
      <c r="A316" s="376"/>
      <c r="B316" s="376" t="s">
        <v>655</v>
      </c>
      <c r="C316" s="376" t="s">
        <v>939</v>
      </c>
      <c r="D316" s="377" t="s">
        <v>189</v>
      </c>
      <c r="E316" s="378">
        <v>334</v>
      </c>
      <c r="F316" s="378">
        <v>293</v>
      </c>
      <c r="G316" s="378">
        <v>199</v>
      </c>
      <c r="H316" s="376">
        <v>55</v>
      </c>
      <c r="I316" s="376">
        <v>165</v>
      </c>
      <c r="J316" s="379">
        <v>1.806</v>
      </c>
      <c r="K316" s="380" t="s">
        <v>814</v>
      </c>
      <c r="L316" s="381">
        <v>5716.5</v>
      </c>
      <c r="M316" s="382" t="s">
        <v>190</v>
      </c>
      <c r="N316" s="383" t="s">
        <v>197</v>
      </c>
      <c r="O316" s="384"/>
      <c r="P316" s="385" t="s">
        <v>628</v>
      </c>
      <c r="Q316" s="385" t="s">
        <v>929</v>
      </c>
    </row>
    <row r="317" spans="1:18" s="386" customFormat="1">
      <c r="A317" s="376"/>
      <c r="B317" s="376" t="s">
        <v>654</v>
      </c>
      <c r="C317" s="376" t="s">
        <v>940</v>
      </c>
      <c r="D317" s="377" t="s">
        <v>189</v>
      </c>
      <c r="E317" s="378">
        <v>334</v>
      </c>
      <c r="F317" s="378">
        <v>293</v>
      </c>
      <c r="G317" s="378">
        <v>199</v>
      </c>
      <c r="H317" s="376">
        <v>55</v>
      </c>
      <c r="I317" s="376">
        <v>165</v>
      </c>
      <c r="J317" s="379">
        <v>1.806</v>
      </c>
      <c r="K317" s="380" t="s">
        <v>814</v>
      </c>
      <c r="L317" s="381">
        <v>5716.48</v>
      </c>
      <c r="M317" s="382" t="s">
        <v>190</v>
      </c>
      <c r="N317" s="383" t="s">
        <v>197</v>
      </c>
      <c r="P317" s="385" t="s">
        <v>628</v>
      </c>
      <c r="Q317" s="385" t="s">
        <v>929</v>
      </c>
    </row>
    <row r="318" spans="1:18" s="386" customFormat="1">
      <c r="A318" s="376"/>
      <c r="B318" s="376" t="s">
        <v>229</v>
      </c>
      <c r="C318" s="376" t="s">
        <v>941</v>
      </c>
      <c r="D318" s="377" t="s">
        <v>189</v>
      </c>
      <c r="E318" s="378">
        <v>334</v>
      </c>
      <c r="F318" s="378">
        <v>293</v>
      </c>
      <c r="G318" s="378">
        <v>199</v>
      </c>
      <c r="H318" s="376">
        <v>55</v>
      </c>
      <c r="I318" s="376">
        <v>165</v>
      </c>
      <c r="J318" s="379">
        <v>1.806</v>
      </c>
      <c r="K318" s="380" t="s">
        <v>814</v>
      </c>
      <c r="L318" s="381">
        <v>5668.21</v>
      </c>
      <c r="M318" s="382" t="s">
        <v>190</v>
      </c>
      <c r="N318" s="383" t="s">
        <v>197</v>
      </c>
      <c r="O318" s="384"/>
      <c r="P318" s="385" t="s">
        <v>628</v>
      </c>
      <c r="Q318" s="385" t="s">
        <v>929</v>
      </c>
    </row>
    <row r="319" spans="1:18" s="386" customFormat="1">
      <c r="A319" s="376"/>
      <c r="B319" s="376" t="s">
        <v>230</v>
      </c>
      <c r="C319" s="376" t="s">
        <v>942</v>
      </c>
      <c r="D319" s="377" t="s">
        <v>189</v>
      </c>
      <c r="E319" s="378">
        <v>334</v>
      </c>
      <c r="F319" s="378">
        <v>293</v>
      </c>
      <c r="G319" s="378">
        <v>199</v>
      </c>
      <c r="H319" s="376">
        <v>55</v>
      </c>
      <c r="I319" s="376">
        <v>165</v>
      </c>
      <c r="J319" s="379">
        <v>1.806</v>
      </c>
      <c r="K319" s="380" t="s">
        <v>814</v>
      </c>
      <c r="L319" s="381">
        <v>5664.17</v>
      </c>
      <c r="M319" s="382" t="s">
        <v>190</v>
      </c>
      <c r="N319" s="383" t="s">
        <v>197</v>
      </c>
      <c r="O319" s="384"/>
      <c r="P319" s="385" t="s">
        <v>628</v>
      </c>
      <c r="Q319" s="385" t="s">
        <v>929</v>
      </c>
    </row>
    <row r="320" spans="1:18" s="256" customFormat="1">
      <c r="A320" s="219"/>
      <c r="B320" s="218"/>
      <c r="C320" s="219"/>
      <c r="D320" s="231" t="s">
        <v>189</v>
      </c>
      <c r="E320" s="225"/>
      <c r="F320" s="225"/>
      <c r="G320" s="225"/>
      <c r="H320" s="219"/>
      <c r="I320" s="219"/>
      <c r="J320" s="222"/>
      <c r="K320" s="223"/>
      <c r="L320" s="344"/>
      <c r="M320" s="249" t="s">
        <v>190</v>
      </c>
      <c r="N320" s="362"/>
      <c r="P320" s="215"/>
      <c r="Q320" s="215"/>
    </row>
    <row r="321" spans="1:17" s="256" customFormat="1">
      <c r="A321" s="219"/>
      <c r="B321" s="218"/>
      <c r="C321" s="219"/>
      <c r="D321" s="231" t="s">
        <v>189</v>
      </c>
      <c r="E321" s="221"/>
      <c r="F321" s="219"/>
      <c r="G321" s="219"/>
      <c r="H321" s="219"/>
      <c r="I321" s="219"/>
      <c r="J321" s="222"/>
      <c r="K321" s="223"/>
      <c r="L321" s="344"/>
      <c r="M321" s="249" t="s">
        <v>190</v>
      </c>
      <c r="N321" s="362"/>
      <c r="P321" s="215"/>
      <c r="Q321" s="215"/>
    </row>
    <row r="322" spans="1:17">
      <c r="A322" s="219"/>
      <c r="B322" s="219"/>
      <c r="C322" s="219"/>
      <c r="D322" s="231" t="s">
        <v>189</v>
      </c>
      <c r="E322" s="253"/>
      <c r="F322" s="219"/>
      <c r="G322" s="219"/>
      <c r="H322" s="219"/>
      <c r="I322" s="219"/>
      <c r="J322" s="222"/>
      <c r="K322" s="223"/>
      <c r="L322" s="344"/>
      <c r="M322" s="249" t="s">
        <v>190</v>
      </c>
      <c r="N322" s="362"/>
      <c r="P322" s="215"/>
      <c r="Q322" s="215"/>
    </row>
    <row r="323" spans="1:17">
      <c r="A323" s="219"/>
      <c r="B323" s="218"/>
      <c r="C323" s="219"/>
      <c r="D323" s="231" t="s">
        <v>189</v>
      </c>
      <c r="E323" s="227"/>
      <c r="F323" s="224"/>
      <c r="G323" s="219"/>
      <c r="H323" s="219"/>
      <c r="I323" s="219"/>
      <c r="J323" s="222"/>
      <c r="K323" s="223"/>
      <c r="L323" s="344"/>
      <c r="M323" s="249" t="s">
        <v>190</v>
      </c>
      <c r="N323" s="362"/>
      <c r="P323" s="215"/>
      <c r="Q323" s="215"/>
    </row>
    <row r="324" spans="1:17">
      <c r="A324" s="219"/>
      <c r="B324" s="218"/>
      <c r="C324" s="219"/>
      <c r="D324" s="231" t="s">
        <v>189</v>
      </c>
      <c r="E324" s="227"/>
      <c r="F324" s="224"/>
      <c r="G324" s="219"/>
      <c r="H324" s="219"/>
      <c r="I324" s="219"/>
      <c r="J324" s="222"/>
      <c r="K324" s="223"/>
      <c r="L324" s="344"/>
      <c r="M324" s="249" t="s">
        <v>190</v>
      </c>
      <c r="N324" s="362"/>
      <c r="O324" s="214"/>
      <c r="P324" s="215"/>
      <c r="Q324" s="215"/>
    </row>
    <row r="325" spans="1:17">
      <c r="A325" s="219"/>
      <c r="B325" s="218"/>
      <c r="C325" s="219"/>
      <c r="D325" s="231" t="s">
        <v>189</v>
      </c>
      <c r="E325" s="227"/>
      <c r="F325" s="224"/>
      <c r="G325" s="219"/>
      <c r="H325" s="219"/>
      <c r="I325" s="219"/>
      <c r="J325" s="222"/>
      <c r="K325" s="223"/>
      <c r="L325" s="344"/>
      <c r="M325" s="249" t="s">
        <v>190</v>
      </c>
      <c r="N325" s="362"/>
      <c r="O325" s="214"/>
      <c r="P325" s="215"/>
      <c r="Q325" s="215"/>
    </row>
    <row r="326" spans="1:17">
      <c r="A326" s="219"/>
      <c r="B326" s="218"/>
      <c r="C326" s="219"/>
      <c r="D326" s="231" t="s">
        <v>189</v>
      </c>
      <c r="E326" s="227"/>
      <c r="F326" s="224"/>
      <c r="G326" s="219"/>
      <c r="H326" s="219"/>
      <c r="I326" s="219"/>
      <c r="J326" s="222"/>
      <c r="K326" s="223"/>
      <c r="L326" s="344"/>
      <c r="M326" s="249" t="s">
        <v>190</v>
      </c>
      <c r="N326" s="362"/>
      <c r="O326" s="214"/>
      <c r="P326" s="215"/>
      <c r="Q326" s="215"/>
    </row>
    <row r="327" spans="1:17">
      <c r="A327" s="219"/>
      <c r="B327" s="218"/>
      <c r="C327" s="219"/>
      <c r="D327" s="231" t="s">
        <v>189</v>
      </c>
      <c r="E327" s="227"/>
      <c r="F327" s="224"/>
      <c r="G327" s="219"/>
      <c r="H327" s="219"/>
      <c r="I327" s="219"/>
      <c r="J327" s="222"/>
      <c r="K327" s="223"/>
      <c r="L327" s="344"/>
      <c r="M327" s="249" t="s">
        <v>190</v>
      </c>
      <c r="N327" s="362"/>
      <c r="O327" s="214"/>
      <c r="P327" s="215"/>
      <c r="Q327" s="215"/>
    </row>
    <row r="328" spans="1:17">
      <c r="A328" s="219">
        <v>1</v>
      </c>
      <c r="B328" s="219" t="s">
        <v>77</v>
      </c>
      <c r="C328" s="219" t="s">
        <v>380</v>
      </c>
      <c r="D328" s="231" t="s">
        <v>189</v>
      </c>
      <c r="E328" s="225">
        <v>9.5</v>
      </c>
      <c r="F328" s="225">
        <v>7.5</v>
      </c>
      <c r="G328" s="225">
        <v>83</v>
      </c>
      <c r="H328" s="219">
        <v>43</v>
      </c>
      <c r="I328" s="219">
        <v>13</v>
      </c>
      <c r="J328" s="222">
        <v>4.5999999999999999E-2</v>
      </c>
      <c r="K328" s="223"/>
      <c r="L328" s="344">
        <v>79.66</v>
      </c>
      <c r="M328" s="249" t="s">
        <v>190</v>
      </c>
      <c r="N328" s="362"/>
      <c r="O328" s="214"/>
      <c r="P328" s="215"/>
      <c r="Q328" s="215"/>
    </row>
    <row r="329" spans="1:17">
      <c r="A329" s="219">
        <v>2</v>
      </c>
      <c r="B329" s="219" t="s">
        <v>78</v>
      </c>
      <c r="C329" s="219" t="s">
        <v>381</v>
      </c>
      <c r="D329" s="231" t="s">
        <v>189</v>
      </c>
      <c r="E329" s="225">
        <v>7</v>
      </c>
      <c r="F329" s="225">
        <v>6.4</v>
      </c>
      <c r="G329" s="225">
        <v>67</v>
      </c>
      <c r="H329" s="219">
        <v>35</v>
      </c>
      <c r="I329" s="219">
        <v>13.5</v>
      </c>
      <c r="J329" s="222">
        <v>3.2000000000000001E-2</v>
      </c>
      <c r="K329" s="223"/>
      <c r="L329" s="344">
        <v>86.66</v>
      </c>
      <c r="M329" s="249" t="s">
        <v>190</v>
      </c>
      <c r="N329" s="362"/>
      <c r="O329" s="214"/>
      <c r="P329" s="215"/>
      <c r="Q329" s="215"/>
    </row>
    <row r="330" spans="1:17">
      <c r="A330" s="219">
        <v>3</v>
      </c>
      <c r="B330" s="219" t="s">
        <v>191</v>
      </c>
      <c r="C330" s="219" t="s">
        <v>192</v>
      </c>
      <c r="D330" s="231" t="s">
        <v>189</v>
      </c>
      <c r="E330" s="225">
        <v>7</v>
      </c>
      <c r="F330" s="225">
        <v>6.4</v>
      </c>
      <c r="G330" s="225">
        <v>67</v>
      </c>
      <c r="H330" s="219">
        <v>35</v>
      </c>
      <c r="I330" s="219">
        <v>13.5</v>
      </c>
      <c r="J330" s="222">
        <v>3.2000000000000001E-2</v>
      </c>
      <c r="K330" s="223"/>
      <c r="L330" s="344">
        <v>57.46</v>
      </c>
      <c r="M330" s="249" t="s">
        <v>190</v>
      </c>
      <c r="N330" s="362"/>
      <c r="O330" s="214"/>
      <c r="P330" s="215"/>
      <c r="Q330" s="215"/>
    </row>
    <row r="331" spans="1:17">
      <c r="A331" s="219">
        <v>4</v>
      </c>
      <c r="B331" s="219" t="s">
        <v>631</v>
      </c>
      <c r="C331" s="219" t="s">
        <v>644</v>
      </c>
      <c r="D331" s="231" t="s">
        <v>189</v>
      </c>
      <c r="E331" s="225">
        <v>7</v>
      </c>
      <c r="F331" s="225">
        <v>6.4</v>
      </c>
      <c r="G331" s="225">
        <v>67</v>
      </c>
      <c r="H331" s="219">
        <v>35</v>
      </c>
      <c r="I331" s="219">
        <v>13.5</v>
      </c>
      <c r="J331" s="222">
        <v>3.2000000000000001E-2</v>
      </c>
      <c r="K331" s="223"/>
      <c r="L331" s="344">
        <v>73.38</v>
      </c>
      <c r="M331" s="232" t="s">
        <v>190</v>
      </c>
      <c r="N331" s="362"/>
      <c r="O331" s="214"/>
      <c r="P331" s="252"/>
      <c r="Q331" s="252"/>
    </row>
    <row r="332" spans="1:17">
      <c r="A332" s="219">
        <v>5</v>
      </c>
      <c r="B332" s="219" t="s">
        <v>632</v>
      </c>
      <c r="C332" s="219" t="s">
        <v>645</v>
      </c>
      <c r="D332" s="231" t="s">
        <v>189</v>
      </c>
      <c r="E332" s="225">
        <v>7</v>
      </c>
      <c r="F332" s="225">
        <v>6.4</v>
      </c>
      <c r="G332" s="225">
        <v>67</v>
      </c>
      <c r="H332" s="219">
        <v>35</v>
      </c>
      <c r="I332" s="219">
        <v>13.5</v>
      </c>
      <c r="J332" s="222">
        <v>3.2000000000000001E-2</v>
      </c>
      <c r="K332" s="223"/>
      <c r="L332" s="344">
        <v>73.38</v>
      </c>
      <c r="M332" s="249" t="s">
        <v>190</v>
      </c>
      <c r="N332" s="362"/>
      <c r="O332" s="214"/>
      <c r="P332" s="215"/>
      <c r="Q332" s="215"/>
    </row>
    <row r="333" spans="1:17">
      <c r="A333" s="219">
        <v>6</v>
      </c>
      <c r="B333" s="219" t="s">
        <v>780</v>
      </c>
      <c r="C333" s="219" t="s">
        <v>781</v>
      </c>
      <c r="D333" s="231" t="s">
        <v>189</v>
      </c>
      <c r="E333" s="225">
        <v>7</v>
      </c>
      <c r="F333" s="225">
        <v>6.4</v>
      </c>
      <c r="G333" s="225">
        <v>67</v>
      </c>
      <c r="H333" s="219">
        <v>35</v>
      </c>
      <c r="I333" s="219">
        <v>14</v>
      </c>
      <c r="J333" s="222">
        <v>3.3000000000000002E-2</v>
      </c>
      <c r="K333" s="223"/>
      <c r="L333" s="344">
        <v>80.16</v>
      </c>
      <c r="M333" s="249" t="s">
        <v>190</v>
      </c>
      <c r="N333" s="362"/>
      <c r="O333" s="214"/>
      <c r="P333" s="252"/>
      <c r="Q333" s="252"/>
    </row>
    <row r="334" spans="1:17">
      <c r="A334" s="219">
        <v>7</v>
      </c>
      <c r="B334" s="219" t="s">
        <v>633</v>
      </c>
      <c r="C334" s="219" t="s">
        <v>599</v>
      </c>
      <c r="D334" s="231" t="s">
        <v>189</v>
      </c>
      <c r="E334" s="225">
        <v>7</v>
      </c>
      <c r="F334" s="225">
        <v>6.4</v>
      </c>
      <c r="G334" s="225">
        <v>67</v>
      </c>
      <c r="H334" s="219">
        <v>35</v>
      </c>
      <c r="I334" s="219">
        <v>13.5</v>
      </c>
      <c r="J334" s="222">
        <v>3.2000000000000001E-2</v>
      </c>
      <c r="K334" s="223"/>
      <c r="L334" s="344">
        <v>91.13</v>
      </c>
      <c r="M334" s="249" t="s">
        <v>190</v>
      </c>
      <c r="N334" s="362"/>
      <c r="O334" s="214"/>
      <c r="P334" s="252"/>
      <c r="Q334" s="252"/>
    </row>
    <row r="335" spans="1:17">
      <c r="A335" s="219">
        <v>8</v>
      </c>
      <c r="B335" s="219" t="s">
        <v>634</v>
      </c>
      <c r="C335" s="219" t="s">
        <v>646</v>
      </c>
      <c r="D335" s="231" t="s">
        <v>189</v>
      </c>
      <c r="E335" s="225">
        <v>7.6</v>
      </c>
      <c r="F335" s="225">
        <v>7</v>
      </c>
      <c r="G335" s="225">
        <v>0</v>
      </c>
      <c r="H335" s="219">
        <v>0</v>
      </c>
      <c r="I335" s="219">
        <v>0</v>
      </c>
      <c r="J335" s="222">
        <v>0.04</v>
      </c>
      <c r="K335" s="223"/>
      <c r="L335" s="344">
        <v>93.88</v>
      </c>
      <c r="M335" s="249" t="s">
        <v>190</v>
      </c>
      <c r="N335" s="362"/>
      <c r="O335" s="214"/>
      <c r="P335" s="252"/>
      <c r="Q335" s="252"/>
    </row>
    <row r="336" spans="1:17">
      <c r="A336" s="219">
        <v>9</v>
      </c>
      <c r="B336" s="219" t="s">
        <v>635</v>
      </c>
      <c r="C336" s="219" t="s">
        <v>193</v>
      </c>
      <c r="D336" s="231" t="s">
        <v>189</v>
      </c>
      <c r="E336" s="225">
        <v>12.1</v>
      </c>
      <c r="F336" s="225">
        <v>10.1</v>
      </c>
      <c r="G336" s="225">
        <v>90.9</v>
      </c>
      <c r="H336" s="219">
        <v>42.4</v>
      </c>
      <c r="I336" s="219">
        <v>10</v>
      </c>
      <c r="J336" s="222">
        <v>3.9E-2</v>
      </c>
      <c r="K336" s="223"/>
      <c r="L336" s="344">
        <v>357.66</v>
      </c>
      <c r="M336" s="249" t="s">
        <v>190</v>
      </c>
      <c r="N336" s="362"/>
      <c r="O336" s="214"/>
      <c r="P336" s="252"/>
      <c r="Q336" s="252"/>
    </row>
    <row r="337" spans="1:17">
      <c r="A337" s="219">
        <v>10</v>
      </c>
      <c r="B337" s="219" t="s">
        <v>636</v>
      </c>
      <c r="C337" s="219" t="s">
        <v>194</v>
      </c>
      <c r="D337" s="231" t="s">
        <v>189</v>
      </c>
      <c r="E337" s="225">
        <v>11.6</v>
      </c>
      <c r="F337" s="225">
        <v>9.6</v>
      </c>
      <c r="G337" s="225">
        <v>90.9</v>
      </c>
      <c r="H337" s="219">
        <v>42.4</v>
      </c>
      <c r="I337" s="219">
        <v>10</v>
      </c>
      <c r="J337" s="222">
        <v>3.9E-2</v>
      </c>
      <c r="K337" s="223"/>
      <c r="L337" s="344">
        <v>350.5</v>
      </c>
      <c r="M337" s="249" t="s">
        <v>190</v>
      </c>
      <c r="N337" s="362"/>
      <c r="O337" s="214"/>
      <c r="P337" s="252"/>
      <c r="Q337" s="252"/>
    </row>
    <row r="338" spans="1:17">
      <c r="A338" s="219">
        <v>11</v>
      </c>
      <c r="B338" s="219" t="s">
        <v>637</v>
      </c>
      <c r="C338" s="219" t="s">
        <v>647</v>
      </c>
      <c r="D338" s="231" t="s">
        <v>189</v>
      </c>
      <c r="E338" s="225">
        <v>7.6</v>
      </c>
      <c r="F338" s="225">
        <v>7</v>
      </c>
      <c r="G338" s="225">
        <v>0</v>
      </c>
      <c r="H338" s="219">
        <v>0</v>
      </c>
      <c r="I338" s="219">
        <v>0</v>
      </c>
      <c r="J338" s="222">
        <v>0.04</v>
      </c>
      <c r="K338" s="223"/>
      <c r="L338" s="344">
        <v>89.51</v>
      </c>
      <c r="M338" s="249" t="s">
        <v>190</v>
      </c>
      <c r="N338" s="362"/>
      <c r="O338" s="214"/>
      <c r="P338" s="252"/>
      <c r="Q338" s="252"/>
    </row>
    <row r="339" spans="1:17">
      <c r="A339" s="219">
        <v>12</v>
      </c>
      <c r="B339" s="219" t="s">
        <v>638</v>
      </c>
      <c r="C339" s="219" t="s">
        <v>648</v>
      </c>
      <c r="D339" s="231" t="s">
        <v>189</v>
      </c>
      <c r="E339" s="225">
        <v>7.6</v>
      </c>
      <c r="F339" s="225">
        <v>7</v>
      </c>
      <c r="G339" s="225">
        <v>0</v>
      </c>
      <c r="H339" s="219">
        <v>0</v>
      </c>
      <c r="I339" s="219">
        <v>0</v>
      </c>
      <c r="J339" s="222">
        <v>0.04</v>
      </c>
      <c r="K339" s="223"/>
      <c r="L339" s="344">
        <v>96.7</v>
      </c>
      <c r="M339" s="249" t="s">
        <v>190</v>
      </c>
      <c r="N339" s="362"/>
      <c r="O339" s="214"/>
      <c r="P339" s="215"/>
      <c r="Q339" s="215"/>
    </row>
    <row r="340" spans="1:17">
      <c r="A340" s="219">
        <v>13</v>
      </c>
      <c r="B340" s="219" t="s">
        <v>606</v>
      </c>
      <c r="C340" s="219" t="s">
        <v>605</v>
      </c>
      <c r="D340" s="231" t="s">
        <v>189</v>
      </c>
      <c r="E340" s="225">
        <v>7</v>
      </c>
      <c r="F340" s="225">
        <v>6.4</v>
      </c>
      <c r="G340" s="225">
        <v>67</v>
      </c>
      <c r="H340" s="219">
        <v>35</v>
      </c>
      <c r="I340" s="219">
        <v>13.5</v>
      </c>
      <c r="J340" s="222">
        <v>3.2000000000000001E-2</v>
      </c>
      <c r="K340" s="223"/>
      <c r="L340" s="344">
        <v>161.47999999999999</v>
      </c>
      <c r="M340" s="249" t="s">
        <v>190</v>
      </c>
      <c r="N340" s="362"/>
      <c r="O340" s="214"/>
      <c r="P340" s="215"/>
      <c r="Q340" s="215"/>
    </row>
    <row r="341" spans="1:17">
      <c r="A341" s="219">
        <v>14</v>
      </c>
      <c r="B341" s="219" t="s">
        <v>16</v>
      </c>
      <c r="C341" s="219" t="s">
        <v>15</v>
      </c>
      <c r="D341" s="231" t="s">
        <v>189</v>
      </c>
      <c r="E341" s="225">
        <v>8</v>
      </c>
      <c r="F341" s="225">
        <v>7.6</v>
      </c>
      <c r="G341" s="225">
        <v>82</v>
      </c>
      <c r="H341" s="219">
        <v>42</v>
      </c>
      <c r="I341" s="219">
        <v>13</v>
      </c>
      <c r="J341" s="222">
        <v>4.4771999999999999E-2</v>
      </c>
      <c r="K341" s="223"/>
      <c r="L341" s="344">
        <v>97.77</v>
      </c>
      <c r="M341" s="249" t="s">
        <v>190</v>
      </c>
      <c r="N341" s="362"/>
      <c r="O341" s="214"/>
      <c r="P341" s="215"/>
      <c r="Q341" s="215"/>
    </row>
    <row r="342" spans="1:17">
      <c r="A342" s="219">
        <v>15</v>
      </c>
      <c r="B342" s="219" t="s">
        <v>639</v>
      </c>
      <c r="C342" s="219" t="s">
        <v>649</v>
      </c>
      <c r="D342" s="231" t="s">
        <v>189</v>
      </c>
      <c r="E342" s="225">
        <v>7.6</v>
      </c>
      <c r="F342" s="225">
        <v>7</v>
      </c>
      <c r="G342" s="225">
        <v>0</v>
      </c>
      <c r="H342" s="219">
        <v>0</v>
      </c>
      <c r="I342" s="219">
        <v>0</v>
      </c>
      <c r="J342" s="222">
        <v>0.04</v>
      </c>
      <c r="K342" s="223"/>
      <c r="L342" s="344">
        <v>0</v>
      </c>
      <c r="M342" s="249" t="s">
        <v>190</v>
      </c>
      <c r="N342" s="362"/>
      <c r="O342" s="214"/>
      <c r="P342" s="215"/>
      <c r="Q342" s="215"/>
    </row>
    <row r="343" spans="1:17">
      <c r="A343" s="219">
        <v>16</v>
      </c>
      <c r="B343" s="219" t="s">
        <v>640</v>
      </c>
      <c r="C343" s="219" t="s">
        <v>650</v>
      </c>
      <c r="D343" s="231" t="s">
        <v>189</v>
      </c>
      <c r="E343" s="225">
        <v>0</v>
      </c>
      <c r="F343" s="225">
        <v>0</v>
      </c>
      <c r="G343" s="225">
        <v>0</v>
      </c>
      <c r="H343" s="219">
        <v>0</v>
      </c>
      <c r="I343" s="219">
        <v>0</v>
      </c>
      <c r="J343" s="222">
        <v>0</v>
      </c>
      <c r="K343" s="223"/>
      <c r="L343" s="344">
        <v>96.97</v>
      </c>
      <c r="M343" s="249" t="s">
        <v>190</v>
      </c>
      <c r="N343" s="362"/>
      <c r="O343" s="214"/>
      <c r="P343" s="215"/>
      <c r="Q343" s="215"/>
    </row>
    <row r="344" spans="1:17">
      <c r="A344" s="219">
        <v>17</v>
      </c>
      <c r="B344" s="219" t="s">
        <v>641</v>
      </c>
      <c r="C344" s="219" t="s">
        <v>651</v>
      </c>
      <c r="D344" s="231" t="s">
        <v>189</v>
      </c>
      <c r="E344" s="225">
        <v>0</v>
      </c>
      <c r="F344" s="225">
        <v>0</v>
      </c>
      <c r="G344" s="225">
        <v>0</v>
      </c>
      <c r="H344" s="219">
        <v>0</v>
      </c>
      <c r="I344" s="219">
        <v>0</v>
      </c>
      <c r="J344" s="222">
        <v>0</v>
      </c>
      <c r="K344" s="229"/>
      <c r="L344" s="344">
        <v>97.15</v>
      </c>
      <c r="M344" s="249" t="s">
        <v>190</v>
      </c>
      <c r="N344" s="362"/>
      <c r="O344" s="214"/>
      <c r="P344" s="215"/>
      <c r="Q344" s="215"/>
    </row>
    <row r="345" spans="1:17">
      <c r="A345" s="219">
        <v>18</v>
      </c>
      <c r="B345" s="219" t="s">
        <v>642</v>
      </c>
      <c r="C345" s="219" t="s">
        <v>652</v>
      </c>
      <c r="D345" s="231" t="s">
        <v>189</v>
      </c>
      <c r="E345" s="225">
        <v>7</v>
      </c>
      <c r="F345" s="225">
        <v>6.4</v>
      </c>
      <c r="G345" s="225">
        <v>67</v>
      </c>
      <c r="H345" s="219">
        <v>35</v>
      </c>
      <c r="I345" s="219">
        <v>13.5</v>
      </c>
      <c r="J345" s="222">
        <v>3.2000000000000001E-2</v>
      </c>
      <c r="K345" s="223"/>
      <c r="L345" s="344">
        <v>95.79</v>
      </c>
      <c r="M345" s="249" t="s">
        <v>190</v>
      </c>
      <c r="N345" s="362"/>
      <c r="O345" s="214"/>
      <c r="P345" s="215"/>
      <c r="Q345" s="215"/>
    </row>
    <row r="346" spans="1:17">
      <c r="A346" s="219">
        <v>19</v>
      </c>
      <c r="B346" s="219" t="s">
        <v>643</v>
      </c>
      <c r="C346" s="219" t="s">
        <v>653</v>
      </c>
      <c r="D346" s="231" t="s">
        <v>189</v>
      </c>
      <c r="E346" s="225">
        <v>7</v>
      </c>
      <c r="F346" s="225">
        <v>6.4</v>
      </c>
      <c r="G346" s="225">
        <v>67</v>
      </c>
      <c r="H346" s="219">
        <v>35</v>
      </c>
      <c r="I346" s="219">
        <v>13.5</v>
      </c>
      <c r="J346" s="222">
        <v>3.2000000000000001E-2</v>
      </c>
      <c r="K346" s="223"/>
      <c r="L346" s="344">
        <v>144.54</v>
      </c>
      <c r="M346" s="249" t="s">
        <v>190</v>
      </c>
      <c r="N346" s="362"/>
      <c r="O346" s="214"/>
      <c r="P346" s="215"/>
      <c r="Q346" s="215"/>
    </row>
    <row r="347" spans="1:17">
      <c r="A347" s="221">
        <v>20</v>
      </c>
      <c r="B347" s="218" t="s">
        <v>882</v>
      </c>
      <c r="C347" s="219" t="s">
        <v>883</v>
      </c>
      <c r="D347" s="231" t="s">
        <v>189</v>
      </c>
      <c r="E347" s="225">
        <v>7</v>
      </c>
      <c r="F347" s="225">
        <v>6.4</v>
      </c>
      <c r="G347" s="225">
        <v>67</v>
      </c>
      <c r="H347" s="219">
        <v>35</v>
      </c>
      <c r="I347" s="219">
        <v>13.5</v>
      </c>
      <c r="J347" s="222">
        <v>3.2000000000000001E-2</v>
      </c>
      <c r="K347" s="223"/>
      <c r="L347" s="344">
        <v>88.52</v>
      </c>
      <c r="M347" s="232" t="s">
        <v>190</v>
      </c>
      <c r="N347" s="362"/>
      <c r="P347" s="252"/>
      <c r="Q347" s="252"/>
    </row>
    <row r="348" spans="1:17">
      <c r="A348" s="219">
        <v>21</v>
      </c>
      <c r="B348" s="219" t="s">
        <v>911</v>
      </c>
      <c r="C348" s="219" t="s">
        <v>605</v>
      </c>
      <c r="D348" s="231" t="s">
        <v>189</v>
      </c>
      <c r="E348" s="225">
        <v>7</v>
      </c>
      <c r="F348" s="225">
        <v>6.4</v>
      </c>
      <c r="G348" s="225">
        <v>67</v>
      </c>
      <c r="H348" s="219">
        <v>35</v>
      </c>
      <c r="I348" s="219">
        <v>13.5</v>
      </c>
      <c r="J348" s="222">
        <v>3.2000000000000001E-2</v>
      </c>
      <c r="K348" s="223"/>
      <c r="L348" s="344">
        <v>161.47999999999999</v>
      </c>
      <c r="M348" s="249" t="s">
        <v>190</v>
      </c>
      <c r="N348" s="362"/>
      <c r="O348" s="214"/>
      <c r="P348" s="215"/>
      <c r="Q348" s="215"/>
    </row>
    <row r="349" spans="1:17">
      <c r="A349" s="221"/>
      <c r="B349" s="219" t="s">
        <v>637</v>
      </c>
      <c r="C349" s="219" t="s">
        <v>647</v>
      </c>
      <c r="D349" s="231" t="s">
        <v>189</v>
      </c>
      <c r="E349" s="225">
        <v>7.6</v>
      </c>
      <c r="F349" s="225">
        <v>7</v>
      </c>
      <c r="G349" s="225">
        <v>0</v>
      </c>
      <c r="H349" s="219">
        <v>0</v>
      </c>
      <c r="I349" s="219">
        <v>0</v>
      </c>
      <c r="J349" s="222">
        <v>0.04</v>
      </c>
      <c r="K349" s="223"/>
      <c r="L349" s="344">
        <v>89.51</v>
      </c>
      <c r="M349" s="249" t="s">
        <v>190</v>
      </c>
      <c r="N349" s="362"/>
      <c r="O349" s="214"/>
      <c r="P349" s="252"/>
      <c r="Q349" s="252"/>
    </row>
    <row r="350" spans="1:17">
      <c r="A350" s="221">
        <v>1</v>
      </c>
      <c r="B350" s="363" t="s">
        <v>188</v>
      </c>
      <c r="C350" s="219" t="s">
        <v>14</v>
      </c>
      <c r="D350" s="364" t="s">
        <v>189</v>
      </c>
      <c r="E350" s="365">
        <v>8</v>
      </c>
      <c r="F350" s="363">
        <v>7.6</v>
      </c>
      <c r="G350" s="363">
        <v>82</v>
      </c>
      <c r="H350" s="363">
        <v>42</v>
      </c>
      <c r="I350" s="363">
        <v>13</v>
      </c>
      <c r="J350" s="366">
        <v>4.4999999999999998E-2</v>
      </c>
      <c r="K350" s="229"/>
      <c r="L350" s="344">
        <v>124.63</v>
      </c>
      <c r="M350" s="232" t="s">
        <v>190</v>
      </c>
      <c r="N350" s="362"/>
      <c r="P350" s="252"/>
      <c r="Q350" s="252"/>
    </row>
    <row r="351" spans="1:17">
      <c r="A351" s="221">
        <v>2</v>
      </c>
      <c r="B351" s="218" t="s">
        <v>553</v>
      </c>
      <c r="C351" s="219" t="s">
        <v>576</v>
      </c>
      <c r="D351" s="364" t="s">
        <v>189</v>
      </c>
      <c r="E351" s="227">
        <v>0.6071428571428571</v>
      </c>
      <c r="F351" s="224">
        <v>0.5714285714285714</v>
      </c>
      <c r="G351" s="219">
        <v>0</v>
      </c>
      <c r="H351" s="219">
        <v>0</v>
      </c>
      <c r="I351" s="219">
        <v>0</v>
      </c>
      <c r="J351" s="222">
        <v>3.0000000000000001E-3</v>
      </c>
      <c r="K351" s="229"/>
      <c r="L351" s="344">
        <v>10.77</v>
      </c>
      <c r="M351" s="232" t="s">
        <v>190</v>
      </c>
      <c r="N351" s="362"/>
      <c r="O351" s="214"/>
      <c r="P351" s="252"/>
      <c r="Q351" s="252"/>
    </row>
    <row r="352" spans="1:17" s="251" customFormat="1">
      <c r="A352" s="221">
        <v>3</v>
      </c>
      <c r="B352" s="218" t="s">
        <v>590</v>
      </c>
      <c r="C352" s="219" t="s">
        <v>19</v>
      </c>
      <c r="D352" s="364" t="s">
        <v>189</v>
      </c>
      <c r="E352" s="227">
        <v>1.1200000000000001</v>
      </c>
      <c r="F352" s="224">
        <v>1.1000000000000001</v>
      </c>
      <c r="G352" s="219">
        <v>95</v>
      </c>
      <c r="H352" s="219">
        <v>63</v>
      </c>
      <c r="I352" s="219">
        <v>30</v>
      </c>
      <c r="J352" s="222">
        <v>3.64E-3</v>
      </c>
      <c r="K352" s="223"/>
      <c r="L352" s="344">
        <v>35.08</v>
      </c>
      <c r="M352" s="232" t="s">
        <v>190</v>
      </c>
      <c r="N352" s="362"/>
      <c r="O352" s="214"/>
      <c r="P352" s="215"/>
      <c r="Q352" s="215"/>
    </row>
    <row r="353" spans="1:17">
      <c r="A353" s="221">
        <v>4</v>
      </c>
      <c r="B353" s="218" t="s">
        <v>13</v>
      </c>
      <c r="C353" s="219" t="s">
        <v>562</v>
      </c>
      <c r="D353" s="364" t="s">
        <v>189</v>
      </c>
      <c r="E353" s="227">
        <v>5.0999999999999996</v>
      </c>
      <c r="F353" s="224">
        <v>4.5</v>
      </c>
      <c r="G353" s="219">
        <v>100</v>
      </c>
      <c r="H353" s="219">
        <v>70</v>
      </c>
      <c r="I353" s="219">
        <v>83</v>
      </c>
      <c r="J353" s="222">
        <v>5.8099999999999999E-2</v>
      </c>
      <c r="K353" s="223"/>
      <c r="L353" s="344">
        <v>117.38</v>
      </c>
      <c r="M353" s="232" t="s">
        <v>190</v>
      </c>
      <c r="N353" s="362"/>
      <c r="O353" s="214"/>
      <c r="P353" s="215"/>
      <c r="Q353" s="215"/>
    </row>
    <row r="354" spans="1:17">
      <c r="A354" s="221">
        <v>5</v>
      </c>
      <c r="B354" s="218" t="s">
        <v>10</v>
      </c>
      <c r="C354" s="219" t="s">
        <v>589</v>
      </c>
      <c r="D354" s="364" t="s">
        <v>189</v>
      </c>
      <c r="E354" s="227">
        <v>5.0999999999999996</v>
      </c>
      <c r="F354" s="224">
        <v>4.5</v>
      </c>
      <c r="G354" s="219">
        <v>100</v>
      </c>
      <c r="H354" s="219">
        <v>70</v>
      </c>
      <c r="I354" s="219">
        <v>83</v>
      </c>
      <c r="J354" s="222">
        <v>5.8099999999999999E-2</v>
      </c>
      <c r="K354" s="223"/>
      <c r="L354" s="344">
        <v>114.9</v>
      </c>
      <c r="M354" s="232" t="s">
        <v>190</v>
      </c>
      <c r="N354" s="362"/>
      <c r="O354" s="214"/>
      <c r="P354" s="215"/>
      <c r="Q354" s="215"/>
    </row>
    <row r="355" spans="1:17">
      <c r="A355" s="221">
        <v>6</v>
      </c>
      <c r="B355" s="218" t="s">
        <v>335</v>
      </c>
      <c r="C355" s="219" t="s">
        <v>560</v>
      </c>
      <c r="D355" s="364" t="s">
        <v>189</v>
      </c>
      <c r="E355" s="227">
        <v>6.6</v>
      </c>
      <c r="F355" s="224">
        <v>6.5</v>
      </c>
      <c r="G355" s="219">
        <v>142</v>
      </c>
      <c r="H355" s="219">
        <v>98</v>
      </c>
      <c r="I355" s="219">
        <v>52</v>
      </c>
      <c r="J355" s="222">
        <v>1.3419E-2</v>
      </c>
      <c r="K355" s="223"/>
      <c r="L355" s="344">
        <v>128.6</v>
      </c>
      <c r="M355" s="232" t="s">
        <v>190</v>
      </c>
    </row>
    <row r="356" spans="1:17">
      <c r="A356" s="221">
        <v>7</v>
      </c>
      <c r="B356" s="218" t="s">
        <v>592</v>
      </c>
      <c r="C356" s="219" t="s">
        <v>593</v>
      </c>
      <c r="D356" s="364" t="s">
        <v>189</v>
      </c>
      <c r="E356" s="227">
        <v>6.5</v>
      </c>
      <c r="F356" s="224">
        <v>6</v>
      </c>
      <c r="G356" s="219">
        <v>142</v>
      </c>
      <c r="H356" s="219">
        <v>98</v>
      </c>
      <c r="I356" s="219">
        <v>52</v>
      </c>
      <c r="J356" s="222">
        <v>3.6199999999999996E-2</v>
      </c>
      <c r="K356" s="223"/>
      <c r="L356" s="344">
        <v>129.94999999999999</v>
      </c>
      <c r="M356" s="232" t="s">
        <v>190</v>
      </c>
      <c r="N356" s="362"/>
    </row>
    <row r="357" spans="1:17">
      <c r="A357" s="221">
        <v>8</v>
      </c>
      <c r="B357" s="218" t="s">
        <v>347</v>
      </c>
      <c r="C357" s="219" t="s">
        <v>561</v>
      </c>
      <c r="D357" s="364" t="s">
        <v>189</v>
      </c>
      <c r="E357" s="227">
        <v>6.6</v>
      </c>
      <c r="F357" s="224">
        <v>6.5</v>
      </c>
      <c r="G357" s="219">
        <v>142</v>
      </c>
      <c r="H357" s="219">
        <v>98</v>
      </c>
      <c r="I357" s="219">
        <v>52</v>
      </c>
      <c r="J357" s="222">
        <v>1.3419E-2</v>
      </c>
      <c r="K357" s="223"/>
      <c r="L357" s="344">
        <v>128.13999999999999</v>
      </c>
      <c r="M357" s="232" t="s">
        <v>190</v>
      </c>
      <c r="N357" s="362"/>
    </row>
    <row r="358" spans="1:17">
      <c r="A358" s="221">
        <v>9</v>
      </c>
      <c r="B358" s="218" t="s">
        <v>11</v>
      </c>
      <c r="C358" s="219" t="s">
        <v>569</v>
      </c>
      <c r="D358" s="364" t="s">
        <v>189</v>
      </c>
      <c r="E358" s="227">
        <v>2.1666666666666665</v>
      </c>
      <c r="F358" s="224">
        <v>2</v>
      </c>
      <c r="G358" s="219">
        <v>0</v>
      </c>
      <c r="H358" s="219">
        <v>0</v>
      </c>
      <c r="I358" s="219">
        <v>0</v>
      </c>
      <c r="J358" s="222">
        <v>8.0000000000000002E-3</v>
      </c>
      <c r="K358" s="223"/>
      <c r="L358" s="344">
        <v>13.71</v>
      </c>
      <c r="M358" s="232" t="s">
        <v>190</v>
      </c>
      <c r="N358" s="362"/>
    </row>
    <row r="359" spans="1:17">
      <c r="A359" s="221">
        <v>10</v>
      </c>
      <c r="B359" s="218" t="s">
        <v>543</v>
      </c>
      <c r="C359" s="219" t="s">
        <v>591</v>
      </c>
      <c r="D359" s="364" t="s">
        <v>189</v>
      </c>
      <c r="E359" s="227">
        <v>2.1666666666666665</v>
      </c>
      <c r="F359" s="224">
        <v>2</v>
      </c>
      <c r="G359" s="219">
        <v>0</v>
      </c>
      <c r="H359" s="219">
        <v>0</v>
      </c>
      <c r="I359" s="219">
        <v>0</v>
      </c>
      <c r="J359" s="222">
        <v>8.0000000000000002E-3</v>
      </c>
      <c r="K359" s="223"/>
      <c r="L359" s="344">
        <v>13.22</v>
      </c>
      <c r="M359" s="232" t="s">
        <v>190</v>
      </c>
      <c r="N359" s="362"/>
    </row>
    <row r="360" spans="1:17">
      <c r="A360" s="221">
        <v>11</v>
      </c>
      <c r="B360" s="218" t="s">
        <v>581</v>
      </c>
      <c r="C360" s="219" t="s">
        <v>556</v>
      </c>
      <c r="D360" s="364" t="s">
        <v>189</v>
      </c>
      <c r="E360" s="227">
        <v>2.2000000000000002</v>
      </c>
      <c r="F360" s="224">
        <v>1</v>
      </c>
      <c r="G360" s="219">
        <v>87</v>
      </c>
      <c r="H360" s="219">
        <v>75</v>
      </c>
      <c r="I360" s="219">
        <v>52</v>
      </c>
      <c r="J360" s="222">
        <v>3.4000000000000002E-3</v>
      </c>
      <c r="K360" s="223"/>
      <c r="L360" s="344">
        <v>24.7</v>
      </c>
      <c r="M360" s="232" t="s">
        <v>190</v>
      </c>
      <c r="N360" s="362"/>
    </row>
    <row r="361" spans="1:17">
      <c r="A361" s="221">
        <v>12</v>
      </c>
      <c r="B361" s="218" t="s">
        <v>582</v>
      </c>
      <c r="C361" s="219" t="s">
        <v>557</v>
      </c>
      <c r="D361" s="364" t="s">
        <v>189</v>
      </c>
      <c r="E361" s="221">
        <v>0</v>
      </c>
      <c r="F361" s="219">
        <v>1</v>
      </c>
      <c r="G361" s="219">
        <v>0</v>
      </c>
      <c r="H361" s="219">
        <v>0</v>
      </c>
      <c r="I361" s="219">
        <v>0</v>
      </c>
      <c r="J361" s="222">
        <v>3.4000000000000002E-3</v>
      </c>
      <c r="K361" s="223"/>
      <c r="L361" s="344">
        <v>24.7</v>
      </c>
      <c r="M361" s="249" t="s">
        <v>190</v>
      </c>
    </row>
    <row r="362" spans="1:17">
      <c r="A362" s="221">
        <v>13</v>
      </c>
      <c r="B362" s="218" t="s">
        <v>584</v>
      </c>
      <c r="C362" s="219" t="s">
        <v>18</v>
      </c>
      <c r="D362" s="364" t="s">
        <v>189</v>
      </c>
      <c r="E362" s="221">
        <v>2.2000000000000002</v>
      </c>
      <c r="F362" s="219">
        <v>1</v>
      </c>
      <c r="G362" s="219">
        <v>87</v>
      </c>
      <c r="H362" s="219">
        <v>75</v>
      </c>
      <c r="I362" s="219">
        <v>52</v>
      </c>
      <c r="J362" s="222">
        <v>3.4000000000000002E-3</v>
      </c>
      <c r="K362" s="223"/>
      <c r="L362" s="344">
        <v>24.65</v>
      </c>
      <c r="M362" s="249" t="s">
        <v>190</v>
      </c>
    </row>
    <row r="363" spans="1:17">
      <c r="A363" s="221">
        <v>14</v>
      </c>
      <c r="B363" s="218" t="s">
        <v>583</v>
      </c>
      <c r="C363" s="219" t="s">
        <v>17</v>
      </c>
      <c r="D363" s="364" t="s">
        <v>189</v>
      </c>
      <c r="E363" s="221">
        <v>0</v>
      </c>
      <c r="F363" s="219">
        <v>1</v>
      </c>
      <c r="G363" s="219">
        <v>0</v>
      </c>
      <c r="H363" s="219">
        <v>0</v>
      </c>
      <c r="I363" s="219">
        <v>0</v>
      </c>
      <c r="J363" s="222">
        <v>3.4000000000000002E-3</v>
      </c>
      <c r="K363" s="223"/>
      <c r="L363" s="344">
        <v>24.65</v>
      </c>
      <c r="M363" s="249" t="s">
        <v>190</v>
      </c>
    </row>
    <row r="364" spans="1:17">
      <c r="A364" s="221">
        <v>15</v>
      </c>
      <c r="B364" s="218" t="s">
        <v>595</v>
      </c>
      <c r="C364" s="219" t="s">
        <v>568</v>
      </c>
      <c r="D364" s="364" t="s">
        <v>189</v>
      </c>
      <c r="E364" s="221">
        <v>0</v>
      </c>
      <c r="F364" s="219">
        <v>1</v>
      </c>
      <c r="G364" s="219">
        <v>0</v>
      </c>
      <c r="H364" s="219">
        <v>0</v>
      </c>
      <c r="I364" s="219">
        <v>0</v>
      </c>
      <c r="J364" s="222">
        <v>3.4000000000000002E-3</v>
      </c>
      <c r="K364" s="229"/>
      <c r="L364" s="344">
        <v>0</v>
      </c>
      <c r="M364" s="249" t="s">
        <v>190</v>
      </c>
    </row>
    <row r="365" spans="1:17">
      <c r="A365" s="221">
        <v>16</v>
      </c>
      <c r="B365" s="218" t="s">
        <v>594</v>
      </c>
      <c r="C365" s="219" t="s">
        <v>567</v>
      </c>
      <c r="D365" s="364" t="s">
        <v>189</v>
      </c>
      <c r="E365" s="221">
        <v>2.2000000000000002</v>
      </c>
      <c r="F365" s="219">
        <v>1</v>
      </c>
      <c r="G365" s="219">
        <v>87</v>
      </c>
      <c r="H365" s="219">
        <v>75</v>
      </c>
      <c r="I365" s="219">
        <v>52</v>
      </c>
      <c r="J365" s="222">
        <v>3.4000000000000002E-3</v>
      </c>
      <c r="K365" s="223"/>
      <c r="L365" s="344">
        <v>0</v>
      </c>
      <c r="M365" s="249" t="s">
        <v>190</v>
      </c>
    </row>
    <row r="366" spans="1:17">
      <c r="A366" s="221">
        <v>17</v>
      </c>
      <c r="B366" s="218" t="s">
        <v>585</v>
      </c>
      <c r="C366" s="219" t="s">
        <v>558</v>
      </c>
      <c r="D366" s="364" t="s">
        <v>189</v>
      </c>
      <c r="E366" s="221">
        <v>1.5</v>
      </c>
      <c r="F366" s="219">
        <v>0.65</v>
      </c>
      <c r="G366" s="219">
        <v>110</v>
      </c>
      <c r="H366" s="219">
        <v>65</v>
      </c>
      <c r="I366" s="219">
        <v>55</v>
      </c>
      <c r="J366" s="222">
        <v>3.9399999999999999E-3</v>
      </c>
      <c r="K366" s="223"/>
      <c r="L366" s="344">
        <v>25.11</v>
      </c>
      <c r="M366" s="232" t="s">
        <v>190</v>
      </c>
      <c r="N366" s="362"/>
      <c r="O366" s="214"/>
      <c r="P366" s="252"/>
      <c r="Q366" s="252"/>
    </row>
    <row r="367" spans="1:17">
      <c r="A367" s="221">
        <v>18</v>
      </c>
      <c r="B367" s="218" t="s">
        <v>586</v>
      </c>
      <c r="C367" s="219" t="s">
        <v>559</v>
      </c>
      <c r="D367" s="364" t="s">
        <v>189</v>
      </c>
      <c r="E367" s="221">
        <v>0</v>
      </c>
      <c r="F367" s="219">
        <v>0.65</v>
      </c>
      <c r="G367" s="219">
        <v>0</v>
      </c>
      <c r="H367" s="219">
        <v>0</v>
      </c>
      <c r="I367" s="219">
        <v>0</v>
      </c>
      <c r="J367" s="222">
        <v>3.9399999999999999E-3</v>
      </c>
      <c r="K367" s="223"/>
      <c r="L367" s="344">
        <v>25.11</v>
      </c>
      <c r="M367" s="232" t="s">
        <v>190</v>
      </c>
      <c r="N367" s="362"/>
      <c r="O367" s="214"/>
      <c r="P367" s="252"/>
      <c r="Q367" s="252"/>
    </row>
    <row r="368" spans="1:17">
      <c r="A368" s="221">
        <v>19</v>
      </c>
      <c r="B368" s="218" t="s">
        <v>588</v>
      </c>
      <c r="C368" s="219" t="s">
        <v>579</v>
      </c>
      <c r="D368" s="364" t="s">
        <v>189</v>
      </c>
      <c r="E368" s="221">
        <v>0</v>
      </c>
      <c r="F368" s="219">
        <v>0.65</v>
      </c>
      <c r="G368" s="219">
        <v>0</v>
      </c>
      <c r="H368" s="219">
        <v>0</v>
      </c>
      <c r="I368" s="219">
        <v>0</v>
      </c>
      <c r="J368" s="222">
        <v>3.9399999999999999E-3</v>
      </c>
      <c r="K368" s="223"/>
      <c r="L368" s="344">
        <v>0</v>
      </c>
      <c r="M368" s="232" t="s">
        <v>190</v>
      </c>
      <c r="N368" s="362"/>
      <c r="O368" s="214"/>
      <c r="P368" s="252"/>
      <c r="Q368" s="252"/>
    </row>
    <row r="369" spans="1:17">
      <c r="A369" s="221">
        <v>20</v>
      </c>
      <c r="B369" s="218" t="s">
        <v>587</v>
      </c>
      <c r="C369" s="219" t="s">
        <v>578</v>
      </c>
      <c r="D369" s="364" t="s">
        <v>189</v>
      </c>
      <c r="E369" s="221">
        <v>1.5</v>
      </c>
      <c r="F369" s="219">
        <v>0.65</v>
      </c>
      <c r="G369" s="219">
        <v>110</v>
      </c>
      <c r="H369" s="219">
        <v>65</v>
      </c>
      <c r="I369" s="219">
        <v>55</v>
      </c>
      <c r="J369" s="222">
        <v>3.9399999999999999E-3</v>
      </c>
      <c r="K369" s="223"/>
      <c r="L369" s="344">
        <v>0</v>
      </c>
      <c r="M369" s="232" t="s">
        <v>190</v>
      </c>
      <c r="N369" s="362"/>
      <c r="O369" s="214"/>
      <c r="P369" s="252"/>
      <c r="Q369" s="252"/>
    </row>
    <row r="370" spans="1:17">
      <c r="A370" s="221">
        <v>21</v>
      </c>
      <c r="B370" s="218" t="s">
        <v>532</v>
      </c>
      <c r="C370" s="219" t="s">
        <v>563</v>
      </c>
      <c r="D370" s="364" t="s">
        <v>189</v>
      </c>
      <c r="E370" s="221">
        <v>0.75</v>
      </c>
      <c r="F370" s="219">
        <v>0.7</v>
      </c>
      <c r="G370" s="219">
        <v>0</v>
      </c>
      <c r="H370" s="219">
        <v>0</v>
      </c>
      <c r="I370" s="219">
        <v>0</v>
      </c>
      <c r="J370" s="222">
        <v>7.0000000000000001E-3</v>
      </c>
      <c r="K370" s="223"/>
      <c r="L370" s="344">
        <v>10.1</v>
      </c>
      <c r="M370" s="232" t="s">
        <v>190</v>
      </c>
      <c r="N370" s="362"/>
      <c r="O370" s="214"/>
      <c r="P370" s="252"/>
      <c r="Q370" s="252"/>
    </row>
    <row r="371" spans="1:17">
      <c r="A371" s="221">
        <v>22</v>
      </c>
      <c r="B371" s="218" t="s">
        <v>533</v>
      </c>
      <c r="C371" s="219" t="s">
        <v>564</v>
      </c>
      <c r="D371" s="364" t="s">
        <v>189</v>
      </c>
      <c r="E371" s="221">
        <v>0.75</v>
      </c>
      <c r="F371" s="219">
        <v>0.7</v>
      </c>
      <c r="G371" s="219">
        <v>0</v>
      </c>
      <c r="H371" s="219">
        <v>0</v>
      </c>
      <c r="I371" s="219">
        <v>0</v>
      </c>
      <c r="J371" s="222">
        <v>7.0000000000000001E-3</v>
      </c>
      <c r="K371" s="223"/>
      <c r="L371" s="344">
        <v>7.37</v>
      </c>
      <c r="M371" s="232" t="s">
        <v>190</v>
      </c>
      <c r="N371" s="362"/>
      <c r="O371" s="214"/>
      <c r="P371" s="252"/>
      <c r="Q371" s="252"/>
    </row>
    <row r="372" spans="1:17">
      <c r="A372" s="221">
        <v>23</v>
      </c>
      <c r="B372" s="218" t="s">
        <v>607</v>
      </c>
      <c r="C372" s="219" t="s">
        <v>165</v>
      </c>
      <c r="D372" s="364" t="s">
        <v>189</v>
      </c>
      <c r="E372" s="221">
        <v>10.75</v>
      </c>
      <c r="F372" s="219">
        <v>8.6</v>
      </c>
      <c r="G372" s="219">
        <v>158</v>
      </c>
      <c r="H372" s="219">
        <v>59</v>
      </c>
      <c r="I372" s="219">
        <v>26</v>
      </c>
      <c r="J372" s="222">
        <v>2.6930222222222223E-2</v>
      </c>
      <c r="K372" s="223"/>
      <c r="L372" s="344">
        <v>21.69</v>
      </c>
      <c r="M372" s="232" t="s">
        <v>190</v>
      </c>
      <c r="N372" s="362"/>
      <c r="O372" s="214"/>
      <c r="P372" s="215"/>
      <c r="Q372" s="215"/>
    </row>
    <row r="373" spans="1:17">
      <c r="A373" s="221">
        <v>24</v>
      </c>
      <c r="B373" s="218" t="s">
        <v>608</v>
      </c>
      <c r="C373" s="219" t="s">
        <v>166</v>
      </c>
      <c r="D373" s="364" t="s">
        <v>189</v>
      </c>
      <c r="E373" s="221">
        <v>10.35</v>
      </c>
      <c r="F373" s="219">
        <v>8.1999999999999993</v>
      </c>
      <c r="G373" s="219">
        <v>158</v>
      </c>
      <c r="H373" s="219">
        <v>59</v>
      </c>
      <c r="I373" s="219">
        <v>26</v>
      </c>
      <c r="J373" s="222">
        <v>2.6930222222222223E-2</v>
      </c>
      <c r="K373" s="223"/>
      <c r="L373" s="344">
        <v>21.12</v>
      </c>
      <c r="M373" s="232" t="s">
        <v>190</v>
      </c>
      <c r="N373" s="362"/>
      <c r="O373" s="214"/>
      <c r="P373" s="215"/>
      <c r="Q373" s="215"/>
    </row>
    <row r="374" spans="1:17">
      <c r="A374" s="221">
        <v>25</v>
      </c>
      <c r="B374" s="218" t="s">
        <v>609</v>
      </c>
      <c r="C374" s="219" t="s">
        <v>167</v>
      </c>
      <c r="D374" s="364" t="s">
        <v>189</v>
      </c>
      <c r="E374" s="221">
        <v>1.03</v>
      </c>
      <c r="F374" s="219">
        <v>0.4</v>
      </c>
      <c r="G374" s="219" t="s">
        <v>478</v>
      </c>
      <c r="H374" s="219" t="s">
        <v>478</v>
      </c>
      <c r="I374" s="219" t="s">
        <v>478</v>
      </c>
      <c r="J374" s="222">
        <v>8.2000000000000003E-2</v>
      </c>
      <c r="K374" s="223"/>
      <c r="L374" s="344">
        <v>7.67</v>
      </c>
      <c r="M374" s="232" t="s">
        <v>190</v>
      </c>
      <c r="N374" s="362"/>
      <c r="O374" s="214"/>
      <c r="P374" s="215"/>
      <c r="Q374" s="215"/>
    </row>
    <row r="375" spans="1:17">
      <c r="A375" s="221">
        <v>26</v>
      </c>
      <c r="B375" s="218" t="s">
        <v>610</v>
      </c>
      <c r="C375" s="219" t="s">
        <v>168</v>
      </c>
      <c r="D375" s="364" t="s">
        <v>189</v>
      </c>
      <c r="E375" s="221">
        <v>1.1399999999999999</v>
      </c>
      <c r="F375" s="219">
        <v>0.51</v>
      </c>
      <c r="G375" s="219" t="s">
        <v>478</v>
      </c>
      <c r="H375" s="219" t="s">
        <v>478</v>
      </c>
      <c r="I375" s="219" t="s">
        <v>478</v>
      </c>
      <c r="J375" s="222">
        <v>8.2000000000000003E-2</v>
      </c>
      <c r="K375" s="223"/>
      <c r="L375" s="344">
        <v>7.45</v>
      </c>
      <c r="M375" s="232" t="s">
        <v>190</v>
      </c>
      <c r="N375" s="362"/>
      <c r="O375" s="214"/>
      <c r="P375" s="215"/>
      <c r="Q375" s="215"/>
    </row>
    <row r="376" spans="1:17">
      <c r="A376" s="221">
        <v>27</v>
      </c>
      <c r="B376" s="218" t="s">
        <v>604</v>
      </c>
      <c r="C376" s="219" t="s">
        <v>169</v>
      </c>
      <c r="D376" s="364" t="s">
        <v>189</v>
      </c>
      <c r="E376" s="221">
        <v>7.51</v>
      </c>
      <c r="F376" s="219">
        <v>6.4</v>
      </c>
      <c r="G376" s="219">
        <v>158</v>
      </c>
      <c r="H376" s="219">
        <v>59</v>
      </c>
      <c r="I376" s="219">
        <v>26</v>
      </c>
      <c r="J376" s="222">
        <v>3.0296500000000001E-2</v>
      </c>
      <c r="K376" s="223"/>
      <c r="L376" s="344">
        <v>23.65</v>
      </c>
      <c r="M376" s="232" t="s">
        <v>190</v>
      </c>
      <c r="N376" s="362"/>
      <c r="O376" s="214"/>
      <c r="P376" s="215"/>
      <c r="Q376" s="215"/>
    </row>
    <row r="377" spans="1:17">
      <c r="A377" s="221">
        <v>28</v>
      </c>
      <c r="B377" s="218" t="s">
        <v>155</v>
      </c>
      <c r="C377" s="219" t="s">
        <v>170</v>
      </c>
      <c r="D377" s="364" t="s">
        <v>189</v>
      </c>
      <c r="E377" s="221">
        <v>5.45</v>
      </c>
      <c r="F377" s="219">
        <v>4.25</v>
      </c>
      <c r="G377" s="219">
        <v>158</v>
      </c>
      <c r="H377" s="219">
        <v>23</v>
      </c>
      <c r="I377" s="219">
        <v>14</v>
      </c>
      <c r="J377" s="222">
        <v>1.0175199999999999E-2</v>
      </c>
      <c r="K377" s="223"/>
      <c r="L377" s="344">
        <v>16.07</v>
      </c>
      <c r="M377" s="232" t="s">
        <v>190</v>
      </c>
      <c r="N377" s="362"/>
      <c r="O377" s="214"/>
      <c r="P377" s="215"/>
      <c r="Q377" s="215"/>
    </row>
    <row r="378" spans="1:17">
      <c r="A378" s="221">
        <v>29</v>
      </c>
      <c r="B378" s="218" t="s">
        <v>156</v>
      </c>
      <c r="C378" s="219" t="s">
        <v>171</v>
      </c>
      <c r="D378" s="364" t="s">
        <v>189</v>
      </c>
      <c r="E378" s="221">
        <v>5.65</v>
      </c>
      <c r="F378" s="219">
        <v>4.4000000000000004</v>
      </c>
      <c r="G378" s="219">
        <v>158</v>
      </c>
      <c r="H378" s="219">
        <v>23</v>
      </c>
      <c r="I378" s="219">
        <v>14</v>
      </c>
      <c r="J378" s="222">
        <v>1.0175199999999999E-2</v>
      </c>
      <c r="K378" s="223"/>
      <c r="L378" s="344">
        <v>16.02</v>
      </c>
      <c r="M378" s="232" t="s">
        <v>190</v>
      </c>
      <c r="N378" s="362"/>
      <c r="O378" s="214"/>
      <c r="P378" s="215"/>
      <c r="Q378" s="215"/>
    </row>
    <row r="379" spans="1:17">
      <c r="A379" s="221">
        <v>30</v>
      </c>
      <c r="B379" s="218" t="s">
        <v>157</v>
      </c>
      <c r="C379" s="219" t="s">
        <v>172</v>
      </c>
      <c r="D379" s="364" t="s">
        <v>189</v>
      </c>
      <c r="E379" s="221">
        <v>5.05</v>
      </c>
      <c r="F379" s="219">
        <v>3.8</v>
      </c>
      <c r="G379" s="219">
        <v>158</v>
      </c>
      <c r="H379" s="219">
        <v>23</v>
      </c>
      <c r="I379" s="219">
        <v>14</v>
      </c>
      <c r="J379" s="222">
        <v>2.5437999999999999E-2</v>
      </c>
      <c r="K379" s="223"/>
      <c r="L379" s="344">
        <v>39.72</v>
      </c>
      <c r="M379" s="232" t="s">
        <v>190</v>
      </c>
      <c r="N379" s="362"/>
      <c r="O379" s="214"/>
      <c r="P379" s="215"/>
      <c r="Q379" s="215"/>
    </row>
    <row r="380" spans="1:17">
      <c r="A380" s="221">
        <v>31</v>
      </c>
      <c r="B380" s="218" t="s">
        <v>158</v>
      </c>
      <c r="C380" s="219" t="s">
        <v>173</v>
      </c>
      <c r="D380" s="364" t="s">
        <v>189</v>
      </c>
      <c r="E380" s="221">
        <v>5.05</v>
      </c>
      <c r="F380" s="219">
        <v>3.8</v>
      </c>
      <c r="G380" s="219">
        <v>158</v>
      </c>
      <c r="H380" s="219">
        <v>23</v>
      </c>
      <c r="I380" s="219">
        <v>14</v>
      </c>
      <c r="J380" s="222">
        <v>2.5437999999999999E-2</v>
      </c>
      <c r="K380" s="223"/>
      <c r="L380" s="344">
        <v>37.4</v>
      </c>
      <c r="M380" s="232" t="s">
        <v>190</v>
      </c>
      <c r="N380" s="362"/>
      <c r="O380" s="214"/>
      <c r="P380" s="215"/>
      <c r="Q380" s="215"/>
    </row>
    <row r="381" spans="1:17">
      <c r="A381" s="221">
        <v>32</v>
      </c>
      <c r="B381" s="218" t="s">
        <v>159</v>
      </c>
      <c r="C381" s="219" t="s">
        <v>174</v>
      </c>
      <c r="D381" s="364" t="s">
        <v>189</v>
      </c>
      <c r="E381" s="221">
        <v>4.5</v>
      </c>
      <c r="F381" s="219">
        <v>4</v>
      </c>
      <c r="G381" s="219">
        <v>158</v>
      </c>
      <c r="H381" s="219">
        <v>23</v>
      </c>
      <c r="I381" s="219">
        <v>14</v>
      </c>
      <c r="J381" s="222">
        <v>2.5437999999999999E-2</v>
      </c>
      <c r="K381" s="223"/>
      <c r="L381" s="344">
        <v>37.14</v>
      </c>
      <c r="M381" s="232" t="s">
        <v>190</v>
      </c>
      <c r="N381" s="362"/>
      <c r="O381" s="214"/>
      <c r="P381" s="215"/>
      <c r="Q381" s="215"/>
    </row>
    <row r="382" spans="1:17">
      <c r="A382" s="221">
        <v>33</v>
      </c>
      <c r="B382" s="218" t="s">
        <v>160</v>
      </c>
      <c r="C382" s="219" t="s">
        <v>175</v>
      </c>
      <c r="D382" s="364" t="s">
        <v>189</v>
      </c>
      <c r="E382" s="221">
        <v>5</v>
      </c>
      <c r="F382" s="219">
        <v>4</v>
      </c>
      <c r="G382" s="219">
        <v>158</v>
      </c>
      <c r="H382" s="219">
        <v>23</v>
      </c>
      <c r="I382" s="219">
        <v>14</v>
      </c>
      <c r="J382" s="222">
        <v>2.5437999999999999E-2</v>
      </c>
      <c r="K382" s="223"/>
      <c r="L382" s="344">
        <v>34.82</v>
      </c>
      <c r="M382" s="232" t="s">
        <v>190</v>
      </c>
      <c r="N382" s="362"/>
      <c r="O382" s="214"/>
      <c r="P382" s="215"/>
      <c r="Q382" s="215"/>
    </row>
    <row r="383" spans="1:17">
      <c r="A383" s="221">
        <v>34</v>
      </c>
      <c r="B383" s="218" t="s">
        <v>161</v>
      </c>
      <c r="C383" s="219" t="s">
        <v>176</v>
      </c>
      <c r="D383" s="364" t="s">
        <v>189</v>
      </c>
      <c r="E383" s="221">
        <v>5.05</v>
      </c>
      <c r="F383" s="219">
        <v>3.8</v>
      </c>
      <c r="G383" s="219">
        <v>158</v>
      </c>
      <c r="H383" s="219">
        <v>23</v>
      </c>
      <c r="I383" s="219">
        <v>14</v>
      </c>
      <c r="J383" s="222">
        <v>2.5437999999999999E-2</v>
      </c>
      <c r="K383" s="223"/>
      <c r="L383" s="344">
        <v>38.46</v>
      </c>
      <c r="M383" s="232" t="s">
        <v>190</v>
      </c>
      <c r="N383" s="362"/>
      <c r="O383" s="214"/>
      <c r="P383" s="215"/>
      <c r="Q383" s="215"/>
    </row>
    <row r="384" spans="1:17">
      <c r="A384" s="221">
        <v>35</v>
      </c>
      <c r="B384" s="218" t="s">
        <v>162</v>
      </c>
      <c r="C384" s="219" t="s">
        <v>177</v>
      </c>
      <c r="D384" s="364" t="s">
        <v>189</v>
      </c>
      <c r="E384" s="221">
        <v>5.05</v>
      </c>
      <c r="F384" s="219">
        <v>3.8</v>
      </c>
      <c r="G384" s="219">
        <v>158</v>
      </c>
      <c r="H384" s="219">
        <v>23</v>
      </c>
      <c r="I384" s="219">
        <v>14</v>
      </c>
      <c r="J384" s="222">
        <v>2.5437999999999999E-2</v>
      </c>
      <c r="K384" s="223"/>
      <c r="L384" s="344">
        <v>38.46</v>
      </c>
      <c r="M384" s="232" t="s">
        <v>190</v>
      </c>
      <c r="N384" s="362"/>
      <c r="O384" s="214"/>
      <c r="P384" s="215"/>
      <c r="Q384" s="215"/>
    </row>
    <row r="385" spans="1:17">
      <c r="A385" s="221">
        <v>36</v>
      </c>
      <c r="B385" s="218" t="s">
        <v>163</v>
      </c>
      <c r="C385" s="219" t="s">
        <v>178</v>
      </c>
      <c r="D385" s="364" t="s">
        <v>189</v>
      </c>
      <c r="E385" s="221">
        <v>2</v>
      </c>
      <c r="F385" s="219">
        <v>1.4</v>
      </c>
      <c r="G385" s="219">
        <v>158</v>
      </c>
      <c r="H385" s="219">
        <v>59</v>
      </c>
      <c r="I385" s="219">
        <v>26</v>
      </c>
      <c r="J385" s="222">
        <v>0.242372</v>
      </c>
      <c r="K385" s="223"/>
      <c r="L385" s="344">
        <v>0</v>
      </c>
      <c r="M385" s="232" t="s">
        <v>190</v>
      </c>
      <c r="N385" s="362"/>
      <c r="O385" s="214"/>
      <c r="P385" s="215"/>
      <c r="Q385" s="215"/>
    </row>
    <row r="386" spans="1:17">
      <c r="A386" s="221">
        <v>37</v>
      </c>
      <c r="B386" s="218" t="s">
        <v>164</v>
      </c>
      <c r="C386" s="219" t="s">
        <v>179</v>
      </c>
      <c r="D386" s="364" t="s">
        <v>189</v>
      </c>
      <c r="E386" s="221">
        <v>4</v>
      </c>
      <c r="F386" s="219">
        <v>3</v>
      </c>
      <c r="G386" s="219">
        <v>158</v>
      </c>
      <c r="H386" s="219">
        <v>59</v>
      </c>
      <c r="I386" s="219">
        <v>26</v>
      </c>
      <c r="J386" s="222">
        <v>0.242372</v>
      </c>
      <c r="K386" s="223"/>
      <c r="L386" s="344">
        <v>0</v>
      </c>
      <c r="M386" s="232" t="s">
        <v>190</v>
      </c>
      <c r="N386" s="362"/>
      <c r="O386" s="214"/>
      <c r="P386" s="215"/>
      <c r="Q386" s="215"/>
    </row>
    <row r="387" spans="1:17">
      <c r="A387" s="221">
        <v>38</v>
      </c>
      <c r="B387" s="218" t="s">
        <v>125</v>
      </c>
      <c r="C387" s="219" t="s">
        <v>140</v>
      </c>
      <c r="D387" s="364" t="s">
        <v>189</v>
      </c>
      <c r="E387" s="221">
        <v>7.4599999999999991</v>
      </c>
      <c r="F387" s="219">
        <v>4.5999999999999996</v>
      </c>
      <c r="G387" s="219">
        <v>153</v>
      </c>
      <c r="H387" s="219">
        <v>59</v>
      </c>
      <c r="I387" s="219">
        <v>26</v>
      </c>
      <c r="J387" s="222">
        <v>1.17E-2</v>
      </c>
      <c r="K387" s="223"/>
      <c r="L387" s="344">
        <v>57.4</v>
      </c>
      <c r="M387" s="232" t="s">
        <v>190</v>
      </c>
      <c r="N387" s="362"/>
      <c r="O387" s="214"/>
      <c r="P387" s="215"/>
      <c r="Q387" s="215"/>
    </row>
    <row r="388" spans="1:17">
      <c r="A388" s="221">
        <v>39</v>
      </c>
      <c r="B388" s="218" t="s">
        <v>126</v>
      </c>
      <c r="C388" s="219" t="s">
        <v>141</v>
      </c>
      <c r="D388" s="364" t="s">
        <v>189</v>
      </c>
      <c r="E388" s="221">
        <v>9.34</v>
      </c>
      <c r="F388" s="219">
        <v>9</v>
      </c>
      <c r="G388" s="219">
        <v>158</v>
      </c>
      <c r="H388" s="219">
        <v>59</v>
      </c>
      <c r="I388" s="219">
        <v>26</v>
      </c>
      <c r="J388" s="222">
        <v>2.4799999999999999E-2</v>
      </c>
      <c r="K388" s="223"/>
      <c r="L388" s="344">
        <v>0</v>
      </c>
      <c r="M388" s="232" t="s">
        <v>190</v>
      </c>
      <c r="N388" s="362"/>
      <c r="O388" s="214"/>
      <c r="P388" s="215"/>
      <c r="Q388" s="215"/>
    </row>
    <row r="389" spans="1:17">
      <c r="A389" s="221">
        <v>40</v>
      </c>
      <c r="B389" s="218" t="s">
        <v>127</v>
      </c>
      <c r="C389" s="219" t="s">
        <v>142</v>
      </c>
      <c r="D389" s="364" t="s">
        <v>189</v>
      </c>
      <c r="E389" s="221">
        <v>9.14</v>
      </c>
      <c r="F389" s="219">
        <v>8.8000000000000007</v>
      </c>
      <c r="G389" s="219">
        <v>153</v>
      </c>
      <c r="H389" s="219">
        <v>106</v>
      </c>
      <c r="I389" s="219">
        <v>53</v>
      </c>
      <c r="J389" s="222">
        <v>2.1600000000000001E-2</v>
      </c>
      <c r="K389" s="223"/>
      <c r="L389" s="344">
        <v>44.63</v>
      </c>
      <c r="M389" s="232" t="s">
        <v>190</v>
      </c>
      <c r="N389" s="362"/>
      <c r="O389" s="214"/>
      <c r="P389" s="215"/>
      <c r="Q389" s="215"/>
    </row>
    <row r="390" spans="1:17">
      <c r="A390" s="221">
        <v>41</v>
      </c>
      <c r="B390" s="218" t="s">
        <v>128</v>
      </c>
      <c r="C390" s="219" t="s">
        <v>143</v>
      </c>
      <c r="D390" s="364" t="s">
        <v>189</v>
      </c>
      <c r="E390" s="221">
        <v>9.14</v>
      </c>
      <c r="F390" s="219">
        <v>8.6</v>
      </c>
      <c r="G390" s="219">
        <v>153</v>
      </c>
      <c r="H390" s="219">
        <v>106</v>
      </c>
      <c r="I390" s="219">
        <v>53</v>
      </c>
      <c r="J390" s="222">
        <v>2.1600000000000001E-2</v>
      </c>
      <c r="K390" s="223"/>
      <c r="L390" s="344">
        <v>42.63</v>
      </c>
      <c r="M390" s="232" t="s">
        <v>190</v>
      </c>
      <c r="N390" s="362"/>
      <c r="O390" s="214"/>
      <c r="P390" s="215"/>
      <c r="Q390" s="215"/>
    </row>
    <row r="391" spans="1:17">
      <c r="A391" s="221">
        <v>42</v>
      </c>
      <c r="B391" s="218" t="s">
        <v>129</v>
      </c>
      <c r="C391" s="219" t="s">
        <v>144</v>
      </c>
      <c r="D391" s="364" t="s">
        <v>189</v>
      </c>
      <c r="E391" s="221">
        <v>2.0230000000000001</v>
      </c>
      <c r="F391" s="219">
        <v>0.69</v>
      </c>
      <c r="G391" s="219">
        <v>22</v>
      </c>
      <c r="H391" s="219">
        <v>15</v>
      </c>
      <c r="I391" s="219">
        <v>11</v>
      </c>
      <c r="J391" s="222">
        <v>1.2099999999999999E-3</v>
      </c>
      <c r="K391" s="223"/>
      <c r="L391" s="344">
        <v>16.37</v>
      </c>
      <c r="M391" s="232" t="s">
        <v>190</v>
      </c>
      <c r="N391" s="362"/>
      <c r="O391" s="214"/>
      <c r="P391" s="215"/>
      <c r="Q391" s="215"/>
    </row>
    <row r="392" spans="1:17">
      <c r="A392" s="221">
        <v>43</v>
      </c>
      <c r="B392" s="218" t="s">
        <v>130</v>
      </c>
      <c r="C392" s="219" t="s">
        <v>145</v>
      </c>
      <c r="D392" s="364" t="s">
        <v>189</v>
      </c>
      <c r="E392" s="221">
        <v>7.15</v>
      </c>
      <c r="F392" s="219">
        <v>6.8</v>
      </c>
      <c r="G392" s="219">
        <v>153</v>
      </c>
      <c r="H392" s="219">
        <v>106</v>
      </c>
      <c r="I392" s="219">
        <v>53</v>
      </c>
      <c r="J392" s="222">
        <v>2.1600000000000001E-2</v>
      </c>
      <c r="K392" s="223"/>
      <c r="L392" s="344">
        <v>44.02</v>
      </c>
      <c r="M392" s="232" t="s">
        <v>190</v>
      </c>
      <c r="N392" s="362"/>
      <c r="O392" s="214"/>
      <c r="P392" s="215"/>
      <c r="Q392" s="215"/>
    </row>
    <row r="393" spans="1:17">
      <c r="A393" s="221">
        <v>44</v>
      </c>
      <c r="B393" s="218" t="s">
        <v>131</v>
      </c>
      <c r="C393" s="219" t="s">
        <v>146</v>
      </c>
      <c r="D393" s="364" t="s">
        <v>189</v>
      </c>
      <c r="E393" s="221">
        <v>4.8099999999999996</v>
      </c>
      <c r="F393" s="219">
        <v>4.4000000000000004</v>
      </c>
      <c r="G393" s="219">
        <v>153</v>
      </c>
      <c r="H393" s="219">
        <v>59</v>
      </c>
      <c r="I393" s="219">
        <v>26</v>
      </c>
      <c r="J393" s="222">
        <v>1.17E-2</v>
      </c>
      <c r="K393" s="223"/>
      <c r="L393" s="344">
        <v>38.19</v>
      </c>
      <c r="M393" s="232" t="s">
        <v>190</v>
      </c>
      <c r="N393" s="362"/>
      <c r="O393" s="214"/>
      <c r="P393" s="215"/>
      <c r="Q393" s="215"/>
    </row>
    <row r="394" spans="1:17">
      <c r="A394" s="221">
        <v>45</v>
      </c>
      <c r="B394" s="218" t="s">
        <v>132</v>
      </c>
      <c r="C394" s="219" t="s">
        <v>147</v>
      </c>
      <c r="D394" s="364" t="s">
        <v>189</v>
      </c>
      <c r="E394" s="221">
        <v>5</v>
      </c>
      <c r="F394" s="219">
        <v>4.5999999999999996</v>
      </c>
      <c r="G394" s="219">
        <v>153</v>
      </c>
      <c r="H394" s="219">
        <v>59</v>
      </c>
      <c r="I394" s="219">
        <v>26</v>
      </c>
      <c r="J394" s="222">
        <v>1.15E-2</v>
      </c>
      <c r="K394" s="223"/>
      <c r="L394" s="344">
        <v>31.06</v>
      </c>
      <c r="M394" s="232" t="s">
        <v>190</v>
      </c>
      <c r="N394" s="362"/>
      <c r="O394" s="214"/>
      <c r="P394" s="215"/>
      <c r="Q394" s="215"/>
    </row>
    <row r="395" spans="1:17" s="251" customFormat="1">
      <c r="A395" s="221">
        <v>46</v>
      </c>
      <c r="B395" s="218" t="s">
        <v>133</v>
      </c>
      <c r="C395" s="219" t="s">
        <v>148</v>
      </c>
      <c r="D395" s="364" t="s">
        <v>189</v>
      </c>
      <c r="E395" s="221">
        <v>4.54</v>
      </c>
      <c r="F395" s="219">
        <v>4.2</v>
      </c>
      <c r="G395" s="219">
        <v>153</v>
      </c>
      <c r="H395" s="219">
        <v>106</v>
      </c>
      <c r="I395" s="219">
        <v>53</v>
      </c>
      <c r="J395" s="222">
        <v>1.2999999999999999E-2</v>
      </c>
      <c r="K395" s="219"/>
      <c r="L395" s="344">
        <v>96.46</v>
      </c>
      <c r="M395" s="367" t="s">
        <v>190</v>
      </c>
    </row>
    <row r="396" spans="1:17" s="251" customFormat="1">
      <c r="A396" s="221">
        <v>47</v>
      </c>
      <c r="B396" s="218" t="s">
        <v>134</v>
      </c>
      <c r="C396" s="219" t="s">
        <v>149</v>
      </c>
      <c r="D396" s="364" t="s">
        <v>189</v>
      </c>
      <c r="E396" s="221">
        <v>4.54</v>
      </c>
      <c r="F396" s="219">
        <v>4.2</v>
      </c>
      <c r="G396" s="219">
        <v>153</v>
      </c>
      <c r="H396" s="219">
        <v>106</v>
      </c>
      <c r="I396" s="219">
        <v>53</v>
      </c>
      <c r="J396" s="222">
        <v>1.2999999999999999E-2</v>
      </c>
      <c r="K396" s="219"/>
      <c r="L396" s="344">
        <v>94.14</v>
      </c>
      <c r="M396" s="367" t="s">
        <v>190</v>
      </c>
    </row>
    <row r="397" spans="1:17" s="251" customFormat="1">
      <c r="A397" s="221">
        <v>48</v>
      </c>
      <c r="B397" s="218" t="s">
        <v>135</v>
      </c>
      <c r="C397" s="219" t="s">
        <v>150</v>
      </c>
      <c r="D397" s="364" t="s">
        <v>189</v>
      </c>
      <c r="E397" s="221">
        <v>4.54</v>
      </c>
      <c r="F397" s="219">
        <v>4.2</v>
      </c>
      <c r="G397" s="219">
        <v>153</v>
      </c>
      <c r="H397" s="219">
        <v>106</v>
      </c>
      <c r="I397" s="219">
        <v>53</v>
      </c>
      <c r="J397" s="222">
        <v>1.2999999999999999E-2</v>
      </c>
      <c r="K397" s="219"/>
      <c r="L397" s="344">
        <v>97.38</v>
      </c>
      <c r="M397" s="367" t="s">
        <v>190</v>
      </c>
    </row>
    <row r="398" spans="1:17" s="251" customFormat="1">
      <c r="A398" s="221">
        <v>49</v>
      </c>
      <c r="B398" s="218" t="s">
        <v>136</v>
      </c>
      <c r="C398" s="219" t="s">
        <v>151</v>
      </c>
      <c r="D398" s="364" t="s">
        <v>189</v>
      </c>
      <c r="E398" s="221">
        <v>4.54</v>
      </c>
      <c r="F398" s="219">
        <v>4.2</v>
      </c>
      <c r="G398" s="219">
        <v>153</v>
      </c>
      <c r="H398" s="219">
        <v>106</v>
      </c>
      <c r="I398" s="219">
        <v>53</v>
      </c>
      <c r="J398" s="222">
        <v>1.2999999999999999E-2</v>
      </c>
      <c r="K398" s="219"/>
      <c r="L398" s="344">
        <v>95.06</v>
      </c>
      <c r="M398" s="367" t="s">
        <v>190</v>
      </c>
    </row>
    <row r="399" spans="1:17" s="251" customFormat="1">
      <c r="A399" s="221">
        <v>50</v>
      </c>
      <c r="B399" s="218" t="s">
        <v>137</v>
      </c>
      <c r="C399" s="219" t="s">
        <v>152</v>
      </c>
      <c r="D399" s="364" t="s">
        <v>189</v>
      </c>
      <c r="E399" s="221">
        <v>4.54</v>
      </c>
      <c r="F399" s="219">
        <v>4.2</v>
      </c>
      <c r="G399" s="219">
        <v>153</v>
      </c>
      <c r="H399" s="219">
        <v>106</v>
      </c>
      <c r="I399" s="219">
        <v>53</v>
      </c>
      <c r="J399" s="222">
        <v>1.2999999999999999E-2</v>
      </c>
      <c r="K399" s="219"/>
      <c r="L399" s="344">
        <v>96.87</v>
      </c>
      <c r="M399" s="367" t="s">
        <v>190</v>
      </c>
    </row>
    <row r="400" spans="1:17" s="251" customFormat="1">
      <c r="A400" s="221">
        <v>51</v>
      </c>
      <c r="B400" s="218" t="s">
        <v>138</v>
      </c>
      <c r="C400" s="219" t="s">
        <v>153</v>
      </c>
      <c r="D400" s="364" t="s">
        <v>189</v>
      </c>
      <c r="E400" s="221">
        <v>4.54</v>
      </c>
      <c r="F400" s="219">
        <v>4.2</v>
      </c>
      <c r="G400" s="219">
        <v>153</v>
      </c>
      <c r="H400" s="219">
        <v>106</v>
      </c>
      <c r="I400" s="219">
        <v>53</v>
      </c>
      <c r="J400" s="222">
        <v>1.2999999999999999E-2</v>
      </c>
      <c r="K400" s="219"/>
      <c r="L400" s="344">
        <v>96.87</v>
      </c>
      <c r="M400" s="367" t="s">
        <v>190</v>
      </c>
    </row>
    <row r="401" spans="1:14" s="251" customFormat="1">
      <c r="A401" s="221">
        <v>52</v>
      </c>
      <c r="B401" s="218" t="s">
        <v>139</v>
      </c>
      <c r="C401" s="219" t="s">
        <v>154</v>
      </c>
      <c r="D401" s="364" t="s">
        <v>189</v>
      </c>
      <c r="E401" s="221">
        <v>4.54</v>
      </c>
      <c r="F401" s="219">
        <v>4.2</v>
      </c>
      <c r="G401" s="219">
        <v>153</v>
      </c>
      <c r="H401" s="219">
        <v>106</v>
      </c>
      <c r="I401" s="219">
        <v>53</v>
      </c>
      <c r="J401" s="222">
        <v>1.2999999999999999E-2</v>
      </c>
      <c r="K401" s="219"/>
      <c r="L401" s="344">
        <v>98.33</v>
      </c>
      <c r="M401" s="367" t="s">
        <v>190</v>
      </c>
    </row>
    <row r="402" spans="1:14" s="251" customFormat="1">
      <c r="A402" s="221">
        <v>53</v>
      </c>
      <c r="B402" s="218" t="s">
        <v>344</v>
      </c>
      <c r="C402" s="219" t="s">
        <v>345</v>
      </c>
      <c r="D402" s="364" t="s">
        <v>189</v>
      </c>
      <c r="E402" s="221">
        <v>0.7</v>
      </c>
      <c r="F402" s="219">
        <v>0.6</v>
      </c>
      <c r="G402" s="219">
        <v>0</v>
      </c>
      <c r="H402" s="219">
        <v>0</v>
      </c>
      <c r="I402" s="219">
        <v>0</v>
      </c>
      <c r="J402" s="222">
        <v>3.5000000000000003E-2</v>
      </c>
      <c r="K402" s="219"/>
      <c r="L402" s="344">
        <v>0</v>
      </c>
      <c r="M402" s="367" t="s">
        <v>190</v>
      </c>
    </row>
    <row r="403" spans="1:14" s="251" customFormat="1">
      <c r="A403" s="221">
        <v>54</v>
      </c>
      <c r="B403" s="218" t="s">
        <v>612</v>
      </c>
      <c r="C403" s="219" t="s">
        <v>615</v>
      </c>
      <c r="D403" s="364" t="s">
        <v>189</v>
      </c>
      <c r="E403" s="221">
        <v>3</v>
      </c>
      <c r="F403" s="219">
        <v>2</v>
      </c>
      <c r="G403" s="219">
        <v>135</v>
      </c>
      <c r="H403" s="219">
        <v>45</v>
      </c>
      <c r="I403" s="219">
        <v>26</v>
      </c>
      <c r="J403" s="222">
        <v>3.1E-2</v>
      </c>
      <c r="K403" s="219"/>
      <c r="L403" s="344">
        <v>128.37</v>
      </c>
      <c r="M403" s="367" t="s">
        <v>190</v>
      </c>
    </row>
    <row r="404" spans="1:14" s="251" customFormat="1">
      <c r="A404" s="221">
        <v>55</v>
      </c>
      <c r="B404" s="218" t="s">
        <v>613</v>
      </c>
      <c r="C404" s="219" t="s">
        <v>616</v>
      </c>
      <c r="D404" s="364" t="s">
        <v>189</v>
      </c>
      <c r="E404" s="221">
        <v>3</v>
      </c>
      <c r="F404" s="219">
        <v>2</v>
      </c>
      <c r="G404" s="219">
        <v>135</v>
      </c>
      <c r="H404" s="219">
        <v>45</v>
      </c>
      <c r="I404" s="219">
        <v>26</v>
      </c>
      <c r="J404" s="222">
        <v>3.1E-2</v>
      </c>
      <c r="K404" s="223"/>
      <c r="L404" s="344">
        <v>159.74</v>
      </c>
      <c r="M404" s="232" t="s">
        <v>190</v>
      </c>
      <c r="N404" s="362"/>
    </row>
    <row r="405" spans="1:14" s="251" customFormat="1">
      <c r="A405" s="221">
        <v>56</v>
      </c>
      <c r="B405" s="218" t="s">
        <v>614</v>
      </c>
      <c r="C405" s="219" t="s">
        <v>617</v>
      </c>
      <c r="D405" s="364" t="s">
        <v>189</v>
      </c>
      <c r="E405" s="221">
        <v>3</v>
      </c>
      <c r="F405" s="219">
        <v>2</v>
      </c>
      <c r="G405" s="219">
        <v>135</v>
      </c>
      <c r="H405" s="219">
        <v>45</v>
      </c>
      <c r="I405" s="219">
        <v>26</v>
      </c>
      <c r="J405" s="222">
        <v>3.1E-2</v>
      </c>
      <c r="K405" s="223"/>
      <c r="L405" s="344">
        <v>128.04</v>
      </c>
      <c r="M405" s="232" t="s">
        <v>190</v>
      </c>
      <c r="N405" s="362"/>
    </row>
    <row r="406" spans="1:14" s="251" customFormat="1">
      <c r="A406" s="221">
        <v>57</v>
      </c>
      <c r="B406" s="218" t="s">
        <v>600</v>
      </c>
      <c r="C406" s="219" t="s">
        <v>601</v>
      </c>
      <c r="D406" s="364" t="s">
        <v>189</v>
      </c>
      <c r="E406" s="221">
        <v>1.5</v>
      </c>
      <c r="F406" s="219">
        <v>1</v>
      </c>
      <c r="G406" s="219">
        <v>125</v>
      </c>
      <c r="H406" s="219">
        <v>28</v>
      </c>
      <c r="I406" s="219">
        <v>27</v>
      </c>
      <c r="J406" s="222">
        <v>9.4000000000000004E-3</v>
      </c>
      <c r="K406" s="223"/>
      <c r="L406" s="344">
        <v>73.209999999999994</v>
      </c>
      <c r="M406" s="232" t="s">
        <v>190</v>
      </c>
      <c r="N406" s="362"/>
    </row>
    <row r="407" spans="1:14" s="251" customFormat="1">
      <c r="A407" s="221">
        <v>58</v>
      </c>
      <c r="B407" s="218" t="s">
        <v>621</v>
      </c>
      <c r="C407" s="219" t="s">
        <v>622</v>
      </c>
      <c r="D407" s="364" t="s">
        <v>189</v>
      </c>
      <c r="E407" s="221">
        <v>3.5</v>
      </c>
      <c r="F407" s="219">
        <v>1.59</v>
      </c>
      <c r="G407" s="219">
        <v>47</v>
      </c>
      <c r="H407" s="219">
        <v>30</v>
      </c>
      <c r="I407" s="219">
        <v>14</v>
      </c>
      <c r="J407" s="222">
        <v>2.1000000000000001E-2</v>
      </c>
      <c r="K407" s="223"/>
      <c r="L407" s="344">
        <v>1.42</v>
      </c>
      <c r="M407" s="232" t="s">
        <v>190</v>
      </c>
      <c r="N407" s="362"/>
    </row>
    <row r="408" spans="1:14" s="251" customFormat="1">
      <c r="A408" s="221">
        <v>59</v>
      </c>
      <c r="B408" s="218" t="s">
        <v>16</v>
      </c>
      <c r="C408" s="219" t="s">
        <v>15</v>
      </c>
      <c r="D408" s="364" t="s">
        <v>189</v>
      </c>
      <c r="E408" s="221">
        <v>8</v>
      </c>
      <c r="F408" s="219">
        <v>7.6</v>
      </c>
      <c r="G408" s="219">
        <v>82</v>
      </c>
      <c r="H408" s="219">
        <v>42</v>
      </c>
      <c r="I408" s="219">
        <v>13</v>
      </c>
      <c r="J408" s="222">
        <v>4.4771999999999999E-2</v>
      </c>
      <c r="K408" s="223"/>
      <c r="L408" s="387">
        <v>103.16</v>
      </c>
      <c r="M408" s="232" t="s">
        <v>190</v>
      </c>
      <c r="N408" s="362"/>
    </row>
    <row r="409" spans="1:14" s="251" customFormat="1">
      <c r="A409" s="221">
        <v>60</v>
      </c>
      <c r="B409" s="218" t="s">
        <v>534</v>
      </c>
      <c r="C409" s="219" t="s">
        <v>535</v>
      </c>
      <c r="D409" s="364" t="s">
        <v>189</v>
      </c>
      <c r="E409" s="227">
        <v>4.21</v>
      </c>
      <c r="F409" s="219">
        <v>4.12</v>
      </c>
      <c r="G409" s="219">
        <v>146</v>
      </c>
      <c r="H409" s="219">
        <v>95</v>
      </c>
      <c r="I409" s="219">
        <v>85</v>
      </c>
      <c r="J409" s="222">
        <v>9.3571428571428573E-3</v>
      </c>
      <c r="K409" s="223"/>
      <c r="L409" s="344">
        <v>28.85</v>
      </c>
      <c r="M409" s="232" t="s">
        <v>190</v>
      </c>
      <c r="N409" s="362"/>
    </row>
    <row r="410" spans="1:14" s="255" customFormat="1">
      <c r="A410" s="221">
        <v>61</v>
      </c>
      <c r="B410" s="218" t="s">
        <v>618</v>
      </c>
      <c r="C410" s="219" t="s">
        <v>611</v>
      </c>
      <c r="D410" s="364" t="s">
        <v>189</v>
      </c>
      <c r="E410" s="227">
        <v>4.21</v>
      </c>
      <c r="F410" s="219">
        <v>4.12</v>
      </c>
      <c r="G410" s="219">
        <v>95</v>
      </c>
      <c r="H410" s="219">
        <v>150</v>
      </c>
      <c r="I410" s="219">
        <v>76</v>
      </c>
      <c r="J410" s="222">
        <v>9.3571428571428573E-3</v>
      </c>
      <c r="K410" s="223"/>
      <c r="L410" s="344">
        <v>28.11</v>
      </c>
      <c r="M410" s="232" t="s">
        <v>190</v>
      </c>
      <c r="N410" s="362"/>
    </row>
    <row r="411" spans="1:14" s="251" customFormat="1">
      <c r="A411" s="221">
        <v>62</v>
      </c>
      <c r="B411" s="218" t="s">
        <v>287</v>
      </c>
      <c r="C411" s="219" t="s">
        <v>288</v>
      </c>
      <c r="D411" s="364" t="s">
        <v>189</v>
      </c>
      <c r="E411" s="227">
        <v>4.21</v>
      </c>
      <c r="F411" s="219">
        <v>4.12</v>
      </c>
      <c r="G411" s="219">
        <v>146</v>
      </c>
      <c r="H411" s="219">
        <v>95</v>
      </c>
      <c r="I411" s="219">
        <v>85</v>
      </c>
      <c r="J411" s="222">
        <v>9.3571428571428573E-3</v>
      </c>
      <c r="K411" s="223"/>
      <c r="L411" s="344">
        <v>37.49</v>
      </c>
      <c r="M411" s="232" t="s">
        <v>190</v>
      </c>
      <c r="N411" s="362"/>
    </row>
    <row r="412" spans="1:14" s="251" customFormat="1">
      <c r="A412" s="221">
        <v>63</v>
      </c>
      <c r="B412" s="218" t="s">
        <v>571</v>
      </c>
      <c r="C412" s="219" t="s">
        <v>577</v>
      </c>
      <c r="D412" s="364" t="s">
        <v>189</v>
      </c>
      <c r="E412" s="227">
        <v>3.59</v>
      </c>
      <c r="F412" s="219">
        <v>3.5</v>
      </c>
      <c r="G412" s="219">
        <v>146</v>
      </c>
      <c r="H412" s="219">
        <v>95</v>
      </c>
      <c r="I412" s="219">
        <v>85</v>
      </c>
      <c r="J412" s="222">
        <v>9.3571428571428573E-3</v>
      </c>
      <c r="K412" s="223"/>
      <c r="L412" s="344">
        <v>31.98</v>
      </c>
      <c r="M412" s="232" t="s">
        <v>190</v>
      </c>
      <c r="N412" s="362"/>
    </row>
    <row r="413" spans="1:14" s="251" customFormat="1">
      <c r="A413" s="221">
        <v>64</v>
      </c>
      <c r="B413" s="218" t="s">
        <v>565</v>
      </c>
      <c r="C413" s="219" t="s">
        <v>566</v>
      </c>
      <c r="D413" s="364" t="s">
        <v>189</v>
      </c>
      <c r="E413" s="227">
        <v>3.59</v>
      </c>
      <c r="F413" s="219">
        <v>3.5</v>
      </c>
      <c r="G413" s="219">
        <v>146</v>
      </c>
      <c r="H413" s="219">
        <v>95</v>
      </c>
      <c r="I413" s="219">
        <v>85</v>
      </c>
      <c r="J413" s="222">
        <v>9.8250000000000004E-3</v>
      </c>
      <c r="K413" s="223"/>
      <c r="L413" s="344">
        <v>30.53</v>
      </c>
      <c r="M413" s="232" t="s">
        <v>190</v>
      </c>
      <c r="N413" s="362"/>
    </row>
    <row r="414" spans="1:14" s="255" customFormat="1">
      <c r="A414" s="221">
        <v>65</v>
      </c>
      <c r="B414" s="218" t="s">
        <v>0</v>
      </c>
      <c r="C414" s="219" t="s">
        <v>5</v>
      </c>
      <c r="D414" s="364" t="s">
        <v>189</v>
      </c>
      <c r="E414" s="227">
        <v>3.59</v>
      </c>
      <c r="F414" s="219">
        <v>3.5</v>
      </c>
      <c r="G414" s="219">
        <v>96</v>
      </c>
      <c r="H414" s="219">
        <v>67</v>
      </c>
      <c r="I414" s="219">
        <v>90</v>
      </c>
      <c r="J414" s="222">
        <f>96*67*90/1000000</f>
        <v>0.57887999999999995</v>
      </c>
      <c r="K414" s="223"/>
      <c r="L414" s="344">
        <v>17.03</v>
      </c>
      <c r="M414" s="232" t="s">
        <v>190</v>
      </c>
      <c r="N414" s="362"/>
    </row>
    <row r="415" spans="1:14" s="251" customFormat="1">
      <c r="A415" s="221">
        <v>66</v>
      </c>
      <c r="B415" s="218" t="s">
        <v>1</v>
      </c>
      <c r="C415" s="219" t="s">
        <v>575</v>
      </c>
      <c r="D415" s="364" t="s">
        <v>189</v>
      </c>
      <c r="E415" s="221">
        <v>1.1000000000000001</v>
      </c>
      <c r="F415" s="219">
        <v>1</v>
      </c>
      <c r="G415" s="219">
        <v>96</v>
      </c>
      <c r="H415" s="219">
        <v>67</v>
      </c>
      <c r="I415" s="219">
        <v>90</v>
      </c>
      <c r="J415" s="222">
        <f>96*67*90/1000000</f>
        <v>0.57887999999999995</v>
      </c>
      <c r="K415" s="223"/>
      <c r="L415" s="344">
        <v>15.12</v>
      </c>
      <c r="M415" s="232" t="s">
        <v>190</v>
      </c>
      <c r="N415" s="362"/>
    </row>
    <row r="416" spans="1:14" s="251" customFormat="1">
      <c r="A416" s="221">
        <v>67</v>
      </c>
      <c r="B416" s="218" t="s">
        <v>2</v>
      </c>
      <c r="C416" s="219" t="s">
        <v>6</v>
      </c>
      <c r="D416" s="364" t="s">
        <v>189</v>
      </c>
      <c r="E416" s="221">
        <v>1.6</v>
      </c>
      <c r="F416" s="219">
        <v>1.5</v>
      </c>
      <c r="G416" s="219">
        <v>96</v>
      </c>
      <c r="H416" s="219">
        <v>67</v>
      </c>
      <c r="I416" s="219">
        <v>90</v>
      </c>
      <c r="J416" s="222">
        <f>96*67*90/1000000</f>
        <v>0.57887999999999995</v>
      </c>
      <c r="K416" s="223"/>
      <c r="L416" s="344">
        <v>16.59</v>
      </c>
      <c r="M416" s="232" t="s">
        <v>190</v>
      </c>
      <c r="N416" s="362"/>
    </row>
    <row r="417" spans="1:17" s="251" customFormat="1">
      <c r="A417" s="221">
        <v>68</v>
      </c>
      <c r="B417" s="218" t="s">
        <v>3</v>
      </c>
      <c r="C417" s="219" t="s">
        <v>7</v>
      </c>
      <c r="D417" s="364" t="s">
        <v>189</v>
      </c>
      <c r="E417" s="221">
        <v>0</v>
      </c>
      <c r="F417" s="219">
        <v>0</v>
      </c>
      <c r="G417" s="219">
        <v>0</v>
      </c>
      <c r="H417" s="219">
        <v>0</v>
      </c>
      <c r="I417" s="219">
        <v>0</v>
      </c>
      <c r="J417" s="222">
        <v>0</v>
      </c>
      <c r="K417" s="223"/>
      <c r="L417" s="344">
        <v>11.94</v>
      </c>
      <c r="M417" s="232" t="s">
        <v>190</v>
      </c>
      <c r="N417" s="362"/>
    </row>
    <row r="418" spans="1:17" s="251" customFormat="1">
      <c r="A418" s="221">
        <v>69</v>
      </c>
      <c r="B418" s="218" t="s">
        <v>4</v>
      </c>
      <c r="C418" s="219" t="s">
        <v>8</v>
      </c>
      <c r="D418" s="364" t="s">
        <v>189</v>
      </c>
      <c r="E418" s="221">
        <v>0</v>
      </c>
      <c r="F418" s="219">
        <v>0</v>
      </c>
      <c r="G418" s="219">
        <v>0</v>
      </c>
      <c r="H418" s="219">
        <v>0</v>
      </c>
      <c r="I418" s="219">
        <v>0</v>
      </c>
      <c r="J418" s="222">
        <v>0</v>
      </c>
      <c r="K418" s="223"/>
      <c r="L418" s="344">
        <v>11.94</v>
      </c>
      <c r="M418" s="232" t="s">
        <v>190</v>
      </c>
      <c r="N418" s="362"/>
    </row>
    <row r="419" spans="1:17" s="251" customFormat="1">
      <c r="A419" s="221">
        <v>70</v>
      </c>
      <c r="B419" s="218" t="s">
        <v>596</v>
      </c>
      <c r="C419" s="219" t="s">
        <v>574</v>
      </c>
      <c r="D419" s="364" t="s">
        <v>189</v>
      </c>
      <c r="E419" s="221">
        <v>0.3</v>
      </c>
      <c r="F419" s="219">
        <v>0.25</v>
      </c>
      <c r="G419" s="219">
        <v>99</v>
      </c>
      <c r="H419" s="219">
        <v>58</v>
      </c>
      <c r="I419" s="219">
        <v>60</v>
      </c>
      <c r="J419" s="222">
        <f>99*58*60/1000000</f>
        <v>0.34451999999999999</v>
      </c>
      <c r="K419" s="223"/>
      <c r="L419" s="344">
        <v>8.73</v>
      </c>
      <c r="M419" s="232" t="s">
        <v>190</v>
      </c>
      <c r="N419" s="362"/>
    </row>
    <row r="420" spans="1:17" s="251" customFormat="1">
      <c r="A420" s="221">
        <v>71</v>
      </c>
      <c r="B420" s="218" t="s">
        <v>597</v>
      </c>
      <c r="C420" s="219" t="s">
        <v>573</v>
      </c>
      <c r="D420" s="364" t="s">
        <v>189</v>
      </c>
      <c r="E420" s="221">
        <v>0.6</v>
      </c>
      <c r="F420" s="219">
        <v>0.5</v>
      </c>
      <c r="G420" s="219">
        <v>99</v>
      </c>
      <c r="H420" s="219">
        <v>58</v>
      </c>
      <c r="I420" s="219">
        <v>60</v>
      </c>
      <c r="J420" s="222">
        <f>99*58*60/1000000</f>
        <v>0.34451999999999999</v>
      </c>
      <c r="K420" s="223"/>
      <c r="L420" s="344">
        <v>6.24</v>
      </c>
      <c r="M420" s="232" t="s">
        <v>190</v>
      </c>
      <c r="N420" s="362"/>
    </row>
    <row r="421" spans="1:17" s="251" customFormat="1">
      <c r="A421" s="221">
        <v>72</v>
      </c>
      <c r="B421" s="218" t="s">
        <v>598</v>
      </c>
      <c r="C421" s="219" t="s">
        <v>572</v>
      </c>
      <c r="D421" s="364" t="s">
        <v>189</v>
      </c>
      <c r="E421" s="221">
        <v>0.6</v>
      </c>
      <c r="F421" s="219">
        <v>0.5</v>
      </c>
      <c r="G421" s="219">
        <v>99</v>
      </c>
      <c r="H421" s="219">
        <v>58</v>
      </c>
      <c r="I421" s="219">
        <v>60</v>
      </c>
      <c r="J421" s="222">
        <f>99*58*60/1000000</f>
        <v>0.34451999999999999</v>
      </c>
      <c r="K421" s="223"/>
      <c r="L421" s="344">
        <v>6.24</v>
      </c>
      <c r="M421" s="232" t="s">
        <v>190</v>
      </c>
      <c r="N421" s="362"/>
    </row>
    <row r="422" spans="1:17">
      <c r="A422" s="221">
        <v>73</v>
      </c>
      <c r="B422" s="218" t="s">
        <v>657</v>
      </c>
      <c r="C422" s="219" t="s">
        <v>656</v>
      </c>
      <c r="D422" s="364" t="s">
        <v>806</v>
      </c>
      <c r="E422" s="221">
        <v>8.82</v>
      </c>
      <c r="F422" s="219">
        <v>8.7200000000000006</v>
      </c>
      <c r="G422" s="219">
        <v>0</v>
      </c>
      <c r="H422" s="219">
        <v>0</v>
      </c>
      <c r="I422" s="219">
        <v>0</v>
      </c>
      <c r="J422" s="222">
        <v>1.5859999999999999E-2</v>
      </c>
      <c r="K422" s="219"/>
      <c r="L422" s="344">
        <v>33.07</v>
      </c>
      <c r="M422" s="232" t="s">
        <v>190</v>
      </c>
      <c r="N422" s="362"/>
      <c r="O422" s="214"/>
      <c r="P422" s="233"/>
      <c r="Q422" s="233"/>
    </row>
    <row r="423" spans="1:17">
      <c r="A423" s="221">
        <v>74</v>
      </c>
      <c r="B423" s="218" t="s">
        <v>12</v>
      </c>
      <c r="C423" s="219" t="s">
        <v>580</v>
      </c>
      <c r="D423" s="364" t="s">
        <v>806</v>
      </c>
      <c r="E423" s="221">
        <v>8.82</v>
      </c>
      <c r="F423" s="219">
        <v>8.7200000000000006</v>
      </c>
      <c r="G423" s="219">
        <v>0</v>
      </c>
      <c r="H423" s="219">
        <v>0</v>
      </c>
      <c r="I423" s="219">
        <v>0</v>
      </c>
      <c r="J423" s="222">
        <v>1.5859999999999999E-2</v>
      </c>
      <c r="K423" s="229"/>
      <c r="L423" s="344">
        <v>16.59</v>
      </c>
      <c r="M423" s="232" t="s">
        <v>190</v>
      </c>
      <c r="N423" s="362"/>
      <c r="O423" s="214"/>
      <c r="P423" s="233"/>
      <c r="Q423" s="233"/>
    </row>
    <row r="424" spans="1:17" s="251" customFormat="1">
      <c r="A424" s="221">
        <v>75</v>
      </c>
      <c r="B424" s="218" t="s">
        <v>823</v>
      </c>
      <c r="C424" s="220" t="s">
        <v>9</v>
      </c>
      <c r="D424" s="364" t="s">
        <v>189</v>
      </c>
      <c r="E424" s="221">
        <v>0.03</v>
      </c>
      <c r="F424" s="219">
        <v>0.02</v>
      </c>
      <c r="G424" s="219">
        <v>0</v>
      </c>
      <c r="H424" s="219">
        <v>0</v>
      </c>
      <c r="I424" s="219">
        <v>0</v>
      </c>
      <c r="J424" s="222">
        <v>1.8000000000000001E-4</v>
      </c>
      <c r="K424" s="229"/>
      <c r="L424" s="344">
        <v>1.1200000000000001</v>
      </c>
      <c r="M424" s="367" t="s">
        <v>190</v>
      </c>
      <c r="N424" s="362"/>
    </row>
    <row r="425" spans="1:17">
      <c r="A425" s="221">
        <v>76</v>
      </c>
      <c r="B425" s="220" t="s">
        <v>892</v>
      </c>
      <c r="C425" s="220" t="s">
        <v>893</v>
      </c>
      <c r="D425" s="231" t="s">
        <v>189</v>
      </c>
      <c r="E425" s="225">
        <v>9.8000000000000007</v>
      </c>
      <c r="F425" s="225">
        <v>9</v>
      </c>
      <c r="G425" s="225">
        <v>61</v>
      </c>
      <c r="H425" s="219">
        <v>40</v>
      </c>
      <c r="I425" s="219">
        <v>15</v>
      </c>
      <c r="J425" s="222">
        <v>3.5999999999999997E-2</v>
      </c>
      <c r="K425" s="223"/>
      <c r="L425" s="344">
        <v>0</v>
      </c>
      <c r="M425" s="367" t="s">
        <v>190</v>
      </c>
      <c r="N425" s="362"/>
    </row>
    <row r="426" spans="1:17">
      <c r="A426" s="221">
        <v>77</v>
      </c>
      <c r="B426" s="220" t="s">
        <v>837</v>
      </c>
      <c r="C426" s="220" t="s">
        <v>844</v>
      </c>
      <c r="D426" s="231" t="s">
        <v>189</v>
      </c>
      <c r="E426" s="227">
        <v>7.49</v>
      </c>
      <c r="F426" s="225">
        <v>7</v>
      </c>
      <c r="G426" s="225">
        <v>149</v>
      </c>
      <c r="H426" s="219">
        <v>102</v>
      </c>
      <c r="I426" s="219">
        <v>45</v>
      </c>
      <c r="J426" s="222">
        <f>(149*102*45/1000000)/45</f>
        <v>1.5198E-2</v>
      </c>
      <c r="K426" s="223"/>
      <c r="L426" s="344">
        <v>0</v>
      </c>
      <c r="M426" s="367" t="s">
        <v>190</v>
      </c>
      <c r="N426" s="362"/>
    </row>
    <row r="427" spans="1:17">
      <c r="A427" s="221">
        <v>78</v>
      </c>
      <c r="B427" s="219" t="s">
        <v>838</v>
      </c>
      <c r="C427" s="219" t="s">
        <v>845</v>
      </c>
      <c r="D427" s="231" t="s">
        <v>189</v>
      </c>
      <c r="E427" s="227">
        <v>7.2</v>
      </c>
      <c r="F427" s="225">
        <v>6.8</v>
      </c>
      <c r="G427" s="225">
        <v>149</v>
      </c>
      <c r="H427" s="219">
        <v>102</v>
      </c>
      <c r="I427" s="219">
        <v>45</v>
      </c>
      <c r="J427" s="222">
        <f>(149*102*45/1000000)/54</f>
        <v>1.2665000000000001E-2</v>
      </c>
      <c r="K427" s="223"/>
      <c r="L427" s="344">
        <v>0</v>
      </c>
      <c r="M427" s="232" t="s">
        <v>190</v>
      </c>
      <c r="N427" s="362"/>
      <c r="O427" s="214"/>
      <c r="P427" s="233"/>
      <c r="Q427" s="233"/>
    </row>
    <row r="428" spans="1:17">
      <c r="A428" s="221">
        <v>79</v>
      </c>
      <c r="B428" s="219" t="s">
        <v>839</v>
      </c>
      <c r="C428" s="219" t="s">
        <v>846</v>
      </c>
      <c r="D428" s="231" t="s">
        <v>189</v>
      </c>
      <c r="E428" s="227">
        <v>7.4</v>
      </c>
      <c r="F428" s="225">
        <v>7</v>
      </c>
      <c r="G428" s="225">
        <v>149</v>
      </c>
      <c r="H428" s="219">
        <v>102</v>
      </c>
      <c r="I428" s="219">
        <v>45</v>
      </c>
      <c r="J428" s="222">
        <f>(149*102*45/1000000)/54</f>
        <v>1.2665000000000001E-2</v>
      </c>
      <c r="K428" s="223"/>
      <c r="L428" s="344">
        <v>0</v>
      </c>
      <c r="M428" s="232" t="s">
        <v>190</v>
      </c>
      <c r="N428" s="362"/>
      <c r="O428" s="214"/>
      <c r="P428" s="233"/>
      <c r="Q428" s="233"/>
    </row>
    <row r="429" spans="1:17">
      <c r="A429" s="221">
        <v>80</v>
      </c>
      <c r="B429" s="219" t="s">
        <v>840</v>
      </c>
      <c r="C429" s="219" t="s">
        <v>847</v>
      </c>
      <c r="D429" s="231" t="s">
        <v>189</v>
      </c>
      <c r="E429" s="227">
        <v>6.3</v>
      </c>
      <c r="F429" s="225">
        <v>6</v>
      </c>
      <c r="G429" s="225">
        <v>149</v>
      </c>
      <c r="H429" s="219">
        <v>102</v>
      </c>
      <c r="I429" s="219">
        <v>45</v>
      </c>
      <c r="J429" s="222">
        <f>(149*102*45/1000000)/72</f>
        <v>9.4987500000000002E-3</v>
      </c>
      <c r="K429" s="223"/>
      <c r="L429" s="344">
        <v>0</v>
      </c>
      <c r="M429" s="232" t="s">
        <v>190</v>
      </c>
      <c r="N429" s="362"/>
      <c r="O429" s="214"/>
      <c r="P429" s="233"/>
      <c r="Q429" s="233"/>
    </row>
    <row r="430" spans="1:17">
      <c r="A430" s="221">
        <v>81</v>
      </c>
      <c r="B430" s="219" t="s">
        <v>841</v>
      </c>
      <c r="C430" s="220" t="s">
        <v>848</v>
      </c>
      <c r="D430" s="231" t="s">
        <v>189</v>
      </c>
      <c r="E430" s="227">
        <v>2.4</v>
      </c>
      <c r="F430" s="225">
        <v>2.2000000000000002</v>
      </c>
      <c r="G430" s="225">
        <v>158</v>
      </c>
      <c r="H430" s="219">
        <v>57</v>
      </c>
      <c r="I430" s="219">
        <v>20</v>
      </c>
      <c r="J430" s="222">
        <f>(158*57*20/1000000)/40</f>
        <v>4.5030000000000001E-3</v>
      </c>
      <c r="K430" s="223"/>
      <c r="L430" s="344">
        <v>0</v>
      </c>
      <c r="M430" s="367" t="s">
        <v>190</v>
      </c>
      <c r="N430" s="362"/>
    </row>
    <row r="431" spans="1:17">
      <c r="A431" s="221">
        <v>82</v>
      </c>
      <c r="B431" s="220" t="s">
        <v>842</v>
      </c>
      <c r="C431" s="220" t="s">
        <v>849</v>
      </c>
      <c r="D431" s="231" t="s">
        <v>189</v>
      </c>
      <c r="E431" s="227">
        <v>4.8</v>
      </c>
      <c r="F431" s="225">
        <v>4.4000000000000004</v>
      </c>
      <c r="G431" s="225">
        <v>158</v>
      </c>
      <c r="H431" s="219">
        <v>57</v>
      </c>
      <c r="I431" s="219">
        <v>20</v>
      </c>
      <c r="J431" s="222">
        <f>(158*57*20/1000000)/25</f>
        <v>7.2047999999999999E-3</v>
      </c>
      <c r="K431" s="223"/>
      <c r="L431" s="344">
        <v>0</v>
      </c>
      <c r="M431" s="232" t="s">
        <v>190</v>
      </c>
      <c r="N431" s="362"/>
      <c r="O431" s="214"/>
      <c r="P431" s="215"/>
      <c r="Q431" s="215"/>
    </row>
    <row r="432" spans="1:17">
      <c r="A432" s="221">
        <v>83</v>
      </c>
      <c r="B432" s="220" t="s">
        <v>843</v>
      </c>
      <c r="C432" s="220" t="s">
        <v>850</v>
      </c>
      <c r="D432" s="231" t="s">
        <v>189</v>
      </c>
      <c r="E432" s="227">
        <v>2.6</v>
      </c>
      <c r="F432" s="225">
        <v>2.5</v>
      </c>
      <c r="G432" s="225">
        <v>49</v>
      </c>
      <c r="H432" s="219">
        <v>59</v>
      </c>
      <c r="I432" s="219">
        <v>22</v>
      </c>
      <c r="J432" s="222">
        <f>(49*59*22/1000000)/7</f>
        <v>9.0860000000000003E-3</v>
      </c>
      <c r="K432" s="223"/>
      <c r="L432" s="344">
        <v>0</v>
      </c>
      <c r="M432" s="232" t="s">
        <v>190</v>
      </c>
      <c r="N432" s="362"/>
      <c r="O432" s="214"/>
      <c r="P432" s="215"/>
      <c r="Q432" s="215"/>
    </row>
    <row r="433" spans="1:17" s="251" customFormat="1">
      <c r="A433" s="221">
        <v>84</v>
      </c>
      <c r="B433" s="219" t="s">
        <v>851</v>
      </c>
      <c r="C433" s="219" t="s">
        <v>852</v>
      </c>
      <c r="D433" s="231" t="s">
        <v>189</v>
      </c>
      <c r="E433" s="227">
        <v>6.6</v>
      </c>
      <c r="F433" s="225">
        <v>6.2</v>
      </c>
      <c r="G433" s="225">
        <v>149</v>
      </c>
      <c r="H433" s="219">
        <v>102</v>
      </c>
      <c r="I433" s="219">
        <v>45</v>
      </c>
      <c r="J433" s="222">
        <f>(149*102*45/1000000)/54</f>
        <v>1.2665000000000001E-2</v>
      </c>
      <c r="K433" s="223"/>
      <c r="L433" s="344">
        <v>0</v>
      </c>
      <c r="M433" s="232" t="s">
        <v>190</v>
      </c>
      <c r="N433" s="362"/>
    </row>
    <row r="434" spans="1:17" s="251" customFormat="1">
      <c r="A434" s="221"/>
      <c r="B434" s="219"/>
      <c r="C434" s="219"/>
      <c r="D434" s="231" t="s">
        <v>189</v>
      </c>
      <c r="E434" s="225"/>
      <c r="F434" s="225"/>
      <c r="G434" s="225"/>
      <c r="H434" s="219"/>
      <c r="I434" s="219"/>
      <c r="J434" s="222"/>
      <c r="K434" s="223"/>
      <c r="L434" s="226"/>
      <c r="M434" s="232" t="s">
        <v>190</v>
      </c>
      <c r="N434" s="362"/>
    </row>
    <row r="435" spans="1:17">
      <c r="B435" s="211"/>
      <c r="C435" s="211"/>
      <c r="D435" s="231" t="s">
        <v>189</v>
      </c>
      <c r="E435" s="225"/>
      <c r="F435" s="225"/>
      <c r="G435" s="225"/>
      <c r="H435" s="219"/>
      <c r="I435" s="219"/>
      <c r="J435" s="222"/>
      <c r="K435" s="211"/>
      <c r="L435" s="226"/>
      <c r="M435" s="232" t="s">
        <v>190</v>
      </c>
      <c r="N435" s="362"/>
    </row>
    <row r="436" spans="1:17">
      <c r="B436" s="211"/>
      <c r="C436" s="211"/>
      <c r="D436" s="231" t="s">
        <v>189</v>
      </c>
      <c r="E436" s="225"/>
      <c r="F436" s="225"/>
      <c r="G436" s="225"/>
      <c r="H436" s="219"/>
      <c r="I436" s="219"/>
      <c r="J436" s="222"/>
      <c r="K436" s="211"/>
      <c r="L436" s="226"/>
      <c r="M436" s="232" t="s">
        <v>190</v>
      </c>
      <c r="N436" s="362"/>
    </row>
    <row r="437" spans="1:17">
      <c r="B437" s="211"/>
      <c r="C437" s="211"/>
      <c r="D437" s="231" t="s">
        <v>189</v>
      </c>
      <c r="E437" s="225"/>
      <c r="F437" s="225"/>
      <c r="G437" s="225"/>
      <c r="H437" s="219"/>
      <c r="I437" s="219"/>
      <c r="J437" s="222"/>
      <c r="K437" s="211"/>
      <c r="L437" s="226"/>
      <c r="M437" s="232" t="s">
        <v>190</v>
      </c>
      <c r="N437" s="362"/>
    </row>
    <row r="438" spans="1:17">
      <c r="B438" s="211"/>
      <c r="C438" s="211"/>
      <c r="D438" s="231" t="s">
        <v>189</v>
      </c>
      <c r="E438" s="225"/>
      <c r="F438" s="225"/>
      <c r="G438" s="225"/>
      <c r="H438" s="219"/>
      <c r="I438" s="219"/>
      <c r="J438" s="222"/>
      <c r="K438" s="211"/>
      <c r="L438" s="226"/>
      <c r="M438" s="232" t="s">
        <v>190</v>
      </c>
      <c r="N438" s="362"/>
    </row>
    <row r="439" spans="1:17">
      <c r="B439" s="211"/>
      <c r="C439" s="211"/>
      <c r="D439" s="231" t="s">
        <v>189</v>
      </c>
      <c r="E439" s="225"/>
      <c r="F439" s="225"/>
      <c r="G439" s="225"/>
      <c r="H439" s="219"/>
      <c r="I439" s="219"/>
      <c r="J439" s="222"/>
      <c r="K439" s="211"/>
      <c r="L439" s="226"/>
      <c r="M439" s="232" t="s">
        <v>190</v>
      </c>
      <c r="N439" s="362"/>
    </row>
    <row r="440" spans="1:17">
      <c r="B440" s="211"/>
      <c r="C440" s="211"/>
      <c r="D440" s="231" t="s">
        <v>189</v>
      </c>
      <c r="E440" s="225"/>
      <c r="F440" s="225"/>
      <c r="G440" s="225"/>
      <c r="H440" s="219"/>
      <c r="I440" s="219"/>
      <c r="J440" s="222"/>
      <c r="K440" s="211"/>
      <c r="L440" s="226"/>
      <c r="M440" s="232" t="s">
        <v>190</v>
      </c>
      <c r="N440" s="362"/>
    </row>
    <row r="441" spans="1:17">
      <c r="B441" s="211"/>
      <c r="C441" s="211"/>
      <c r="D441" s="231" t="s">
        <v>189</v>
      </c>
      <c r="E441" s="225"/>
      <c r="F441" s="225"/>
      <c r="G441" s="225"/>
      <c r="H441" s="219"/>
      <c r="I441" s="219"/>
      <c r="J441" s="222"/>
      <c r="K441" s="211"/>
      <c r="L441" s="226"/>
      <c r="M441" s="232" t="s">
        <v>190</v>
      </c>
      <c r="N441" s="362"/>
    </row>
    <row r="442" spans="1:17">
      <c r="B442" s="211"/>
      <c r="C442" s="211"/>
      <c r="D442" s="231" t="s">
        <v>189</v>
      </c>
      <c r="E442" s="225"/>
      <c r="F442" s="225"/>
      <c r="G442" s="225"/>
      <c r="H442" s="219"/>
      <c r="I442" s="219"/>
      <c r="J442" s="222"/>
      <c r="K442" s="211"/>
      <c r="L442" s="226"/>
      <c r="M442" s="232" t="s">
        <v>190</v>
      </c>
      <c r="N442" s="362"/>
    </row>
    <row r="443" spans="1:17">
      <c r="B443" s="211"/>
      <c r="C443" s="211"/>
      <c r="D443" s="231" t="s">
        <v>189</v>
      </c>
      <c r="E443" s="225"/>
      <c r="F443" s="225"/>
      <c r="G443" s="225"/>
      <c r="H443" s="219"/>
      <c r="I443" s="219"/>
      <c r="J443" s="222"/>
      <c r="K443" s="211"/>
      <c r="L443" s="226"/>
      <c r="M443" s="232" t="s">
        <v>190</v>
      </c>
      <c r="N443" s="362"/>
    </row>
    <row r="444" spans="1:17">
      <c r="B444" s="211"/>
      <c r="C444" s="211"/>
      <c r="D444" s="231" t="s">
        <v>189</v>
      </c>
      <c r="E444" s="225"/>
      <c r="F444" s="225"/>
      <c r="G444" s="225"/>
      <c r="H444" s="219"/>
      <c r="I444" s="219"/>
      <c r="J444" s="222"/>
      <c r="K444" s="211"/>
      <c r="L444" s="226"/>
      <c r="M444" s="232" t="s">
        <v>190</v>
      </c>
      <c r="N444" s="362"/>
    </row>
    <row r="445" spans="1:17">
      <c r="B445" s="211"/>
      <c r="C445" s="211"/>
      <c r="D445" s="231" t="s">
        <v>189</v>
      </c>
      <c r="E445" s="225"/>
      <c r="F445" s="225"/>
      <c r="G445" s="225"/>
      <c r="H445" s="219"/>
      <c r="I445" s="219"/>
      <c r="J445" s="222"/>
      <c r="K445" s="211"/>
      <c r="L445" s="226"/>
      <c r="M445" s="232" t="s">
        <v>190</v>
      </c>
      <c r="N445" s="362"/>
    </row>
    <row r="446" spans="1:17">
      <c r="B446" s="211"/>
      <c r="C446" s="211"/>
      <c r="D446" s="231" t="s">
        <v>189</v>
      </c>
      <c r="E446" s="225"/>
      <c r="F446" s="225"/>
      <c r="G446" s="225"/>
      <c r="H446" s="219"/>
      <c r="I446" s="219"/>
      <c r="J446" s="222"/>
      <c r="K446" s="211"/>
      <c r="L446" s="226"/>
      <c r="M446" s="232" t="s">
        <v>190</v>
      </c>
      <c r="N446" s="362"/>
    </row>
    <row r="447" spans="1:17">
      <c r="B447" s="211"/>
      <c r="C447" s="211"/>
      <c r="D447" s="231" t="s">
        <v>189</v>
      </c>
      <c r="E447" s="225"/>
      <c r="F447" s="225"/>
      <c r="G447" s="225"/>
      <c r="H447" s="219"/>
      <c r="I447" s="219"/>
      <c r="J447" s="222"/>
      <c r="K447" s="211"/>
      <c r="L447" s="226"/>
      <c r="M447" s="232" t="s">
        <v>190</v>
      </c>
      <c r="N447" s="362"/>
    </row>
    <row r="448" spans="1:17">
      <c r="A448" s="221"/>
      <c r="B448" s="219"/>
      <c r="C448" s="219"/>
      <c r="D448" s="231" t="s">
        <v>189</v>
      </c>
      <c r="E448" s="225"/>
      <c r="F448" s="225"/>
      <c r="G448" s="225"/>
      <c r="H448" s="219"/>
      <c r="I448" s="219"/>
      <c r="J448" s="222"/>
      <c r="K448" s="223"/>
      <c r="L448" s="236"/>
      <c r="M448" s="232" t="s">
        <v>190</v>
      </c>
      <c r="N448" s="362"/>
      <c r="P448" s="233"/>
      <c r="Q448" s="233"/>
    </row>
    <row r="449" spans="1:17" s="255" customFormat="1">
      <c r="A449" s="221"/>
      <c r="B449" s="219"/>
      <c r="C449" s="219"/>
      <c r="D449" s="231" t="s">
        <v>189</v>
      </c>
      <c r="E449" s="225"/>
      <c r="F449" s="225"/>
      <c r="G449" s="225"/>
      <c r="H449" s="219"/>
      <c r="I449" s="219"/>
      <c r="J449" s="222"/>
      <c r="K449" s="223"/>
      <c r="L449" s="226"/>
      <c r="M449" s="232" t="s">
        <v>190</v>
      </c>
      <c r="N449" s="362"/>
    </row>
    <row r="450" spans="1:17">
      <c r="B450" s="219"/>
      <c r="C450" s="211"/>
      <c r="D450" s="231" t="s">
        <v>189</v>
      </c>
      <c r="E450" s="225"/>
      <c r="F450" s="225"/>
      <c r="G450" s="225"/>
      <c r="H450" s="219"/>
      <c r="I450" s="219"/>
      <c r="J450" s="222"/>
      <c r="K450" s="211"/>
      <c r="L450" s="226"/>
      <c r="M450" s="232" t="s">
        <v>190</v>
      </c>
      <c r="N450" s="362"/>
    </row>
    <row r="451" spans="1:17" s="251" customFormat="1">
      <c r="A451" s="221"/>
      <c r="B451" s="219"/>
      <c r="C451" s="219"/>
      <c r="D451" s="231" t="s">
        <v>189</v>
      </c>
      <c r="E451" s="225"/>
      <c r="F451" s="225"/>
      <c r="G451" s="225"/>
      <c r="H451" s="219"/>
      <c r="I451" s="219"/>
      <c r="J451" s="222"/>
      <c r="K451" s="223"/>
      <c r="L451" s="226"/>
      <c r="M451" s="232" t="s">
        <v>190</v>
      </c>
      <c r="N451" s="362"/>
    </row>
    <row r="452" spans="1:17" s="251" customFormat="1">
      <c r="A452" s="221"/>
      <c r="B452" s="219"/>
      <c r="C452" s="219"/>
      <c r="D452" s="231" t="s">
        <v>189</v>
      </c>
      <c r="E452" s="225"/>
      <c r="F452" s="225"/>
      <c r="G452" s="225"/>
      <c r="H452" s="219"/>
      <c r="I452" s="219"/>
      <c r="J452" s="222"/>
      <c r="K452" s="223"/>
      <c r="L452" s="226"/>
      <c r="M452" s="232" t="s">
        <v>190</v>
      </c>
      <c r="N452" s="362"/>
    </row>
    <row r="453" spans="1:17">
      <c r="A453" s="221"/>
      <c r="B453" s="219"/>
      <c r="C453" s="219"/>
      <c r="D453" s="231" t="s">
        <v>189</v>
      </c>
      <c r="E453" s="225"/>
      <c r="F453" s="225"/>
      <c r="G453" s="225"/>
      <c r="H453" s="219"/>
      <c r="I453" s="219"/>
      <c r="J453" s="222"/>
      <c r="K453" s="223"/>
      <c r="L453" s="226"/>
      <c r="M453" s="232" t="s">
        <v>190</v>
      </c>
      <c r="N453" s="362"/>
      <c r="P453" s="233"/>
      <c r="Q453" s="233"/>
    </row>
    <row r="454" spans="1:17">
      <c r="B454" s="219"/>
      <c r="C454" s="219"/>
      <c r="D454" s="231" t="s">
        <v>189</v>
      </c>
      <c r="E454" s="225"/>
      <c r="F454" s="225"/>
      <c r="G454" s="225"/>
      <c r="H454" s="219"/>
      <c r="I454" s="219"/>
      <c r="J454" s="222"/>
      <c r="K454" s="223"/>
      <c r="L454" s="226"/>
      <c r="M454" s="232" t="s">
        <v>190</v>
      </c>
      <c r="N454" s="362"/>
    </row>
    <row r="455" spans="1:17" s="251" customFormat="1">
      <c r="A455" s="221"/>
      <c r="B455" s="219"/>
      <c r="C455" s="219"/>
      <c r="D455" s="231" t="s">
        <v>189</v>
      </c>
      <c r="E455" s="225"/>
      <c r="F455" s="225"/>
      <c r="G455" s="225"/>
      <c r="H455" s="219"/>
      <c r="I455" s="219"/>
      <c r="J455" s="222"/>
      <c r="K455" s="223"/>
      <c r="L455" s="226"/>
      <c r="M455" s="232" t="s">
        <v>190</v>
      </c>
      <c r="N455" s="362"/>
    </row>
    <row r="456" spans="1:17">
      <c r="A456" s="221"/>
      <c r="B456" s="219"/>
      <c r="C456" s="219"/>
      <c r="D456" s="231" t="s">
        <v>189</v>
      </c>
      <c r="E456" s="225"/>
      <c r="F456" s="225"/>
      <c r="G456" s="225"/>
      <c r="H456" s="219"/>
      <c r="I456" s="219"/>
      <c r="J456" s="222"/>
      <c r="K456" s="223"/>
      <c r="L456" s="226"/>
      <c r="M456" s="232" t="s">
        <v>190</v>
      </c>
      <c r="N456" s="362"/>
      <c r="O456" s="214"/>
      <c r="P456" s="233"/>
      <c r="Q456" s="233"/>
    </row>
    <row r="457" spans="1:17">
      <c r="A457" s="221"/>
      <c r="B457" s="219"/>
      <c r="C457" s="219"/>
      <c r="D457" s="231" t="s">
        <v>189</v>
      </c>
      <c r="E457" s="225"/>
      <c r="F457" s="225"/>
      <c r="G457" s="225"/>
      <c r="H457" s="219"/>
      <c r="I457" s="219"/>
      <c r="J457" s="222"/>
      <c r="K457" s="223"/>
      <c r="L457" s="226"/>
      <c r="M457" s="232" t="s">
        <v>190</v>
      </c>
      <c r="N457" s="362"/>
      <c r="O457" s="214"/>
      <c r="P457" s="233"/>
      <c r="Q457" s="233"/>
    </row>
    <row r="458" spans="1:17" s="251" customFormat="1">
      <c r="A458" s="221"/>
      <c r="B458" s="219"/>
      <c r="C458" s="219"/>
      <c r="D458" s="231" t="s">
        <v>189</v>
      </c>
      <c r="E458" s="225"/>
      <c r="F458" s="225"/>
      <c r="G458" s="225"/>
      <c r="H458" s="219"/>
      <c r="I458" s="219"/>
      <c r="J458" s="222"/>
      <c r="K458" s="223"/>
      <c r="L458" s="236"/>
      <c r="M458" s="232" t="s">
        <v>190</v>
      </c>
      <c r="N458" s="362"/>
    </row>
    <row r="459" spans="1:17" s="251" customFormat="1">
      <c r="A459" s="221"/>
      <c r="B459" s="219"/>
      <c r="C459" s="219"/>
      <c r="D459" s="231" t="s">
        <v>189</v>
      </c>
      <c r="E459" s="225"/>
      <c r="F459" s="225"/>
      <c r="G459" s="225"/>
      <c r="H459" s="219"/>
      <c r="I459" s="219"/>
      <c r="J459" s="222"/>
      <c r="K459" s="223"/>
      <c r="L459" s="236"/>
      <c r="M459" s="232" t="s">
        <v>190</v>
      </c>
      <c r="N459" s="362"/>
    </row>
    <row r="460" spans="1:17">
      <c r="A460" s="221"/>
      <c r="B460" s="219"/>
      <c r="C460" s="219"/>
      <c r="D460" s="231" t="s">
        <v>189</v>
      </c>
      <c r="E460" s="225"/>
      <c r="F460" s="225"/>
      <c r="G460" s="225"/>
      <c r="H460" s="219"/>
      <c r="I460" s="219"/>
      <c r="J460" s="222"/>
      <c r="K460" s="223"/>
      <c r="L460" s="226"/>
      <c r="M460" s="232" t="s">
        <v>190</v>
      </c>
      <c r="N460" s="362"/>
      <c r="P460" s="233"/>
      <c r="Q460" s="233"/>
    </row>
    <row r="461" spans="1:17">
      <c r="A461" s="221"/>
      <c r="B461" s="219"/>
      <c r="C461" s="219"/>
      <c r="D461" s="231" t="s">
        <v>189</v>
      </c>
      <c r="E461" s="225"/>
      <c r="F461" s="225"/>
      <c r="G461" s="225"/>
      <c r="H461" s="219"/>
      <c r="I461" s="219"/>
      <c r="J461" s="222"/>
      <c r="K461" s="223"/>
      <c r="L461" s="226"/>
      <c r="M461" s="232" t="s">
        <v>190</v>
      </c>
      <c r="N461" s="362"/>
      <c r="P461" s="233"/>
      <c r="Q461" s="233"/>
    </row>
    <row r="462" spans="1:17">
      <c r="A462" s="221"/>
      <c r="B462" s="219"/>
      <c r="C462" s="219"/>
      <c r="D462" s="231" t="s">
        <v>189</v>
      </c>
      <c r="E462" s="225"/>
      <c r="F462" s="225"/>
      <c r="G462" s="225"/>
      <c r="H462" s="219"/>
      <c r="I462" s="219"/>
      <c r="J462" s="222"/>
      <c r="K462" s="223"/>
      <c r="L462" s="226"/>
      <c r="M462" s="232" t="s">
        <v>190</v>
      </c>
      <c r="N462" s="362"/>
      <c r="P462" s="233"/>
      <c r="Q462" s="233"/>
    </row>
    <row r="463" spans="1:17">
      <c r="A463" s="221"/>
      <c r="B463" s="219"/>
      <c r="C463" s="219"/>
      <c r="D463" s="231" t="s">
        <v>189</v>
      </c>
      <c r="E463" s="225"/>
      <c r="F463" s="225"/>
      <c r="G463" s="225"/>
      <c r="H463" s="219"/>
      <c r="I463" s="219"/>
      <c r="J463" s="222"/>
      <c r="K463" s="223"/>
      <c r="L463" s="226"/>
      <c r="M463" s="232" t="s">
        <v>190</v>
      </c>
      <c r="N463" s="362"/>
      <c r="P463" s="233"/>
      <c r="Q463" s="233"/>
    </row>
    <row r="464" spans="1:17">
      <c r="A464" s="221"/>
      <c r="B464" s="219"/>
      <c r="C464" s="219"/>
      <c r="D464" s="231" t="s">
        <v>189</v>
      </c>
      <c r="E464" s="225"/>
      <c r="F464" s="225"/>
      <c r="G464" s="225"/>
      <c r="H464" s="219"/>
      <c r="I464" s="219"/>
      <c r="J464" s="222"/>
      <c r="K464" s="223"/>
      <c r="L464" s="226"/>
      <c r="M464" s="232" t="s">
        <v>190</v>
      </c>
      <c r="N464" s="362"/>
      <c r="P464" s="233"/>
      <c r="Q464" s="233"/>
    </row>
    <row r="465" spans="1:17">
      <c r="A465" s="221"/>
      <c r="B465" s="219"/>
      <c r="C465" s="219"/>
      <c r="D465" s="231" t="s">
        <v>189</v>
      </c>
      <c r="E465" s="225"/>
      <c r="F465" s="225"/>
      <c r="G465" s="225"/>
      <c r="H465" s="219"/>
      <c r="I465" s="219"/>
      <c r="J465" s="222"/>
      <c r="K465" s="223"/>
      <c r="L465" s="226"/>
      <c r="M465" s="232" t="s">
        <v>190</v>
      </c>
      <c r="N465" s="362"/>
      <c r="P465" s="233"/>
      <c r="Q465" s="233"/>
    </row>
    <row r="466" spans="1:17">
      <c r="A466" s="221"/>
      <c r="B466" s="219"/>
      <c r="C466" s="219"/>
      <c r="D466" s="231" t="s">
        <v>189</v>
      </c>
      <c r="E466" s="225"/>
      <c r="F466" s="225"/>
      <c r="G466" s="225"/>
      <c r="H466" s="219"/>
      <c r="I466" s="219"/>
      <c r="J466" s="222"/>
      <c r="K466" s="223"/>
      <c r="L466" s="226"/>
      <c r="M466" s="232" t="s">
        <v>190</v>
      </c>
      <c r="N466" s="362"/>
      <c r="P466" s="233"/>
      <c r="Q466" s="233"/>
    </row>
    <row r="467" spans="1:17" s="251" customFormat="1">
      <c r="A467" s="221"/>
      <c r="B467" s="219"/>
      <c r="C467" s="219"/>
      <c r="D467" s="231" t="s">
        <v>189</v>
      </c>
      <c r="E467" s="225"/>
      <c r="F467" s="225"/>
      <c r="G467" s="225"/>
      <c r="H467" s="219"/>
      <c r="I467" s="219"/>
      <c r="J467" s="222"/>
      <c r="K467" s="223"/>
      <c r="L467" s="236"/>
      <c r="M467" s="232" t="s">
        <v>190</v>
      </c>
      <c r="N467" s="362"/>
      <c r="O467" s="214"/>
      <c r="P467" s="233"/>
      <c r="Q467" s="233"/>
    </row>
    <row r="468" spans="1:17" s="251" customFormat="1">
      <c r="A468" s="221"/>
      <c r="B468" s="219"/>
      <c r="C468" s="219"/>
      <c r="D468" s="231" t="s">
        <v>189</v>
      </c>
      <c r="E468" s="225"/>
      <c r="F468" s="225"/>
      <c r="G468" s="225"/>
      <c r="H468" s="219"/>
      <c r="I468" s="219"/>
      <c r="J468" s="222"/>
      <c r="K468" s="223"/>
      <c r="L468" s="226"/>
      <c r="M468" s="232" t="s">
        <v>190</v>
      </c>
      <c r="N468" s="362"/>
      <c r="O468" s="214"/>
      <c r="P468" s="233"/>
      <c r="Q468" s="233"/>
    </row>
    <row r="469" spans="1:17" s="251" customFormat="1">
      <c r="A469" s="221"/>
      <c r="B469" s="219"/>
      <c r="C469" s="219"/>
      <c r="D469" s="231" t="s">
        <v>189</v>
      </c>
      <c r="E469" s="225"/>
      <c r="F469" s="225"/>
      <c r="G469" s="225"/>
      <c r="H469" s="219"/>
      <c r="I469" s="219"/>
      <c r="J469" s="222"/>
      <c r="K469" s="223"/>
      <c r="L469" s="226"/>
      <c r="M469" s="232" t="s">
        <v>190</v>
      </c>
      <c r="N469" s="362"/>
      <c r="O469" s="214"/>
      <c r="P469" s="233"/>
      <c r="Q469" s="233"/>
    </row>
    <row r="470" spans="1:17">
      <c r="A470" s="221"/>
      <c r="B470" s="219"/>
      <c r="C470" s="219"/>
      <c r="D470" s="231" t="s">
        <v>189</v>
      </c>
      <c r="E470" s="225"/>
      <c r="F470" s="225"/>
      <c r="G470" s="225"/>
      <c r="H470" s="219"/>
      <c r="I470" s="219"/>
      <c r="J470" s="222"/>
      <c r="K470" s="223"/>
      <c r="L470" s="226"/>
      <c r="M470" s="232" t="s">
        <v>190</v>
      </c>
      <c r="N470" s="362"/>
      <c r="O470" s="214"/>
      <c r="P470" s="233"/>
      <c r="Q470" s="233"/>
    </row>
    <row r="471" spans="1:17">
      <c r="A471" s="221"/>
      <c r="B471" s="219"/>
      <c r="C471" s="219"/>
      <c r="D471" s="231" t="s">
        <v>189</v>
      </c>
      <c r="E471" s="225"/>
      <c r="F471" s="225"/>
      <c r="G471" s="225"/>
      <c r="H471" s="219"/>
      <c r="I471" s="219"/>
      <c r="J471" s="222"/>
      <c r="K471" s="223"/>
      <c r="L471" s="226"/>
      <c r="M471" s="232" t="s">
        <v>190</v>
      </c>
      <c r="N471" s="362"/>
      <c r="P471" s="233"/>
      <c r="Q471" s="233"/>
    </row>
    <row r="472" spans="1:17">
      <c r="A472" s="221"/>
      <c r="B472" s="219"/>
      <c r="C472" s="219"/>
      <c r="D472" s="231" t="s">
        <v>189</v>
      </c>
      <c r="E472" s="225"/>
      <c r="F472" s="225"/>
      <c r="G472" s="225"/>
      <c r="H472" s="219"/>
      <c r="I472" s="219"/>
      <c r="J472" s="222"/>
      <c r="K472" s="223"/>
      <c r="L472" s="226"/>
      <c r="M472" s="232" t="s">
        <v>190</v>
      </c>
      <c r="N472" s="362"/>
      <c r="P472" s="233"/>
      <c r="Q472" s="233"/>
    </row>
    <row r="473" spans="1:17">
      <c r="A473" s="221"/>
      <c r="B473" s="219"/>
      <c r="C473" s="219"/>
      <c r="D473" s="231" t="s">
        <v>189</v>
      </c>
      <c r="E473" s="225"/>
      <c r="F473" s="225"/>
      <c r="G473" s="225"/>
      <c r="H473" s="219"/>
      <c r="I473" s="219"/>
      <c r="J473" s="222"/>
      <c r="K473" s="223"/>
      <c r="L473" s="226"/>
      <c r="M473" s="232" t="s">
        <v>190</v>
      </c>
      <c r="N473" s="362"/>
      <c r="O473" s="214"/>
      <c r="P473" s="233"/>
      <c r="Q473" s="233"/>
    </row>
    <row r="474" spans="1:17" s="251" customFormat="1">
      <c r="A474" s="221"/>
      <c r="B474" s="219"/>
      <c r="C474" s="219"/>
      <c r="D474" s="231" t="s">
        <v>189</v>
      </c>
      <c r="E474" s="225"/>
      <c r="F474" s="225"/>
      <c r="G474" s="225"/>
      <c r="H474" s="219"/>
      <c r="I474" s="219"/>
      <c r="J474" s="222"/>
      <c r="K474" s="223"/>
      <c r="L474" s="236"/>
      <c r="M474" s="232" t="s">
        <v>190</v>
      </c>
      <c r="N474" s="362"/>
      <c r="P474" s="233"/>
      <c r="Q474" s="233"/>
    </row>
    <row r="475" spans="1:17">
      <c r="A475" s="221"/>
      <c r="B475" s="219"/>
      <c r="C475" s="219"/>
      <c r="D475" s="231" t="s">
        <v>189</v>
      </c>
      <c r="E475" s="225"/>
      <c r="F475" s="225"/>
      <c r="G475" s="225"/>
      <c r="H475" s="219"/>
      <c r="I475" s="219"/>
      <c r="J475" s="222"/>
      <c r="K475" s="223"/>
      <c r="L475" s="226"/>
      <c r="M475" s="232" t="s">
        <v>190</v>
      </c>
      <c r="N475" s="362"/>
      <c r="O475" s="214"/>
      <c r="P475" s="233"/>
      <c r="Q475" s="233"/>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oddHeader>&amp;R&amp;"Calibri"&amp;10&amp;K000000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1-000000000000}">
  <dimension ref="A1:Z47"/>
  <sheetViews>
    <sheetView zoomScale="85" zoomScaleNormal="85" zoomScaleSheetLayoutView="75" workbookViewId="0">
      <selection activeCell="C16" sqref="C16"/>
    </sheetView>
  </sheetViews>
  <sheetFormatPr defaultColWidth="9.1796875" defaultRowHeight="12.5"/>
  <cols>
    <col min="1" max="1" width="8.81640625" style="158" customWidth="1"/>
    <col min="2" max="2" width="28.179687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1" width="14.1796875" style="266" customWidth="1"/>
    <col min="12" max="12" width="14.81640625" style="266" customWidth="1"/>
    <col min="13" max="13" width="0.1796875" style="158" customWidth="1"/>
    <col min="14" max="14" width="5.1796875" style="158"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TODAY()</f>
        <v>44617</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52"/>
      <c r="I10" s="353"/>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894</v>
      </c>
      <c r="C18" s="197" t="str">
        <f>IF(D18="","",VLOOKUP(B18,Data!$B$5:$L$501,2,FALSE))</f>
        <v/>
      </c>
      <c r="D18" s="320"/>
      <c r="E18" s="205"/>
      <c r="F18" s="180" t="str">
        <f>IF(D18="","",VLOOKUP(B18,Data!$B$5:$L$501,11,FALSE))</f>
        <v/>
      </c>
      <c r="G18" s="185" t="str">
        <f t="shared" ref="G18:G26" si="0">IF(D18&gt;0,D18*F18,"-")</f>
        <v>-</v>
      </c>
      <c r="H18" s="181" t="str">
        <f>IF(D18="","",VLOOKUP(B18,Data!$B$5:$D$501,3,FALSE))</f>
        <v/>
      </c>
      <c r="I18" s="181" t="str">
        <f>IF(D18="","",VLOOKUP(B18,Data!$B$5:$M$501,12,FALSE))</f>
        <v/>
      </c>
      <c r="J18" s="206"/>
      <c r="K18" s="182" t="str">
        <f>IF(D18="","",VLOOKUP(B18,Data!$B$5:$E$501,4,FALSE)*D18)</f>
        <v/>
      </c>
      <c r="L18" s="186" t="str">
        <f>IF(D18="","",VLOOKUP(B18,Data!$B$5:$F$501,5,FALSE)*D18)</f>
        <v/>
      </c>
      <c r="M18" s="190" t="e">
        <f>IF(B18=[28]Data!#REF!,[28]Data!#REF!,(IF(B18=[28]Data!#REF!,[28]Data!#REF!,(IF(B18=[28]Data!#REF!,[28]Data!#REF!,(IF(B18=[28]Data!B48,[28]Data!G48,(IF(B18=[28]Data!B52,[28]Data!G52,(IF(B18=[28]Data!#REF!,[28]Data!#REF!,(IF(B18=[28]Data!#REF!,[28]Data!#REF!,(IF(B18=[28]Data!#REF!,[28]Data!#REF!,[28]Data!#REF!)))))))))))))))&amp;IF(B18=[28]Data!B68,[28]Data!G68,(IF(B18=[28]Data!#REF!,[28]Data!#REF!,(IF(B18=[28]Data!B26,[28]Data!G26,(IF(B18=[28]Data!B27,[28]Data!G27,(IF(B18=[28]Data!B28,[28]Data!G28,(IF(B18=[28]Data!#REF!,[28]Data!G846,(IF(B18=[28]Data!#REF!,[28]Data!#REF!,(IF(B18=[28]Data!#REF!,[28]Data!#REF!,[28]Data!#REF!)))))))))))))))&amp;IF(B18=[28]Data!#REF!,[28]Data!#REF!,(IF(B18=[28]Data!#REF!,[28]Data!#REF!,(IF(B18=[28]Data!#REF!,[28]Data!#REF!,(IF(B18=[28]Data!#REF!,[28]Data!#REF!,(IF(B18=[28]Data!#REF!,[28]Data!#REF!,[28]Data!#REF!)))))))))</f>
        <v>#REF!</v>
      </c>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352</v>
      </c>
      <c r="C19" s="197" t="str">
        <f>IF(D19="","",VLOOKUP(B19,Data!$B$5:$L$501,2,FALSE))</f>
        <v>WQ78260</v>
      </c>
      <c r="D19" s="212">
        <v>1</v>
      </c>
      <c r="E19" s="205" t="s">
        <v>518</v>
      </c>
      <c r="F19" s="180">
        <f>IF(D19="","",VLOOKUP(B19,Data!$B$5:$L$501,11,FALSE))</f>
        <v>4283.6499999999996</v>
      </c>
      <c r="G19" s="185">
        <f t="shared" si="0"/>
        <v>4283.6499999999996</v>
      </c>
      <c r="H19" s="181" t="str">
        <f>IF(D19="","",VLOOKUP(B19,Data!$B$5:$D$501,3,FALSE))</f>
        <v>C/T</v>
      </c>
      <c r="I19" s="181" t="str">
        <f>IF(D19="","",VLOOKUP(B19,Data!$B$5:$M$501,12,FALSE))</f>
        <v>Indonesia</v>
      </c>
      <c r="J19" s="343" t="s">
        <v>895</v>
      </c>
      <c r="K19" s="182">
        <f>IF(D19="","",VLOOKUP(B19,Data!$B$5:$E$501,4,FALSE)*D19)</f>
        <v>305</v>
      </c>
      <c r="L19" s="186">
        <f>IF(D19="","",VLOOKUP(B19,Data!$B$5:$F$501,5,FALSE)*D19)</f>
        <v>269</v>
      </c>
      <c r="M19" s="190" t="e">
        <f>IF(B19=Data!B82,Data!G82,(IF(B19=Data!B88,Data!G88,(IF(B19=Data!B90,Data!G90,(IF(B19=Data!#REF!,Data!#REF!,(IF(B19=Data!#REF!,Data!#REF!,(IF(B19=Data!B73,Data!G73,(IF(B19=Data!#REF!,Data!#REF!,(IF(B19=Data!#REF!,Data!#REF!,Data!#REF!)))))))))))))))&amp;IF(B19=Data!B206,Data!G206,(IF(B19=Data!B207,Data!G207,(IF(B19=Data!#REF!,Data!#REF!,(IF(B19=Data!B202,Data!G202,(IF(B19=Data!B203,Data!G203,(IF(B19=Data!#REF!,Data!G898,(IF(B19=Data!#REF!,Data!#REF!,(IF(B19=Data!B258,Data!G258,Data!#REF!)))))))))))))))&amp;IF(B19=Data!#REF!,Data!#REF!,(IF(B19=Data!#REF!,Data!#REF!,(IF(B19=Data!#REF!,Data!#REF!,(IF(B19=Data!#REF!,Data!#REF!,(IF(B19=Data!#REF!,Data!#REF!,Data!#REF!)))))))))</f>
        <v>#REF!</v>
      </c>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1.534</v>
      </c>
    </row>
    <row r="20" spans="1:26" s="188" customFormat="1" ht="20.75" customHeight="1">
      <c r="A20" s="184"/>
      <c r="B20" s="321" t="s">
        <v>195</v>
      </c>
      <c r="C20" s="197" t="str">
        <f>IF(D20="","",VLOOKUP(B20,Data!$B$5:$L$501,2,FALSE))</f>
        <v>WH50350</v>
      </c>
      <c r="D20" s="212">
        <v>6</v>
      </c>
      <c r="E20" s="204"/>
      <c r="F20" s="180">
        <f>IF(D20="","",VLOOKUP(B20,Data!$B$5:$L$501,11,FALSE))</f>
        <v>1751.45</v>
      </c>
      <c r="G20" s="185">
        <f t="shared" si="0"/>
        <v>10508.7</v>
      </c>
      <c r="H20" s="181" t="str">
        <f>IF(D20="","",VLOOKUP(B20,Data!$B$5:$D$501,3,FALSE))</f>
        <v>C/T</v>
      </c>
      <c r="I20" s="181" t="str">
        <f>IF(D20="","",VLOOKUP(B20,Data!$B$5:$M$501,12,FALSE))</f>
        <v>Indonesia</v>
      </c>
      <c r="J20" s="343" t="s">
        <v>895</v>
      </c>
      <c r="K20" s="182">
        <f>IF(D20="","",VLOOKUP(B20,Data!$B$5:$E$501,4,FALSE)*D20)</f>
        <v>1206</v>
      </c>
      <c r="L20" s="186">
        <f>IF(D20="","",VLOOKUP(B20,Data!$B$5:$F$501,5,FALSE)*D20)</f>
        <v>1086</v>
      </c>
      <c r="M20" s="190" t="e">
        <f>IF(B20=[28]Data!#REF!,[28]Data!#REF!,(IF(B20=[28]Data!#REF!,[28]Data!#REF!,(IF(B20=[28]Data!#REF!,[28]Data!#REF!,(IF(B20=[28]Data!B50,[28]Data!G50,(IF(B20=[28]Data!B54,[28]Data!G54,(IF(B20=[28]Data!#REF!,[28]Data!#REF!,(IF(B20=[28]Data!#REF!,[28]Data!#REF!,(IF(B20=[28]Data!#REF!,[28]Data!#REF!,[28]Data!#REF!)))))))))))))))&amp;IF(B20=[28]Data!B70,[28]Data!G70,(IF(B20=[28]Data!#REF!,[28]Data!#REF!,(IF(B20=[28]Data!B28,[28]Data!G28,(IF(B20=[28]Data!B29,[28]Data!G29,(IF(B20=[28]Data!B30,[28]Data!G30,(IF(B20=[28]Data!#REF!,[28]Data!G848,(IF(B20=[28]Data!#REF!,[28]Data!#REF!,(IF(B20=[28]Data!#REF!,[28]Data!#REF!,[28]Data!#REF!)))))))))))))))&amp;IF(B20=[28]Data!#REF!,[28]Data!#REF!,(IF(B20=[28]Data!#REF!,[28]Data!#REF!,(IF(B20=[28]Data!#REF!,[28]Data!#REF!,(IF(B20=[28]Data!#REF!,[28]Data!#REF!,(IF(B20=[28]Data!#REF!,[28]Data!#REF!,[28]Data!#REF!)))))))))</f>
        <v>#REF!</v>
      </c>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6.8999999999999995</v>
      </c>
      <c r="Z20" s="188" t="s">
        <v>876</v>
      </c>
    </row>
    <row r="21" spans="1:26" s="188" customFormat="1" ht="20.75" customHeight="1">
      <c r="A21" s="184"/>
      <c r="B21" s="321"/>
      <c r="C21" s="197" t="str">
        <f>IF(D21="","",VLOOKUP(B21,Data!$B$5:$L$501,2,FALSE))</f>
        <v/>
      </c>
      <c r="D21" s="212"/>
      <c r="E21" s="204" t="s">
        <v>519</v>
      </c>
      <c r="F21" s="180" t="str">
        <f>IF(D21="","",VLOOKUP(B21,Data!$B$5:$L$501,11,FALSE))</f>
        <v/>
      </c>
      <c r="G21" s="185" t="str">
        <f t="shared" si="0"/>
        <v>-</v>
      </c>
      <c r="H21" s="181" t="str">
        <f>IF(D21="","",VLOOKUP(B21,Data!$B$5:$D$501,3,FALSE))</f>
        <v/>
      </c>
      <c r="I21" s="181" t="str">
        <f>IF(D21="","",VLOOKUP(B21,Data!$B$5:$M$501,12,FALSE))</f>
        <v/>
      </c>
      <c r="J21" s="343"/>
      <c r="K21" s="182" t="str">
        <f>IF(D21="","",VLOOKUP(B21,Data!$B$5:$E$501,4,FALSE)*D21)</f>
        <v/>
      </c>
      <c r="L21" s="186" t="str">
        <f>IF(D21="","",VLOOKUP(B21,Data!$B$5:$F$501,5,FALSE)*D21)</f>
        <v/>
      </c>
      <c r="M21" s="190" t="e">
        <f>IF(B21=[28]Data!#REF!,[28]Data!#REF!,(IF(B21=[28]Data!#REF!,[28]Data!#REF!,(IF(B21=[28]Data!#REF!,[28]Data!#REF!,(IF(B21=[28]Data!B51,[28]Data!G51,(IF(B21=[28]Data!B55,[28]Data!G55,(IF(B21=[28]Data!#REF!,[28]Data!#REF!,(IF(B21=[28]Data!#REF!,[28]Data!#REF!,(IF(B21=[28]Data!#REF!,[28]Data!#REF!,[28]Data!#REF!)))))))))))))))&amp;IF(B21=[28]Data!B71,[28]Data!G71,(IF(B21=[28]Data!#REF!,[28]Data!#REF!,(IF(B21=[28]Data!B29,[28]Data!G29,(IF(B21=[28]Data!B30,[28]Data!G30,(IF(B21=[28]Data!B31,[28]Data!G31,(IF(B21=[28]Data!#REF!,[28]Data!G849,(IF(B21=[28]Data!#REF!,[28]Data!#REF!,(IF(B21=[28]Data!#REF!,[28]Data!#REF!,[28]Data!#REF!)))))))))))))))&amp;IF(B21=[28]Data!#REF!,[28]Data!#REF!,(IF(B21=[28]Data!#REF!,[28]Data!#REF!,(IF(B21=[28]Data!#REF!,[28]Data!#REF!,(IF(B21=[28]Data!#REF!,[28]Data!#REF!,(IF(B21=[28]Data!#REF!,[28]Data!#REF!,[28]Data!#REF!)))))))))</f>
        <v>#REF!</v>
      </c>
      <c r="N21" s="348"/>
      <c r="O21" s="349"/>
      <c r="P21" s="187" t="e">
        <f>IF(B21=[28]Data!#REF!,[28]Data!#REF!,(IF(B21=[28]Data!#REF!,[28]Data!#REF!,(IF(B21=[28]Data!#REF!,[28]Data!#REF!,(IF(B21=[28]Data!B51,[28]Data!H51,(IF(B21=[28]Data!B55,[28]Data!H55,(IF(B21=[28]Data!#REF!,[28]Data!#REF!,(IF(B21=[28]Data!#REF!,[28]Data!#REF!,(IF(B21=[28]Data!#REF!,[28]Data!#REF!,[28]Data!#REF!)))))))))))))))&amp;IF(B21=[28]Data!B71,[28]Data!H71,(IF(B21=[28]Data!#REF!,[28]Data!#REF!,(IF(B21=[28]Data!B29,[28]Data!H29,(IF(B21=[28]Data!B30,[28]Data!H30,(IF(B21=[28]Data!B31,[28]Data!H31,(IF(B21=[28]Data!#REF!,[28]Data!H849,(IF(B21=[28]Data!#REF!,[28]Data!#REF!,(IF(B21=[28]Data!#REF!,[28]Data!#REF!,[28]Data!#REF!)))))))))))))))&amp;IF(B21=[28]Data!#REF!,[28]Data!#REF!,(IF(B21=[28]Data!#REF!,[28]Data!#REF!,(IF(B21=[28]Data!#REF!,[28]Data!#REF!,(IF(B21=[28]Data!#REF!,[28]Data!#REF!,(IF(B21=[28]Data!#REF!,[28]Data!#REF!,[28]Data!#REF!)))))))))</f>
        <v>#REF!</v>
      </c>
      <c r="Q21" s="349"/>
      <c r="R21" s="349"/>
      <c r="S21" s="187" t="e">
        <f>IF(B21=[28]Data!#REF!,[28]Data!#REF!,(IF(B21=[28]Data!#REF!,[28]Data!#REF!,(IF(B21=[28]Data!#REF!,[28]Data!#REF!,(IF(B21=[28]Data!B51,[28]Data!I51,(IF(B21=[28]Data!B55,[28]Data!I55,(IF(B21=[28]Data!#REF!,[28]Data!#REF!,(IF(B21=[28]Data!#REF!,[28]Data!#REF!,(IF(B21=[28]Data!#REF!,[28]Data!#REF!,[28]Data!#REF!)))))))))))))))&amp;IF(B21=[28]Data!B71,[28]Data!I71,(IF(B21=[28]Data!#REF!,[28]Data!#REF!,(IF(B21=[28]Data!B29,[28]Data!I29,(IF(B21=[28]Data!B30,[28]Data!I30,(IF(B21=[28]Data!B31,[28]Data!I31,(IF(B21=[28]Data!#REF!,[28]Data!I849,(IF(B21=[28]Data!#REF!,[28]Data!#REF!,(IF(B21=[28]Data!#REF!,[28]Data!#REF!,[28]Data!#REF!)))))))))))))))&amp;IF(B21=[28]Data!#REF!,[28]Data!#REF!,(IF(B21=[28]Data!#REF!,[28]Data!#REF!,(IF(B21=[28]Data!#REF!,[28]Data!#REF!,(IF(B21=[28]Data!#REF!,[28]Data!#REF!,(IF(B21=[28]Data!#REF!,[28]Data!#REF!,[28]Data!#REF!)))))))))</f>
        <v>#REF!</v>
      </c>
      <c r="T21" s="350"/>
      <c r="U21" s="187" t="e">
        <f>IF(B21=[28]Data!#REF!,[28]Data!#REF!,(IF(B21=[28]Data!#REF!,[28]Data!#REF!,(IF(B21=[28]Data!#REF!,[28]Data!#REF!,(IF(B21=[28]Data!B51,[28]Data!J51,(IF(B21=[28]Data!B55,[28]Data!J55,(IF(B21=[28]Data!#REF!,[28]Data!#REF!,(IF(B21=[28]Data!#REF!,[28]Data!#REF!,(IF(B21=[28]Data!#REF!,[28]Data!#REF!,[28]Data!#REF!)))))))))))))))&amp;IF(B21=[28]Data!B71,[28]Data!J71,(IF(B21=[28]Data!#REF!,[28]Data!#REF!,(IF(B21=[28]Data!B29,[28]Data!J29,(IF(B21=[28]Data!B30,[28]Data!J30,(IF(B21=[28]Data!B31,[28]Data!J31,(IF(B21=[28]Data!#REF!,[28]Data!J849,(IF(B21=[28]Data!#REF!,[28]Data!#REF!,(IF(B21=[28]Data!#REF!,[28]Data!#REF!,[28]Data!#REF!)))))))))))))))&amp;IF(B21=[28]Data!#REF!,[28]Data!#REF!,(IF(B21=[28]Data!#REF!,[28]Data!#REF!,(IF(B21=[28]Data!#REF!,[28]Data!#REF!,(IF(B21=[28]Data!#REF!,[28]Data!#REF!,(IF(B21=[28]Data!#REF!,[28]Data!#REF!,[28]Data!#REF!)))))))))</f>
        <v>#REF!</v>
      </c>
      <c r="V21" s="183" t="str">
        <f>IF(D21="","",VLOOKUP(B21,Data!$B$5:$J$501,9,FALSE)*D21)</f>
        <v/>
      </c>
      <c r="Z21" s="188" t="s">
        <v>877</v>
      </c>
    </row>
    <row r="22" spans="1:26" s="188" customFormat="1" ht="18.649999999999999" customHeight="1">
      <c r="A22" s="184"/>
      <c r="B22" s="321"/>
      <c r="C22" s="197" t="str">
        <f>IF(D22="","",VLOOKUP(B22,Data!$B$5:$L$501,2,FALSE))</f>
        <v/>
      </c>
      <c r="D22" s="212"/>
      <c r="E22" s="204"/>
      <c r="F22" s="180" t="str">
        <f>IF(D22="","",VLOOKUP(B22,Data!$B$5:$L$501,11,FALSE))</f>
        <v/>
      </c>
      <c r="G22" s="185" t="str">
        <f t="shared" si="0"/>
        <v>-</v>
      </c>
      <c r="H22" s="181" t="str">
        <f>IF(D22="","",VLOOKUP(B22,Data!$B$5:$D$501,3,FALSE))</f>
        <v/>
      </c>
      <c r="I22" s="181" t="str">
        <f>IF(D22="","",VLOOKUP(B22,Data!$B$5:$M$501,12,FALSE))</f>
        <v/>
      </c>
      <c r="J22" s="322"/>
      <c r="K22" s="182" t="str">
        <f>IF(D22="","",VLOOKUP(B22,Data!$B$5:$E$501,4,FALSE)*D22)</f>
        <v/>
      </c>
      <c r="L22" s="186" t="str">
        <f>IF(D22="","",VLOOKUP(B22,Data!$B$5:$F$501,5,FALSE)*D22)</f>
        <v/>
      </c>
      <c r="M22" s="190" t="e">
        <f>IF(B22=[28]Data!#REF!,[28]Data!#REF!,(IF(B22=[28]Data!#REF!,[28]Data!#REF!,(IF(B22=[28]Data!#REF!,[28]Data!#REF!,(IF(B22=[28]Data!B54,[28]Data!G54,(IF(B22=[28]Data!B58,[28]Data!G58,(IF(B22=[28]Data!#REF!,[28]Data!#REF!,(IF(B22=[28]Data!#REF!,[28]Data!#REF!,(IF(B22=[28]Data!#REF!,[28]Data!#REF!,[28]Data!#REF!)))))))))))))))&amp;IF(B22=[28]Data!B74,[28]Data!G74,(IF(B22=[28]Data!#REF!,[28]Data!#REF!,(IF(B22=[28]Data!B32,[28]Data!G32,(IF(B22=[28]Data!B33,[28]Data!G33,(IF(B22=[28]Data!B34,[28]Data!G34,(IF(B22=[28]Data!#REF!,[28]Data!G852,(IF(B22=[28]Data!#REF!,[28]Data!#REF!,(IF(B22=[28]Data!#REF!,[28]Data!#REF!,[28]Data!#REF!)))))))))))))))&amp;IF(B22=[28]Data!#REF!,[28]Data!#REF!,(IF(B22=[28]Data!#REF!,[28]Data!#REF!,(IF(B22=[28]Data!#REF!,[28]Data!#REF!,(IF(B22=[28]Data!#REF!,[28]Data!#REF!,(IF(B22=[28]Data!#REF!,[28]Data!#REF!,[28]Data!#REF!)))))))))</f>
        <v>#REF!</v>
      </c>
      <c r="N22" s="348"/>
      <c r="O22" s="349"/>
      <c r="P22" s="187" t="e">
        <f>IF(B22=[28]Data!#REF!,[28]Data!#REF!,(IF(B22=[28]Data!#REF!,[28]Data!#REF!,(IF(B22=[28]Data!#REF!,[28]Data!#REF!,(IF(B22=[28]Data!B54,[28]Data!H54,(IF(B22=[28]Data!B58,[28]Data!H58,(IF(B22=[28]Data!#REF!,[28]Data!#REF!,(IF(B22=[28]Data!#REF!,[28]Data!#REF!,(IF(B22=[28]Data!#REF!,[28]Data!#REF!,[28]Data!#REF!)))))))))))))))&amp;IF(B22=[28]Data!B74,[28]Data!H74,(IF(B22=[28]Data!#REF!,[28]Data!#REF!,(IF(B22=[28]Data!B32,[28]Data!H32,(IF(B22=[28]Data!B33,[28]Data!H33,(IF(B22=[28]Data!B34,[28]Data!H34,(IF(B22=[28]Data!#REF!,[28]Data!H852,(IF(B22=[28]Data!#REF!,[28]Data!#REF!,(IF(B22=[28]Data!#REF!,[28]Data!#REF!,[28]Data!#REF!)))))))))))))))&amp;IF(B22=[28]Data!#REF!,[28]Data!#REF!,(IF(B22=[28]Data!#REF!,[28]Data!#REF!,(IF(B22=[28]Data!#REF!,[28]Data!#REF!,(IF(B22=[28]Data!#REF!,[28]Data!#REF!,(IF(B22=[28]Data!#REF!,[28]Data!#REF!,[28]Data!#REF!)))))))))</f>
        <v>#REF!</v>
      </c>
      <c r="Q22" s="349"/>
      <c r="R22" s="349"/>
      <c r="S22" s="187" t="e">
        <f>IF(B22=[28]Data!#REF!,[28]Data!#REF!,(IF(B22=[28]Data!#REF!,[28]Data!#REF!,(IF(B22=[28]Data!#REF!,[28]Data!#REF!,(IF(B22=[28]Data!B54,[28]Data!I54,(IF(B22=[28]Data!B58,[28]Data!I58,(IF(B22=[28]Data!#REF!,[28]Data!#REF!,(IF(B22=[28]Data!#REF!,[28]Data!#REF!,(IF(B22=[28]Data!#REF!,[28]Data!#REF!,[28]Data!#REF!)))))))))))))))&amp;IF(B22=[28]Data!B74,[28]Data!I74,(IF(B22=[28]Data!#REF!,[28]Data!#REF!,(IF(B22=[28]Data!B32,[28]Data!I32,(IF(B22=[28]Data!B33,[28]Data!I33,(IF(B22=[28]Data!B34,[28]Data!I34,(IF(B22=[28]Data!#REF!,[28]Data!I852,(IF(B22=[28]Data!#REF!,[28]Data!#REF!,(IF(B22=[28]Data!#REF!,[28]Data!#REF!,[28]Data!#REF!)))))))))))))))&amp;IF(B22=[28]Data!#REF!,[28]Data!#REF!,(IF(B22=[28]Data!#REF!,[28]Data!#REF!,(IF(B22=[28]Data!#REF!,[28]Data!#REF!,(IF(B22=[28]Data!#REF!,[28]Data!#REF!,(IF(B22=[28]Data!#REF!,[28]Data!#REF!,[28]Data!#REF!)))))))))</f>
        <v>#REF!</v>
      </c>
      <c r="T22" s="350"/>
      <c r="U22" s="187" t="e">
        <f>IF(B22=[28]Data!#REF!,[28]Data!#REF!,(IF(B22=[28]Data!#REF!,[28]Data!#REF!,(IF(B22=[28]Data!#REF!,[28]Data!#REF!,(IF(B22=[28]Data!B54,[28]Data!J54,(IF(B22=[28]Data!B58,[28]Data!J58,(IF(B22=[28]Data!#REF!,[28]Data!#REF!,(IF(B22=[28]Data!#REF!,[28]Data!#REF!,(IF(B22=[28]Data!#REF!,[28]Data!#REF!,[28]Data!#REF!)))))))))))))))&amp;IF(B22=[28]Data!B74,[28]Data!J74,(IF(B22=[28]Data!#REF!,[28]Data!#REF!,(IF(B22=[28]Data!B32,[28]Data!J32,(IF(B22=[28]Data!B33,[28]Data!J33,(IF(B22=[28]Data!B34,[28]Data!J34,(IF(B22=[28]Data!#REF!,[28]Data!J852,(IF(B22=[28]Data!#REF!,[28]Data!#REF!,(IF(B22=[28]Data!#REF!,[28]Data!#REF!,[28]Data!#REF!)))))))))))))))&amp;IF(B22=[28]Data!#REF!,[28]Data!#REF!,(IF(B22=[28]Data!#REF!,[28]Data!#REF!,(IF(B22=[28]Data!#REF!,[28]Data!#REF!,(IF(B22=[28]Data!#REF!,[28]Data!#REF!,(IF(B22=[28]Data!#REF!,[28]Data!#REF!,[28]Data!#REF!)))))))))</f>
        <v>#REF!</v>
      </c>
      <c r="V22" s="183" t="str">
        <f>IF(D22="","",VLOOKUP(B22,Data!$B$5:$J$501,9,FALSE)*D22)</f>
        <v/>
      </c>
    </row>
    <row r="23" spans="1:26" s="188" customFormat="1" ht="18.649999999999999" customHeight="1">
      <c r="A23" s="184"/>
      <c r="B23" s="321"/>
      <c r="C23" s="197" t="str">
        <f>IF(D23="","",VLOOKUP(B23,Data!$B$5:$L$501,2,FALSE))</f>
        <v/>
      </c>
      <c r="D23" s="212"/>
      <c r="E23" s="204" t="s">
        <v>797</v>
      </c>
      <c r="F23" s="180" t="str">
        <f>IF(D23="","",VLOOKUP(B23,Data!$B$5:$L$501,11,FALSE))</f>
        <v/>
      </c>
      <c r="G23" s="185" t="str">
        <f t="shared" si="0"/>
        <v>-</v>
      </c>
      <c r="H23" s="181" t="str">
        <f>IF(D23="","",VLOOKUP(B23,Data!$B$5:$D$501,3,FALSE))</f>
        <v/>
      </c>
      <c r="I23" s="181" t="str">
        <f>IF(D23="","",VLOOKUP(B23,Data!$B$5:$M$501,12,FALSE))</f>
        <v/>
      </c>
      <c r="J23" s="322"/>
      <c r="K23" s="182" t="str">
        <f>IF(D23="","",VLOOKUP(B23,Data!$B$5:$E$501,4,FALSE)*D23)</f>
        <v/>
      </c>
      <c r="L23" s="186" t="str">
        <f>IF(D23="","",VLOOKUP(B23,Data!$B$5:$F$501,5,FALSE)*D23)</f>
        <v/>
      </c>
      <c r="M23" s="190" t="e">
        <f>IF(B23=[28]Data!#REF!,[28]Data!#REF!,(IF(B23=[28]Data!#REF!,[28]Data!#REF!,(IF(B23=[28]Data!#REF!,[28]Data!#REF!,(IF(B23=[28]Data!B58,[28]Data!G58,(IF(B23=[28]Data!B62,[28]Data!G62,(IF(B23=[28]Data!#REF!,[28]Data!#REF!,(IF(B23=[28]Data!#REF!,[28]Data!#REF!,(IF(B23=[28]Data!#REF!,[28]Data!#REF!,[28]Data!#REF!)))))))))))))))&amp;IF(B23=[28]Data!B78,[28]Data!G78,(IF(B23=[28]Data!#REF!,[28]Data!#REF!,(IF(B23=[28]Data!B36,[28]Data!G36,(IF(B23=[28]Data!B37,[28]Data!G37,(IF(B23=[28]Data!B38,[28]Data!G38,(IF(B23=[28]Data!#REF!,[28]Data!G856,(IF(B23=[28]Data!#REF!,[28]Data!#REF!,(IF(B23=[28]Data!#REF!,[28]Data!#REF!,[28]Data!#REF!)))))))))))))))&amp;IF(B23=[28]Data!#REF!,[28]Data!#REF!,(IF(B23=[28]Data!#REF!,[28]Data!#REF!,(IF(B23=[28]Data!#REF!,[28]Data!#REF!,(IF(B23=[28]Data!#REF!,[28]Data!#REF!,(IF(B23=[28]Data!#REF!,[28]Data!#REF!,[28]Data!#REF!)))))))))</f>
        <v>#REF!</v>
      </c>
      <c r="N23" s="348"/>
      <c r="O23" s="349"/>
      <c r="P23" s="187" t="e">
        <f>IF(B23=[28]Data!#REF!,[28]Data!#REF!,(IF(B23=[28]Data!#REF!,[28]Data!#REF!,(IF(B23=[28]Data!#REF!,[28]Data!#REF!,(IF(B23=[28]Data!B58,[28]Data!H58,(IF(B23=[28]Data!B62,[28]Data!H62,(IF(B23=[28]Data!#REF!,[28]Data!#REF!,(IF(B23=[28]Data!#REF!,[28]Data!#REF!,(IF(B23=[28]Data!#REF!,[28]Data!#REF!,[28]Data!#REF!)))))))))))))))&amp;IF(B23=[28]Data!B78,[28]Data!H78,(IF(B23=[28]Data!#REF!,[28]Data!#REF!,(IF(B23=[28]Data!B36,[28]Data!H36,(IF(B23=[28]Data!B37,[28]Data!H37,(IF(B23=[28]Data!B38,[28]Data!H38,(IF(B23=[28]Data!#REF!,[28]Data!H856,(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58,[28]Data!I58,(IF(B23=[28]Data!B62,[28]Data!I62,(IF(B23=[28]Data!#REF!,[28]Data!#REF!,(IF(B23=[28]Data!#REF!,[28]Data!#REF!,(IF(B23=[28]Data!#REF!,[28]Data!#REF!,[28]Data!#REF!)))))))))))))))&amp;IF(B23=[28]Data!B78,[28]Data!I78,(IF(B23=[28]Data!#REF!,[28]Data!#REF!,(IF(B23=[28]Data!B36,[28]Data!I36,(IF(B23=[28]Data!B37,[28]Data!I37,(IF(B23=[28]Data!B38,[28]Data!I38,(IF(B23=[28]Data!#REF!,[28]Data!I856,(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58,[28]Data!J58,(IF(B23=[28]Data!B62,[28]Data!J62,(IF(B23=[28]Data!#REF!,[28]Data!#REF!,(IF(B23=[28]Data!#REF!,[28]Data!#REF!,(IF(B23=[28]Data!#REF!,[28]Data!#REF!,[28]Data!#REF!)))))))))))))))&amp;IF(B23=[28]Data!B78,[28]Data!J78,(IF(B23=[28]Data!#REF!,[28]Data!#REF!,(IF(B23=[28]Data!B36,[28]Data!J36,(IF(B23=[28]Data!B37,[28]Data!J37,(IF(B23=[28]Data!B38,[28]Data!J38,(IF(B23=[28]Data!#REF!,[28]Data!J856,(IF(B23=[28]Data!#REF!,[28]Data!#REF!,(IF(B23=[28]Data!#REF!,[28]Data!#REF!,[28]Data!#REF!)))))))))))))))&amp;IF(B23=[28]Data!#REF!,[28]Data!#REF!,(IF(B23=[28]Data!#REF!,[28]Data!#REF!,(IF(B23=[28]Data!#REF!,[28]Data!#REF!,(IF(B23=[28]Data!#REF!,[28]Data!#REF!,(IF(B23=[28]Data!#REF!,[28]Data!#REF!,[28]Data!#REF!)))))))))</f>
        <v>#REF!</v>
      </c>
      <c r="V23" s="183" t="str">
        <f>IF(D23="","",VLOOKUP(B23,Data!$B$5:$J$501,9,FALSE)*D23)</f>
        <v/>
      </c>
    </row>
    <row r="24" spans="1:26" s="188" customFormat="1" ht="18.649999999999999" customHeight="1">
      <c r="A24" s="184"/>
      <c r="B24" s="321"/>
      <c r="C24" s="197" t="str">
        <f>IF(D24="","",VLOOKUP(B24,Data!$B$5:$L$501,2,FALSE))</f>
        <v/>
      </c>
      <c r="D24" s="323"/>
      <c r="E24" s="204"/>
      <c r="F24" s="180" t="str">
        <f>IF(D24="","",VLOOKUP(B24,Data!$B$5:$L$501,11,FALSE))</f>
        <v/>
      </c>
      <c r="G24" s="185" t="str">
        <f t="shared" si="0"/>
        <v>-</v>
      </c>
      <c r="H24" s="181" t="str">
        <f>IF(D24="","",VLOOKUP(B24,Data!$B$5:$D$501,3,FALSE))</f>
        <v/>
      </c>
      <c r="I24" s="181" t="str">
        <f>IF(D24="","",VLOOKUP(B24,Data!$B$5:$M$501,12,FALSE))</f>
        <v/>
      </c>
      <c r="J24" s="206"/>
      <c r="K24" s="182" t="str">
        <f>IF(D24="","",VLOOKUP(B24,Data!$B$5:$E$501,4,FALSE)*D24)</f>
        <v/>
      </c>
      <c r="L24" s="186" t="str">
        <f>IF(D24="","",VLOOKUP(B24,Data!$B$5:$F$501,5,FALSE)*D24)</f>
        <v/>
      </c>
      <c r="M24" s="190" t="e">
        <f>IF(B24=[28]Data!#REF!,[28]Data!#REF!,(IF(B24=[28]Data!#REF!,[28]Data!#REF!,(IF(B24=[28]Data!#REF!,[28]Data!#REF!,(IF(B24=[28]Data!B69,[28]Data!G69,(IF(B24=[28]Data!B73,[28]Data!G73,(IF(B24=[28]Data!#REF!,[28]Data!#REF!,(IF(B24=[28]Data!#REF!,[28]Data!#REF!,(IF(B24=[28]Data!#REF!,[28]Data!#REF!,[28]Data!#REF!)))))))))))))))&amp;IF(B24=[28]Data!B89,[28]Data!G89,(IF(B24=[28]Data!#REF!,[28]Data!#REF!,(IF(B24=[28]Data!B47,[28]Data!G47,(IF(B24=[28]Data!B48,[28]Data!G48,(IF(B24=[28]Data!B49,[28]Data!G49,(IF(B24=[28]Data!#REF!,[28]Data!G867,(IF(B24=[28]Data!#REF!,[28]Data!#REF!,(IF(B24=[28]Data!#REF!,[28]Data!#REF!,[28]Data!#REF!)))))))))))))))&amp;IF(B24=[28]Data!#REF!,[28]Data!#REF!,(IF(B24=[28]Data!#REF!,[28]Data!#REF!,(IF(B24=[28]Data!#REF!,[28]Data!#REF!,(IF(B24=[28]Data!#REF!,[28]Data!#REF!,(IF(B24=[28]Data!#REF!,[28]Data!#REF!,[28]Data!#REF!)))))))))</f>
        <v>#REF!</v>
      </c>
      <c r="N24" s="348"/>
      <c r="O24" s="349"/>
      <c r="P24" s="187" t="e">
        <f>IF(B24=[28]Data!#REF!,[28]Data!#REF!,(IF(B24=[28]Data!#REF!,[28]Data!#REF!,(IF(B24=[28]Data!#REF!,[28]Data!#REF!,(IF(B24=[28]Data!B69,[28]Data!H69,(IF(B24=[28]Data!B73,[28]Data!H73,(IF(B24=[28]Data!#REF!,[28]Data!#REF!,(IF(B24=[28]Data!#REF!,[28]Data!#REF!,(IF(B24=[28]Data!#REF!,[28]Data!#REF!,[28]Data!#REF!)))))))))))))))&amp;IF(B24=[28]Data!B89,[28]Data!H89,(IF(B24=[28]Data!#REF!,[28]Data!#REF!,(IF(B24=[28]Data!B47,[28]Data!H47,(IF(B24=[28]Data!B48,[28]Data!H48,(IF(B24=[28]Data!B49,[28]Data!H49,(IF(B24=[28]Data!#REF!,[28]Data!H867,(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69,[28]Data!I69,(IF(B24=[28]Data!B73,[28]Data!I73,(IF(B24=[28]Data!#REF!,[28]Data!#REF!,(IF(B24=[28]Data!#REF!,[28]Data!#REF!,(IF(B24=[28]Data!#REF!,[28]Data!#REF!,[28]Data!#REF!)))))))))))))))&amp;IF(B24=[28]Data!B89,[28]Data!I89,(IF(B24=[28]Data!#REF!,[28]Data!#REF!,(IF(B24=[28]Data!B47,[28]Data!I47,(IF(B24=[28]Data!B48,[28]Data!I48,(IF(B24=[28]Data!B49,[28]Data!I49,(IF(B24=[28]Data!#REF!,[28]Data!I867,(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69,[28]Data!J69,(IF(B24=[28]Data!B73,[28]Data!J73,(IF(B24=[28]Data!#REF!,[28]Data!#REF!,(IF(B24=[28]Data!#REF!,[28]Data!#REF!,(IF(B24=[28]Data!#REF!,[28]Data!#REF!,[28]Data!#REF!)))))))))))))))&amp;IF(B24=[28]Data!B89,[28]Data!J89,(IF(B24=[28]Data!#REF!,[28]Data!#REF!,(IF(B24=[28]Data!B47,[28]Data!J47,(IF(B24=[28]Data!B48,[28]Data!J48,(IF(B24=[28]Data!B49,[28]Data!J49,(IF(B24=[28]Data!#REF!,[28]Data!J867,(IF(B24=[28]Data!#REF!,[28]Data!#REF!,(IF(B24=[28]Data!#REF!,[28]Data!#REF!,[28]Data!#REF!)))))))))))))))&amp;IF(B24=[28]Data!#REF!,[28]Data!#REF!,(IF(B24=[28]Data!#REF!,[28]Data!#REF!,(IF(B24=[28]Data!#REF!,[28]Data!#REF!,(IF(B24=[28]Data!#REF!,[28]Data!#REF!,(IF(B24=[28]Data!#REF!,[28]Data!#REF!,[28]Data!#REF!)))))))))</f>
        <v>#REF!</v>
      </c>
      <c r="V24" s="183" t="str">
        <f>IF(D24="","",VLOOKUP(B24,Data!$B$5:$J$501,9,FALSE)*D24)</f>
        <v/>
      </c>
    </row>
    <row r="25" spans="1:26" s="188" customFormat="1" ht="18.649999999999999" customHeight="1">
      <c r="A25" s="184"/>
      <c r="B25" s="207"/>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t="e">
        <f>IF(B25=[28]Data!#REF!,[28]Data!#REF!,(IF(B25=[28]Data!#REF!,[28]Data!#REF!,(IF(B25=[28]Data!#REF!,[28]Data!#REF!,(IF(B25=[28]Data!B70,[28]Data!G70,(IF(B25=[28]Data!B74,[28]Data!G74,(IF(B25=[28]Data!#REF!,[28]Data!#REF!,(IF(B25=[28]Data!#REF!,[28]Data!#REF!,(IF(B25=[28]Data!#REF!,[28]Data!#REF!,[28]Data!#REF!)))))))))))))))&amp;IF(B25=[28]Data!B90,[28]Data!G90,(IF(B25=[28]Data!#REF!,[28]Data!#REF!,(IF(B25=[28]Data!B48,[28]Data!G48,(IF(B25=[28]Data!B49,[28]Data!G49,(IF(B25=[28]Data!B50,[28]Data!G50,(IF(B25=[28]Data!#REF!,[28]Data!G868,(IF(B25=[28]Data!#REF!,[28]Data!#REF!,(IF(B25=[28]Data!#REF!,[28]Data!#REF!,[28]Data!#REF!)))))))))))))))&amp;IF(B25=[28]Data!#REF!,[28]Data!#REF!,(IF(B25=[28]Data!#REF!,[28]Data!#REF!,(IF(B25=[28]Data!#REF!,[28]Data!#REF!,(IF(B25=[28]Data!#REF!,[28]Data!#REF!,(IF(B25=[28]Data!#REF!,[28]Data!#REF!,[28]Data!#REF!)))))))))</f>
        <v>#REF!</v>
      </c>
      <c r="N25" s="348"/>
      <c r="O25" s="349"/>
      <c r="P25" s="187" t="e">
        <f>IF(B25=[28]Data!#REF!,[28]Data!#REF!,(IF(B25=[28]Data!#REF!,[28]Data!#REF!,(IF(B25=[28]Data!#REF!,[28]Data!#REF!,(IF(B25=[28]Data!B70,[28]Data!H70,(IF(B25=[28]Data!B74,[28]Data!H74,(IF(B25=[28]Data!#REF!,[28]Data!#REF!,(IF(B25=[28]Data!#REF!,[28]Data!#REF!,(IF(B25=[28]Data!#REF!,[28]Data!#REF!,[28]Data!#REF!)))))))))))))))&amp;IF(B25=[28]Data!B90,[28]Data!H90,(IF(B25=[28]Data!#REF!,[28]Data!#REF!,(IF(B25=[28]Data!B48,[28]Data!H48,(IF(B25=[28]Data!B49,[28]Data!H49,(IF(B25=[28]Data!B50,[28]Data!H50,(IF(B25=[28]Data!#REF!,[28]Data!H868,(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70,[28]Data!I70,(IF(B25=[28]Data!B74,[28]Data!I74,(IF(B25=[28]Data!#REF!,[28]Data!#REF!,(IF(B25=[28]Data!#REF!,[28]Data!#REF!,(IF(B25=[28]Data!#REF!,[28]Data!#REF!,[28]Data!#REF!)))))))))))))))&amp;IF(B25=[28]Data!B90,[28]Data!I90,(IF(B25=[28]Data!#REF!,[28]Data!#REF!,(IF(B25=[28]Data!B48,[28]Data!I48,(IF(B25=[28]Data!B49,[28]Data!I49,(IF(B25=[28]Data!B50,[28]Data!I50,(IF(B25=[28]Data!#REF!,[28]Data!I868,(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70,[28]Data!J70,(IF(B25=[28]Data!B74,[28]Data!J74,(IF(B25=[28]Data!#REF!,[28]Data!#REF!,(IF(B25=[28]Data!#REF!,[28]Data!#REF!,(IF(B25=[28]Data!#REF!,[28]Data!#REF!,[28]Data!#REF!)))))))))))))))&amp;IF(B25=[28]Data!B90,[28]Data!J90,(IF(B25=[28]Data!#REF!,[28]Data!#REF!,(IF(B25=[28]Data!B48,[28]Data!J48,(IF(B25=[28]Data!B49,[28]Data!J49,(IF(B25=[28]Data!B50,[28]Data!J50,(IF(B25=[28]Data!#REF!,[28]Data!J868,(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21.75" customHeight="1">
      <c r="A26" s="184"/>
      <c r="B26" s="321"/>
      <c r="C26" s="197" t="str">
        <f>IF(D26="","",VLOOKUP(B26,Data!$B$5:$L$501,2,FALSE))</f>
        <v/>
      </c>
      <c r="D26" s="323"/>
      <c r="E26" s="204"/>
      <c r="F26" s="180" t="str">
        <f>IF(D26="","",VLOOKUP(B26,Data!$B$5:$L$501,11,FALSE))</f>
        <v/>
      </c>
      <c r="G26" s="185" t="str">
        <f t="shared" si="0"/>
        <v>-</v>
      </c>
      <c r="H26" s="181" t="str">
        <f>IF(D26="","",VLOOKUP(B26,Data!$B$5:$D$501,3,FALSE))</f>
        <v/>
      </c>
      <c r="I26" s="181" t="str">
        <f>IF(D26="","",VLOOKUP(B26,Data!$B$5:$M$501,12,FALSE))</f>
        <v/>
      </c>
      <c r="J26" s="206"/>
      <c r="K26" s="182" t="str">
        <f>IF(D26="","",VLOOKUP(B26,Data!$B$5:$E$501,4,FALSE)*D26)</f>
        <v/>
      </c>
      <c r="L26" s="186" t="str">
        <f>IF(D26="","",VLOOKUP(B26,Data!$B$5:$F$501,5,FALSE)*D26)</f>
        <v/>
      </c>
      <c r="M26" s="190" t="e">
        <f>IF(B26=[28]Data!#REF!,[28]Data!#REF!,(IF(B26=[28]Data!#REF!,[28]Data!#REF!,(IF(B26=[28]Data!#REF!,[28]Data!#REF!,(IF(B26=[28]Data!B59,[28]Data!G59,(IF(B26=[28]Data!B63,[28]Data!G63,(IF(B26=[28]Data!#REF!,[28]Data!#REF!,(IF(B26=[28]Data!#REF!,[28]Data!#REF!,(IF(B26=[28]Data!#REF!,[28]Data!#REF!,[28]Data!#REF!)))))))))))))))&amp;IF(B26=[28]Data!B79,[28]Data!G79,(IF(B26=[28]Data!#REF!,[28]Data!#REF!,(IF(B26=[28]Data!B37,[28]Data!G37,(IF(B26=[28]Data!B38,[28]Data!G38,(IF(B26=[28]Data!B39,[28]Data!G39,(IF(B26=[28]Data!#REF!,[28]Data!G857,(IF(B26=[28]Data!#REF!,[28]Data!#REF!,(IF(B26=[28]Data!#REF!,[28]Data!#REF!,[28]Data!#REF!)))))))))))))))&amp;IF(B26=[28]Data!#REF!,[28]Data!#REF!,(IF(B26=[28]Data!#REF!,[28]Data!#REF!,(IF(B26=[28]Data!#REF!,[28]Data!#REF!,(IF(B26=[28]Data!#REF!,[28]Data!#REF!,(IF(B26=[28]Data!#REF!,[28]Data!#REF!,[28]Data!#REF!)))))))))</f>
        <v>#REF!</v>
      </c>
      <c r="N26" s="348"/>
      <c r="O26" s="349"/>
      <c r="P26" s="187" t="e">
        <f>IF(B26=[28]Data!#REF!,[28]Data!#REF!,(IF(B26=[28]Data!#REF!,[28]Data!#REF!,(IF(B26=[28]Data!#REF!,[28]Data!#REF!,(IF(B26=[28]Data!B59,[28]Data!H59,(IF(B26=[28]Data!B63,[28]Data!H63,(IF(B26=[28]Data!#REF!,[28]Data!#REF!,(IF(B26=[28]Data!#REF!,[28]Data!#REF!,(IF(B26=[28]Data!#REF!,[28]Data!#REF!,[28]Data!#REF!)))))))))))))))&amp;IF(B26=[28]Data!B79,[28]Data!H79,(IF(B26=[28]Data!#REF!,[28]Data!#REF!,(IF(B26=[28]Data!B37,[28]Data!H37,(IF(B26=[28]Data!B38,[28]Data!H38,(IF(B26=[28]Data!B39,[28]Data!H39,(IF(B26=[28]Data!#REF!,[28]Data!H857,(IF(B26=[28]Data!#REF!,[28]Data!#REF!,(IF(B26=[28]Data!#REF!,[28]Data!#REF!,[28]Data!#REF!)))))))))))))))&amp;IF(B26=[28]Data!#REF!,[28]Data!#REF!,(IF(B26=[28]Data!#REF!,[28]Data!#REF!,(IF(B26=[28]Data!#REF!,[28]Data!#REF!,(IF(B26=[28]Data!#REF!,[28]Data!#REF!,(IF(B26=[28]Data!#REF!,[28]Data!#REF!,[28]Data!#REF!)))))))))</f>
        <v>#REF!</v>
      </c>
      <c r="Q26" s="349"/>
      <c r="R26" s="349"/>
      <c r="S26" s="187" t="e">
        <f>IF(B26=[28]Data!#REF!,[28]Data!#REF!,(IF(B26=[28]Data!#REF!,[28]Data!#REF!,(IF(B26=[28]Data!#REF!,[28]Data!#REF!,(IF(B26=[28]Data!B59,[28]Data!I59,(IF(B26=[28]Data!B63,[28]Data!I63,(IF(B26=[28]Data!#REF!,[28]Data!#REF!,(IF(B26=[28]Data!#REF!,[28]Data!#REF!,(IF(B26=[28]Data!#REF!,[28]Data!#REF!,[28]Data!#REF!)))))))))))))))&amp;IF(B26=[28]Data!B79,[28]Data!I79,(IF(B26=[28]Data!#REF!,[28]Data!#REF!,(IF(B26=[28]Data!B37,[28]Data!I37,(IF(B26=[28]Data!B38,[28]Data!I38,(IF(B26=[28]Data!B39,[28]Data!I39,(IF(B26=[28]Data!#REF!,[28]Data!I857,(IF(B26=[28]Data!#REF!,[28]Data!#REF!,(IF(B26=[28]Data!#REF!,[28]Data!#REF!,[28]Data!#REF!)))))))))))))))&amp;IF(B26=[28]Data!#REF!,[28]Data!#REF!,(IF(B26=[28]Data!#REF!,[28]Data!#REF!,(IF(B26=[28]Data!#REF!,[28]Data!#REF!,(IF(B26=[28]Data!#REF!,[28]Data!#REF!,(IF(B26=[28]Data!#REF!,[28]Data!#REF!,[28]Data!#REF!)))))))))</f>
        <v>#REF!</v>
      </c>
      <c r="T26" s="350"/>
      <c r="U26" s="187" t="e">
        <f>IF(B26=[28]Data!#REF!,[28]Data!#REF!,(IF(B26=[28]Data!#REF!,[28]Data!#REF!,(IF(B26=[28]Data!#REF!,[28]Data!#REF!,(IF(B26=[28]Data!B59,[28]Data!J59,(IF(B26=[28]Data!B63,[28]Data!J63,(IF(B26=[28]Data!#REF!,[28]Data!#REF!,(IF(B26=[28]Data!#REF!,[28]Data!#REF!,(IF(B26=[28]Data!#REF!,[28]Data!#REF!,[28]Data!#REF!)))))))))))))))&amp;IF(B26=[28]Data!B79,[28]Data!J79,(IF(B26=[28]Data!#REF!,[28]Data!#REF!,(IF(B26=[28]Data!B37,[28]Data!J37,(IF(B26=[28]Data!B38,[28]Data!J38,(IF(B26=[28]Data!B39,[28]Data!J39,(IF(B26=[28]Data!#REF!,[28]Data!J857,(IF(B26=[28]Data!#REF!,[28]Data!#REF!,(IF(B26=[28]Data!#REF!,[28]Data!#REF!,[28]Data!#REF!)))))))))))))))&amp;IF(B26=[28]Data!#REF!,[28]Data!#REF!,(IF(B26=[28]Data!#REF!,[28]Data!#REF!,(IF(B26=[28]Data!#REF!,[28]Data!#REF!,(IF(B26=[28]Data!#REF!,[28]Data!#REF!,(IF(B26=[28]Data!#REF!,[28]Data!#REF!,[28]Data!#REF!)))))))))</f>
        <v>#REF!</v>
      </c>
      <c r="V26" s="183" t="str">
        <f>IF(D26="","",VLOOKUP(B26,Data!$B$5:$J$501,9,FALSE)*D26)</f>
        <v/>
      </c>
    </row>
    <row r="27" spans="1:26" s="188" customFormat="1" ht="16.5">
      <c r="A27" s="198"/>
      <c r="B27" s="192"/>
      <c r="C27" s="193"/>
      <c r="D27" s="324"/>
      <c r="E27" s="208"/>
      <c r="F27" s="199"/>
      <c r="G27" s="199"/>
      <c r="H27" s="199"/>
      <c r="I27" s="191"/>
      <c r="J27" s="191"/>
      <c r="K27" s="199"/>
      <c r="L27" s="199"/>
      <c r="M27" s="199"/>
      <c r="N27" s="200"/>
      <c r="O27" s="325"/>
      <c r="P27" s="201"/>
      <c r="Q27" s="325"/>
      <c r="R27" s="325"/>
      <c r="S27" s="201"/>
      <c r="T27" s="202"/>
      <c r="U27" s="201"/>
      <c r="V27" s="203"/>
    </row>
    <row r="28" spans="1:26" s="188" customFormat="1" ht="16.5">
      <c r="A28" s="191"/>
      <c r="B28" s="192"/>
      <c r="C28" s="193"/>
      <c r="D28" s="326">
        <f>SUM(D18:D26)</f>
        <v>7</v>
      </c>
      <c r="E28" s="194"/>
      <c r="F28" s="195"/>
      <c r="G28" s="195">
        <f>SUM(G18:G26)</f>
        <v>14792.35</v>
      </c>
      <c r="H28" s="191"/>
      <c r="I28" s="191"/>
      <c r="J28" s="191"/>
      <c r="K28" s="195">
        <f>SUM(K18:K26)</f>
        <v>1511</v>
      </c>
      <c r="L28" s="195">
        <f>SUM(L18:L26)</f>
        <v>1355</v>
      </c>
      <c r="M28" s="195" t="e">
        <f>SUM(M16:M27)</f>
        <v>#REF!</v>
      </c>
      <c r="N28" s="195">
        <f>SUM(N18:N26)</f>
        <v>0</v>
      </c>
      <c r="O28" s="195">
        <f>SUM(O16:O27)</f>
        <v>0</v>
      </c>
      <c r="P28" s="195" t="e">
        <f>SUM(P16:P27)</f>
        <v>#REF!</v>
      </c>
      <c r="Q28" s="195">
        <f>SUM(Q18:Q26)</f>
        <v>0</v>
      </c>
      <c r="R28" s="195">
        <f>SUM(R16:R27)</f>
        <v>0</v>
      </c>
      <c r="S28" s="195" t="e">
        <f>SUM(S16:S27)</f>
        <v>#REF!</v>
      </c>
      <c r="T28" s="195">
        <f>SUM(T18:T26)</f>
        <v>0</v>
      </c>
      <c r="U28" s="195" t="e">
        <f>SUM(U16:U27)</f>
        <v>#REF!</v>
      </c>
      <c r="V28" s="196">
        <f>SUM(V18:V26)</f>
        <v>8.4339999999999993</v>
      </c>
    </row>
    <row r="29" spans="1:26">
      <c r="A29" s="327"/>
      <c r="B29" s="26"/>
      <c r="C29" s="272"/>
      <c r="D29" s="308"/>
      <c r="E29" s="282"/>
      <c r="F29" s="309" t="s">
        <v>790</v>
      </c>
      <c r="G29" s="286"/>
      <c r="H29" s="307"/>
      <c r="I29" s="307"/>
      <c r="J29" s="307"/>
      <c r="K29" s="310"/>
      <c r="L29" s="286"/>
      <c r="M29" s="284"/>
      <c r="N29" s="283"/>
      <c r="O29" s="283"/>
      <c r="P29" s="283"/>
      <c r="Q29" s="283"/>
      <c r="R29" s="283"/>
      <c r="S29" s="283"/>
      <c r="T29" s="284"/>
      <c r="U29" s="284"/>
      <c r="V29" s="288"/>
    </row>
    <row r="30" spans="1:26" ht="13">
      <c r="A30" s="10" t="s">
        <v>520</v>
      </c>
      <c r="B30" s="11"/>
      <c r="C30" s="1"/>
      <c r="D30" s="311" t="s">
        <v>524</v>
      </c>
      <c r="E30" s="276"/>
      <c r="F30" s="77" t="s">
        <v>81</v>
      </c>
      <c r="G30" s="81"/>
      <c r="H30" s="280" t="s">
        <v>82</v>
      </c>
      <c r="I30" s="295"/>
      <c r="J30" s="275" t="s">
        <v>83</v>
      </c>
      <c r="K30" s="275"/>
      <c r="L30" s="405" t="s">
        <v>84</v>
      </c>
      <c r="M30" s="406"/>
      <c r="N30" s="406"/>
      <c r="O30" s="406"/>
      <c r="P30" s="406"/>
      <c r="Q30" s="406"/>
      <c r="R30" s="406"/>
      <c r="S30" s="406"/>
      <c r="T30" s="406"/>
      <c r="U30" s="406"/>
      <c r="V30" s="407"/>
    </row>
    <row r="31" spans="1:26" ht="13">
      <c r="A31" s="26" t="s">
        <v>521</v>
      </c>
      <c r="C31" s="56"/>
      <c r="D31" t="s">
        <v>86</v>
      </c>
      <c r="F31" s="328"/>
      <c r="G31" s="269"/>
      <c r="H31" s="26" t="s">
        <v>87</v>
      </c>
      <c r="I31" s="296"/>
      <c r="J31" s="266" t="s">
        <v>88</v>
      </c>
      <c r="L31" s="273"/>
      <c r="V31" s="278"/>
    </row>
    <row r="32" spans="1:26">
      <c r="A32" s="26" t="s">
        <v>522</v>
      </c>
      <c r="C32" s="272"/>
      <c r="F32" s="408"/>
      <c r="G32" s="409"/>
      <c r="H32" s="26"/>
      <c r="I32" s="296"/>
      <c r="J32" s="266" t="s">
        <v>92</v>
      </c>
      <c r="L32" s="273"/>
      <c r="V32" s="278"/>
    </row>
    <row r="33" spans="1:22">
      <c r="A33" s="282"/>
      <c r="B33" s="283"/>
      <c r="C33" s="297"/>
      <c r="D33" t="s">
        <v>93</v>
      </c>
      <c r="F33" s="328"/>
      <c r="G33" s="269"/>
      <c r="H33" s="26" t="s">
        <v>94</v>
      </c>
      <c r="I33" s="296"/>
      <c r="J33" s="266"/>
      <c r="L33" s="273"/>
      <c r="V33" s="278"/>
    </row>
    <row r="34" spans="1:22" ht="13">
      <c r="A34" s="10" t="s">
        <v>95</v>
      </c>
      <c r="B34" s="276"/>
      <c r="C34" s="271"/>
      <c r="D34" t="s">
        <v>96</v>
      </c>
      <c r="F34" s="85" t="s">
        <v>97</v>
      </c>
      <c r="G34" s="82"/>
      <c r="H34" s="26" t="s">
        <v>87</v>
      </c>
      <c r="I34" s="296"/>
      <c r="J34" s="266" t="s">
        <v>98</v>
      </c>
      <c r="L34" s="273"/>
      <c r="V34" s="278"/>
    </row>
    <row r="35" spans="1:22" ht="13">
      <c r="A35" s="26" t="s">
        <v>875</v>
      </c>
      <c r="C35" s="272"/>
      <c r="D35" t="s">
        <v>99</v>
      </c>
      <c r="F35" s="298"/>
      <c r="G35" s="299"/>
      <c r="H35" s="26" t="s">
        <v>100</v>
      </c>
      <c r="I35" s="296"/>
      <c r="J35" s="266" t="s">
        <v>523</v>
      </c>
      <c r="L35" s="410" t="s">
        <v>102</v>
      </c>
      <c r="M35" s="411"/>
      <c r="N35" s="411"/>
      <c r="O35" s="411"/>
      <c r="P35" s="411"/>
      <c r="Q35" s="411"/>
      <c r="R35" s="411"/>
      <c r="S35" s="411"/>
      <c r="T35" s="411"/>
      <c r="U35" s="411"/>
      <c r="V35" s="412"/>
    </row>
    <row r="36" spans="1:22">
      <c r="A36" s="282"/>
      <c r="B36" s="283"/>
      <c r="C36" s="284"/>
      <c r="D36" s="124"/>
      <c r="E36" s="283"/>
      <c r="F36" s="413" t="s">
        <v>896</v>
      </c>
      <c r="G36" s="414"/>
      <c r="H36" s="413" t="s">
        <v>897</v>
      </c>
      <c r="I36" s="414"/>
      <c r="J36" s="287" t="s">
        <v>103</v>
      </c>
      <c r="K36" s="287"/>
      <c r="L36" s="415" t="s">
        <v>104</v>
      </c>
      <c r="M36" s="416"/>
      <c r="N36" s="416"/>
      <c r="O36" s="416"/>
      <c r="P36" s="416"/>
      <c r="Q36" s="416"/>
      <c r="R36" s="416"/>
      <c r="S36" s="416"/>
      <c r="T36" s="416"/>
      <c r="U36" s="416"/>
      <c r="V36" s="417"/>
    </row>
    <row r="42" spans="1:22" ht="18.75" customHeight="1">
      <c r="A42" s="161" t="s">
        <v>538</v>
      </c>
      <c r="B42" s="161"/>
      <c r="D42" s="158"/>
      <c r="F42" s="161" t="s">
        <v>885</v>
      </c>
      <c r="G42" s="159"/>
      <c r="H42" s="161" t="s">
        <v>570</v>
      </c>
    </row>
    <row r="43" spans="1:22" ht="20">
      <c r="A43" s="161" t="s">
        <v>540</v>
      </c>
      <c r="B43" s="161"/>
      <c r="D43" s="158"/>
      <c r="F43" s="263" t="s">
        <v>886</v>
      </c>
      <c r="G43" s="351"/>
      <c r="H43" s="263" t="s">
        <v>891</v>
      </c>
    </row>
    <row r="44" spans="1:22" ht="20">
      <c r="A44" s="161" t="s">
        <v>541</v>
      </c>
      <c r="B44" s="161"/>
      <c r="D44" s="158"/>
      <c r="F44" s="161" t="s">
        <v>887</v>
      </c>
      <c r="G44" s="159"/>
      <c r="H44" s="161" t="s">
        <v>570</v>
      </c>
    </row>
    <row r="45" spans="1:22" ht="20">
      <c r="A45" s="161" t="s">
        <v>536</v>
      </c>
      <c r="B45" s="161"/>
      <c r="D45" s="158"/>
      <c r="F45" s="161" t="s">
        <v>888</v>
      </c>
      <c r="G45" s="159"/>
      <c r="H45" s="161" t="s">
        <v>570</v>
      </c>
    </row>
    <row r="46" spans="1:22" ht="20">
      <c r="A46" s="161" t="s">
        <v>537</v>
      </c>
      <c r="B46" s="161"/>
      <c r="D46" s="158"/>
      <c r="F46" s="161" t="s">
        <v>890</v>
      </c>
      <c r="G46" s="159"/>
      <c r="H46" s="161" t="s">
        <v>570</v>
      </c>
    </row>
    <row r="47" spans="1:22" ht="20">
      <c r="F47" s="161" t="s">
        <v>889</v>
      </c>
      <c r="G47" s="159"/>
      <c r="H47" s="161" t="s">
        <v>570</v>
      </c>
    </row>
  </sheetData>
  <mergeCells count="6">
    <mergeCell ref="L30:V30"/>
    <mergeCell ref="F32:G32"/>
    <mergeCell ref="L35:V35"/>
    <mergeCell ref="F36:G36"/>
    <mergeCell ref="H36:I36"/>
    <mergeCell ref="L36:V36"/>
  </mergeCells>
  <printOptions horizontalCentered="1"/>
  <pageMargins left="0.16" right="0" top="0.19" bottom="0" header="0.59" footer="0.3298611111111111"/>
  <pageSetup paperSize="9" scale="76" firstPageNumber="4294963191" orientation="landscape" horizontalDpi="4294967295" verticalDpi="4294967295" r:id="rId1"/>
  <headerFooter alignWithMargins="0">
    <oddHeader>&amp;R&amp;"Calibri"&amp;10&amp;K000000 Confidential&amp;1#_x000D_</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EE5E-88ED-4CCE-AED8-55B3B3621198}">
  <dimension ref="A1:Z46"/>
  <sheetViews>
    <sheetView topLeftCell="A13" zoomScale="85" zoomScaleNormal="85" zoomScaleSheetLayoutView="75" workbookViewId="0">
      <selection activeCell="E19" sqref="E19:E23"/>
    </sheetView>
  </sheetViews>
  <sheetFormatPr defaultColWidth="9.1796875" defaultRowHeight="12.5"/>
  <cols>
    <col min="1" max="1" width="8.81640625" style="158" customWidth="1"/>
    <col min="2" max="2" width="28.179687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1" width="14.1796875" style="266" customWidth="1"/>
    <col min="12" max="12" width="14.81640625" style="266" customWidth="1"/>
    <col min="13" max="13" width="0.1796875" style="158" customWidth="1"/>
    <col min="14" max="14" width="5.1796875" style="158"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TODAY()</f>
        <v>44617</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54"/>
      <c r="I10" s="355"/>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899</v>
      </c>
      <c r="C18" s="197" t="str">
        <f>IF(D18="","",VLOOKUP(B18,Data!$B$5:$L$501,2,FALSE))</f>
        <v/>
      </c>
      <c r="D18" s="320"/>
      <c r="E18" s="205"/>
      <c r="F18" s="180" t="str">
        <f>IF(D18="","",VLOOKUP(B18,Data!$B$5:$L$501,11,FALSE))</f>
        <v/>
      </c>
      <c r="G18" s="185" t="str">
        <f t="shared" ref="G18:G25" si="0">IF(D18&gt;0,D18*F18,"-")</f>
        <v>-</v>
      </c>
      <c r="H18" s="181" t="str">
        <f>IF(D18="","",VLOOKUP(B18,Data!$B$5:$D$501,3,FALSE))</f>
        <v/>
      </c>
      <c r="I18" s="181" t="str">
        <f>IF(D18="","",VLOOKUP(B18,Data!$B$5:$M$501,12,FALSE))</f>
        <v/>
      </c>
      <c r="J18" s="206"/>
      <c r="K18" s="182" t="str">
        <f>IF(D18="","",VLOOKUP(B18,Data!$B$5:$E$501,4,FALSE)*D18)</f>
        <v/>
      </c>
      <c r="L18" s="186" t="str">
        <f>IF(D18="","",VLOOKUP(B18,Data!$B$5:$F$501,5,FALSE)*D18)</f>
        <v/>
      </c>
      <c r="M18" s="190" t="e">
        <f>IF(B18=[28]Data!#REF!,[28]Data!#REF!,(IF(B18=[28]Data!#REF!,[28]Data!#REF!,(IF(B18=[28]Data!#REF!,[28]Data!#REF!,(IF(B18=[28]Data!B48,[28]Data!G48,(IF(B18=[28]Data!B52,[28]Data!G52,(IF(B18=[28]Data!#REF!,[28]Data!#REF!,(IF(B18=[28]Data!#REF!,[28]Data!#REF!,(IF(B18=[28]Data!#REF!,[28]Data!#REF!,[28]Data!#REF!)))))))))))))))&amp;IF(B18=[28]Data!B68,[28]Data!G68,(IF(B18=[28]Data!#REF!,[28]Data!#REF!,(IF(B18=[28]Data!B26,[28]Data!G26,(IF(B18=[28]Data!B27,[28]Data!G27,(IF(B18=[28]Data!B28,[28]Data!G28,(IF(B18=[28]Data!#REF!,[28]Data!G846,(IF(B18=[28]Data!#REF!,[28]Data!#REF!,(IF(B18=[28]Data!#REF!,[28]Data!#REF!,[28]Data!#REF!)))))))))))))))&amp;IF(B18=[28]Data!#REF!,[28]Data!#REF!,(IF(B18=[28]Data!#REF!,[28]Data!#REF!,(IF(B18=[28]Data!#REF!,[28]Data!#REF!,(IF(B18=[28]Data!#REF!,[28]Data!#REF!,(IF(B18=[28]Data!#REF!,[28]Data!#REF!,[28]Data!#REF!)))))))))</f>
        <v>#REF!</v>
      </c>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352</v>
      </c>
      <c r="C19" s="197" t="str">
        <f>IF(D19="","",VLOOKUP(B19,Data!$B$5:$L$501,2,FALSE))</f>
        <v>WQ78260</v>
      </c>
      <c r="D19" s="212">
        <v>1</v>
      </c>
      <c r="E19" s="205" t="s">
        <v>518</v>
      </c>
      <c r="F19" s="180">
        <f>IF(D19="","",VLOOKUP(B19,Data!$B$5:$L$501,11,FALSE))</f>
        <v>4283.6499999999996</v>
      </c>
      <c r="G19" s="185">
        <f t="shared" si="0"/>
        <v>4283.6499999999996</v>
      </c>
      <c r="H19" s="181" t="str">
        <f>IF(D19="","",VLOOKUP(B19,Data!$B$5:$D$501,3,FALSE))</f>
        <v>C/T</v>
      </c>
      <c r="I19" s="181" t="str">
        <f>IF(D19="","",VLOOKUP(B19,Data!$B$5:$M$501,12,FALSE))</f>
        <v>Indonesia</v>
      </c>
      <c r="J19" s="343" t="s">
        <v>900</v>
      </c>
      <c r="K19" s="182">
        <f>IF(D19="","",VLOOKUP(B19,Data!$B$5:$E$501,4,FALSE)*D19)</f>
        <v>305</v>
      </c>
      <c r="L19" s="186">
        <f>IF(D19="","",VLOOKUP(B19,Data!$B$5:$F$501,5,FALSE)*D19)</f>
        <v>269</v>
      </c>
      <c r="M19" s="190" t="e">
        <f>IF(B19=Data!B82,Data!G82,(IF(B19=Data!B88,Data!G88,(IF(B19=Data!B90,Data!G90,(IF(B19=Data!#REF!,Data!#REF!,(IF(B19=Data!#REF!,Data!#REF!,(IF(B19=Data!B73,Data!G73,(IF(B19=Data!#REF!,Data!#REF!,(IF(B19=Data!#REF!,Data!#REF!,Data!#REF!)))))))))))))))&amp;IF(B19=Data!B206,Data!G206,(IF(B19=Data!B207,Data!G207,(IF(B19=Data!#REF!,Data!#REF!,(IF(B19=Data!B202,Data!G202,(IF(B19=Data!B203,Data!G203,(IF(B19=Data!#REF!,Data!G898,(IF(B19=Data!#REF!,Data!#REF!,(IF(B19=Data!B258,Data!G258,Data!#REF!)))))))))))))))&amp;IF(B19=Data!#REF!,Data!#REF!,(IF(B19=Data!#REF!,Data!#REF!,(IF(B19=Data!#REF!,Data!#REF!,(IF(B19=Data!#REF!,Data!#REF!,(IF(B19=Data!#REF!,Data!#REF!,Data!#REF!)))))))))</f>
        <v>#REF!</v>
      </c>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1.534</v>
      </c>
    </row>
    <row r="20" spans="1:26" s="188" customFormat="1" ht="20.75" customHeight="1">
      <c r="A20" s="184"/>
      <c r="B20" s="321" t="s">
        <v>195</v>
      </c>
      <c r="C20" s="197" t="str">
        <f>IF(D20="","",VLOOKUP(B20,Data!$B$5:$L$501,2,FALSE))</f>
        <v>WH50350</v>
      </c>
      <c r="D20" s="212">
        <v>1</v>
      </c>
      <c r="E20" s="204"/>
      <c r="F20" s="180">
        <f>IF(D20="","",VLOOKUP(B20,Data!$B$5:$L$501,11,FALSE))</f>
        <v>1751.45</v>
      </c>
      <c r="G20" s="185">
        <f t="shared" si="0"/>
        <v>1751.45</v>
      </c>
      <c r="H20" s="181" t="str">
        <f>IF(D20="","",VLOOKUP(B20,Data!$B$5:$D$501,3,FALSE))</f>
        <v>C/T</v>
      </c>
      <c r="I20" s="181" t="str">
        <f>IF(D20="","",VLOOKUP(B20,Data!$B$5:$M$501,12,FALSE))</f>
        <v>Indonesia</v>
      </c>
      <c r="J20" s="343" t="s">
        <v>900</v>
      </c>
      <c r="K20" s="182">
        <f>IF(D20="","",VLOOKUP(B20,Data!$B$5:$E$501,4,FALSE)*D20)</f>
        <v>201</v>
      </c>
      <c r="L20" s="186">
        <f>IF(D20="","",VLOOKUP(B20,Data!$B$5:$F$501,5,FALSE)*D20)</f>
        <v>181</v>
      </c>
      <c r="M20" s="190" t="e">
        <f>IF(B20=[28]Data!#REF!,[28]Data!#REF!,(IF(B20=[28]Data!#REF!,[28]Data!#REF!,(IF(B20=[28]Data!#REF!,[28]Data!#REF!,(IF(B20=[28]Data!B50,[28]Data!G50,(IF(B20=[28]Data!B54,[28]Data!G54,(IF(B20=[28]Data!#REF!,[28]Data!#REF!,(IF(B20=[28]Data!#REF!,[28]Data!#REF!,(IF(B20=[28]Data!#REF!,[28]Data!#REF!,[28]Data!#REF!)))))))))))))))&amp;IF(B20=[28]Data!B70,[28]Data!G70,(IF(B20=[28]Data!#REF!,[28]Data!#REF!,(IF(B20=[28]Data!B28,[28]Data!G28,(IF(B20=[28]Data!B29,[28]Data!G29,(IF(B20=[28]Data!B30,[28]Data!G30,(IF(B20=[28]Data!#REF!,[28]Data!G848,(IF(B20=[28]Data!#REF!,[28]Data!#REF!,(IF(B20=[28]Data!#REF!,[28]Data!#REF!,[28]Data!#REF!)))))))))))))))&amp;IF(B20=[28]Data!#REF!,[28]Data!#REF!,(IF(B20=[28]Data!#REF!,[28]Data!#REF!,(IF(B20=[28]Data!#REF!,[28]Data!#REF!,(IF(B20=[28]Data!#REF!,[28]Data!#REF!,(IF(B20=[28]Data!#REF!,[28]Data!#REF!,[28]Data!#REF!)))))))))</f>
        <v>#REF!</v>
      </c>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1.1499999999999999</v>
      </c>
      <c r="Z20" s="188" t="s">
        <v>876</v>
      </c>
    </row>
    <row r="21" spans="1:26" s="188" customFormat="1" ht="20.75" customHeight="1">
      <c r="A21" s="184"/>
      <c r="B21" s="321"/>
      <c r="C21" s="197" t="str">
        <f>IF(D21="","",VLOOKUP(B21,Data!$B$5:$L$501,2,FALSE))</f>
        <v/>
      </c>
      <c r="D21" s="212"/>
      <c r="E21" s="204" t="s">
        <v>519</v>
      </c>
      <c r="F21" s="180" t="str">
        <f>IF(D21="","",VLOOKUP(B21,Data!$B$5:$L$501,11,FALSE))</f>
        <v/>
      </c>
      <c r="G21" s="185" t="str">
        <f t="shared" si="0"/>
        <v>-</v>
      </c>
      <c r="H21" s="181" t="str">
        <f>IF(D21="","",VLOOKUP(B21,Data!$B$5:$D$501,3,FALSE))</f>
        <v/>
      </c>
      <c r="I21" s="181" t="str">
        <f>IF(D21="","",VLOOKUP(B21,Data!$B$5:$M$501,12,FALSE))</f>
        <v/>
      </c>
      <c r="J21" s="343"/>
      <c r="K21" s="182" t="str">
        <f>IF(D21="","",VLOOKUP(B21,Data!$B$5:$E$501,4,FALSE)*D21)</f>
        <v/>
      </c>
      <c r="L21" s="186" t="str">
        <f>IF(D21="","",VLOOKUP(B21,Data!$B$5:$F$501,5,FALSE)*D21)</f>
        <v/>
      </c>
      <c r="M21" s="190" t="e">
        <f>IF(B21=[28]Data!#REF!,[28]Data!#REF!,(IF(B21=[28]Data!#REF!,[28]Data!#REF!,(IF(B21=[28]Data!#REF!,[28]Data!#REF!,(IF(B21=[28]Data!B51,[28]Data!G51,(IF(B21=[28]Data!B55,[28]Data!G55,(IF(B21=[28]Data!#REF!,[28]Data!#REF!,(IF(B21=[28]Data!#REF!,[28]Data!#REF!,(IF(B21=[28]Data!#REF!,[28]Data!#REF!,[28]Data!#REF!)))))))))))))))&amp;IF(B21=[28]Data!B71,[28]Data!G71,(IF(B21=[28]Data!#REF!,[28]Data!#REF!,(IF(B21=[28]Data!B29,[28]Data!G29,(IF(B21=[28]Data!B30,[28]Data!G30,(IF(B21=[28]Data!B31,[28]Data!G31,(IF(B21=[28]Data!#REF!,[28]Data!G849,(IF(B21=[28]Data!#REF!,[28]Data!#REF!,(IF(B21=[28]Data!#REF!,[28]Data!#REF!,[28]Data!#REF!)))))))))))))))&amp;IF(B21=[28]Data!#REF!,[28]Data!#REF!,(IF(B21=[28]Data!#REF!,[28]Data!#REF!,(IF(B21=[28]Data!#REF!,[28]Data!#REF!,(IF(B21=[28]Data!#REF!,[28]Data!#REF!,(IF(B21=[28]Data!#REF!,[28]Data!#REF!,[28]Data!#REF!)))))))))</f>
        <v>#REF!</v>
      </c>
      <c r="N21" s="348"/>
      <c r="O21" s="349"/>
      <c r="P21" s="187" t="e">
        <f>IF(B21=[28]Data!#REF!,[28]Data!#REF!,(IF(B21=[28]Data!#REF!,[28]Data!#REF!,(IF(B21=[28]Data!#REF!,[28]Data!#REF!,(IF(B21=[28]Data!B51,[28]Data!H51,(IF(B21=[28]Data!B55,[28]Data!H55,(IF(B21=[28]Data!#REF!,[28]Data!#REF!,(IF(B21=[28]Data!#REF!,[28]Data!#REF!,(IF(B21=[28]Data!#REF!,[28]Data!#REF!,[28]Data!#REF!)))))))))))))))&amp;IF(B21=[28]Data!B71,[28]Data!H71,(IF(B21=[28]Data!#REF!,[28]Data!#REF!,(IF(B21=[28]Data!B29,[28]Data!H29,(IF(B21=[28]Data!B30,[28]Data!H30,(IF(B21=[28]Data!B31,[28]Data!H31,(IF(B21=[28]Data!#REF!,[28]Data!H849,(IF(B21=[28]Data!#REF!,[28]Data!#REF!,(IF(B21=[28]Data!#REF!,[28]Data!#REF!,[28]Data!#REF!)))))))))))))))&amp;IF(B21=[28]Data!#REF!,[28]Data!#REF!,(IF(B21=[28]Data!#REF!,[28]Data!#REF!,(IF(B21=[28]Data!#REF!,[28]Data!#REF!,(IF(B21=[28]Data!#REF!,[28]Data!#REF!,(IF(B21=[28]Data!#REF!,[28]Data!#REF!,[28]Data!#REF!)))))))))</f>
        <v>#REF!</v>
      </c>
      <c r="Q21" s="349"/>
      <c r="R21" s="349"/>
      <c r="S21" s="187" t="e">
        <f>IF(B21=[28]Data!#REF!,[28]Data!#REF!,(IF(B21=[28]Data!#REF!,[28]Data!#REF!,(IF(B21=[28]Data!#REF!,[28]Data!#REF!,(IF(B21=[28]Data!B51,[28]Data!I51,(IF(B21=[28]Data!B55,[28]Data!I55,(IF(B21=[28]Data!#REF!,[28]Data!#REF!,(IF(B21=[28]Data!#REF!,[28]Data!#REF!,(IF(B21=[28]Data!#REF!,[28]Data!#REF!,[28]Data!#REF!)))))))))))))))&amp;IF(B21=[28]Data!B71,[28]Data!I71,(IF(B21=[28]Data!#REF!,[28]Data!#REF!,(IF(B21=[28]Data!B29,[28]Data!I29,(IF(B21=[28]Data!B30,[28]Data!I30,(IF(B21=[28]Data!B31,[28]Data!I31,(IF(B21=[28]Data!#REF!,[28]Data!I849,(IF(B21=[28]Data!#REF!,[28]Data!#REF!,(IF(B21=[28]Data!#REF!,[28]Data!#REF!,[28]Data!#REF!)))))))))))))))&amp;IF(B21=[28]Data!#REF!,[28]Data!#REF!,(IF(B21=[28]Data!#REF!,[28]Data!#REF!,(IF(B21=[28]Data!#REF!,[28]Data!#REF!,(IF(B21=[28]Data!#REF!,[28]Data!#REF!,(IF(B21=[28]Data!#REF!,[28]Data!#REF!,[28]Data!#REF!)))))))))</f>
        <v>#REF!</v>
      </c>
      <c r="T21" s="350"/>
      <c r="U21" s="187" t="e">
        <f>IF(B21=[28]Data!#REF!,[28]Data!#REF!,(IF(B21=[28]Data!#REF!,[28]Data!#REF!,(IF(B21=[28]Data!#REF!,[28]Data!#REF!,(IF(B21=[28]Data!B51,[28]Data!J51,(IF(B21=[28]Data!B55,[28]Data!J55,(IF(B21=[28]Data!#REF!,[28]Data!#REF!,(IF(B21=[28]Data!#REF!,[28]Data!#REF!,(IF(B21=[28]Data!#REF!,[28]Data!#REF!,[28]Data!#REF!)))))))))))))))&amp;IF(B21=[28]Data!B71,[28]Data!J71,(IF(B21=[28]Data!#REF!,[28]Data!#REF!,(IF(B21=[28]Data!B29,[28]Data!J29,(IF(B21=[28]Data!B30,[28]Data!J30,(IF(B21=[28]Data!B31,[28]Data!J31,(IF(B21=[28]Data!#REF!,[28]Data!J849,(IF(B21=[28]Data!#REF!,[28]Data!#REF!,(IF(B21=[28]Data!#REF!,[28]Data!#REF!,[28]Data!#REF!)))))))))))))))&amp;IF(B21=[28]Data!#REF!,[28]Data!#REF!,(IF(B21=[28]Data!#REF!,[28]Data!#REF!,(IF(B21=[28]Data!#REF!,[28]Data!#REF!,(IF(B21=[28]Data!#REF!,[28]Data!#REF!,(IF(B21=[28]Data!#REF!,[28]Data!#REF!,[28]Data!#REF!)))))))))</f>
        <v>#REF!</v>
      </c>
      <c r="V21" s="183" t="str">
        <f>IF(D21="","",VLOOKUP(B21,Data!$B$5:$J$501,9,FALSE)*D21)</f>
        <v/>
      </c>
      <c r="Z21" s="188" t="s">
        <v>877</v>
      </c>
    </row>
    <row r="22" spans="1:26" s="188" customFormat="1" ht="18.649999999999999" customHeight="1">
      <c r="A22" s="184"/>
      <c r="B22" s="321"/>
      <c r="C22" s="197" t="str">
        <f>IF(D22="","",VLOOKUP(B22,Data!$B$5:$L$501,2,FALSE))</f>
        <v/>
      </c>
      <c r="D22" s="212"/>
      <c r="E22" s="204"/>
      <c r="F22" s="180" t="str">
        <f>IF(D22="","",VLOOKUP(B22,Data!$B$5:$L$501,11,FALSE))</f>
        <v/>
      </c>
      <c r="G22" s="185" t="str">
        <f t="shared" si="0"/>
        <v>-</v>
      </c>
      <c r="H22" s="181" t="str">
        <f>IF(D22="","",VLOOKUP(B22,Data!$B$5:$D$501,3,FALSE))</f>
        <v/>
      </c>
      <c r="I22" s="181" t="str">
        <f>IF(D22="","",VLOOKUP(B22,Data!$B$5:$M$501,12,FALSE))</f>
        <v/>
      </c>
      <c r="J22" s="322"/>
      <c r="K22" s="182" t="str">
        <f>IF(D22="","",VLOOKUP(B22,Data!$B$5:$E$501,4,FALSE)*D22)</f>
        <v/>
      </c>
      <c r="L22" s="186" t="str">
        <f>IF(D22="","",VLOOKUP(B22,Data!$B$5:$F$501,5,FALSE)*D22)</f>
        <v/>
      </c>
      <c r="M22" s="190" t="e">
        <f>IF(B22=[28]Data!#REF!,[28]Data!#REF!,(IF(B22=[28]Data!#REF!,[28]Data!#REF!,(IF(B22=[28]Data!#REF!,[28]Data!#REF!,(IF(B22=[28]Data!B54,[28]Data!G54,(IF(B22=[28]Data!B58,[28]Data!G58,(IF(B22=[28]Data!#REF!,[28]Data!#REF!,(IF(B22=[28]Data!#REF!,[28]Data!#REF!,(IF(B22=[28]Data!#REF!,[28]Data!#REF!,[28]Data!#REF!)))))))))))))))&amp;IF(B22=[28]Data!B74,[28]Data!G74,(IF(B22=[28]Data!#REF!,[28]Data!#REF!,(IF(B22=[28]Data!B32,[28]Data!G32,(IF(B22=[28]Data!B33,[28]Data!G33,(IF(B22=[28]Data!B34,[28]Data!G34,(IF(B22=[28]Data!#REF!,[28]Data!G852,(IF(B22=[28]Data!#REF!,[28]Data!#REF!,(IF(B22=[28]Data!#REF!,[28]Data!#REF!,[28]Data!#REF!)))))))))))))))&amp;IF(B22=[28]Data!#REF!,[28]Data!#REF!,(IF(B22=[28]Data!#REF!,[28]Data!#REF!,(IF(B22=[28]Data!#REF!,[28]Data!#REF!,(IF(B22=[28]Data!#REF!,[28]Data!#REF!,(IF(B22=[28]Data!#REF!,[28]Data!#REF!,[28]Data!#REF!)))))))))</f>
        <v>#REF!</v>
      </c>
      <c r="N22" s="348"/>
      <c r="O22" s="349"/>
      <c r="P22" s="187" t="e">
        <f>IF(B22=[28]Data!#REF!,[28]Data!#REF!,(IF(B22=[28]Data!#REF!,[28]Data!#REF!,(IF(B22=[28]Data!#REF!,[28]Data!#REF!,(IF(B22=[28]Data!B54,[28]Data!H54,(IF(B22=[28]Data!B58,[28]Data!H58,(IF(B22=[28]Data!#REF!,[28]Data!#REF!,(IF(B22=[28]Data!#REF!,[28]Data!#REF!,(IF(B22=[28]Data!#REF!,[28]Data!#REF!,[28]Data!#REF!)))))))))))))))&amp;IF(B22=[28]Data!B74,[28]Data!H74,(IF(B22=[28]Data!#REF!,[28]Data!#REF!,(IF(B22=[28]Data!B32,[28]Data!H32,(IF(B22=[28]Data!B33,[28]Data!H33,(IF(B22=[28]Data!B34,[28]Data!H34,(IF(B22=[28]Data!#REF!,[28]Data!H852,(IF(B22=[28]Data!#REF!,[28]Data!#REF!,(IF(B22=[28]Data!#REF!,[28]Data!#REF!,[28]Data!#REF!)))))))))))))))&amp;IF(B22=[28]Data!#REF!,[28]Data!#REF!,(IF(B22=[28]Data!#REF!,[28]Data!#REF!,(IF(B22=[28]Data!#REF!,[28]Data!#REF!,(IF(B22=[28]Data!#REF!,[28]Data!#REF!,(IF(B22=[28]Data!#REF!,[28]Data!#REF!,[28]Data!#REF!)))))))))</f>
        <v>#REF!</v>
      </c>
      <c r="Q22" s="349"/>
      <c r="R22" s="349"/>
      <c r="S22" s="187" t="e">
        <f>IF(B22=[28]Data!#REF!,[28]Data!#REF!,(IF(B22=[28]Data!#REF!,[28]Data!#REF!,(IF(B22=[28]Data!#REF!,[28]Data!#REF!,(IF(B22=[28]Data!B54,[28]Data!I54,(IF(B22=[28]Data!B58,[28]Data!I58,(IF(B22=[28]Data!#REF!,[28]Data!#REF!,(IF(B22=[28]Data!#REF!,[28]Data!#REF!,(IF(B22=[28]Data!#REF!,[28]Data!#REF!,[28]Data!#REF!)))))))))))))))&amp;IF(B22=[28]Data!B74,[28]Data!I74,(IF(B22=[28]Data!#REF!,[28]Data!#REF!,(IF(B22=[28]Data!B32,[28]Data!I32,(IF(B22=[28]Data!B33,[28]Data!I33,(IF(B22=[28]Data!B34,[28]Data!I34,(IF(B22=[28]Data!#REF!,[28]Data!I852,(IF(B22=[28]Data!#REF!,[28]Data!#REF!,(IF(B22=[28]Data!#REF!,[28]Data!#REF!,[28]Data!#REF!)))))))))))))))&amp;IF(B22=[28]Data!#REF!,[28]Data!#REF!,(IF(B22=[28]Data!#REF!,[28]Data!#REF!,(IF(B22=[28]Data!#REF!,[28]Data!#REF!,(IF(B22=[28]Data!#REF!,[28]Data!#REF!,(IF(B22=[28]Data!#REF!,[28]Data!#REF!,[28]Data!#REF!)))))))))</f>
        <v>#REF!</v>
      </c>
      <c r="T22" s="350"/>
      <c r="U22" s="187" t="e">
        <f>IF(B22=[28]Data!#REF!,[28]Data!#REF!,(IF(B22=[28]Data!#REF!,[28]Data!#REF!,(IF(B22=[28]Data!#REF!,[28]Data!#REF!,(IF(B22=[28]Data!B54,[28]Data!J54,(IF(B22=[28]Data!B58,[28]Data!J58,(IF(B22=[28]Data!#REF!,[28]Data!#REF!,(IF(B22=[28]Data!#REF!,[28]Data!#REF!,(IF(B22=[28]Data!#REF!,[28]Data!#REF!,[28]Data!#REF!)))))))))))))))&amp;IF(B22=[28]Data!B74,[28]Data!J74,(IF(B22=[28]Data!#REF!,[28]Data!#REF!,(IF(B22=[28]Data!B32,[28]Data!J32,(IF(B22=[28]Data!B33,[28]Data!J33,(IF(B22=[28]Data!B34,[28]Data!J34,(IF(B22=[28]Data!#REF!,[28]Data!J852,(IF(B22=[28]Data!#REF!,[28]Data!#REF!,(IF(B22=[28]Data!#REF!,[28]Data!#REF!,[28]Data!#REF!)))))))))))))))&amp;IF(B22=[28]Data!#REF!,[28]Data!#REF!,(IF(B22=[28]Data!#REF!,[28]Data!#REF!,(IF(B22=[28]Data!#REF!,[28]Data!#REF!,(IF(B22=[28]Data!#REF!,[28]Data!#REF!,(IF(B22=[28]Data!#REF!,[28]Data!#REF!,[28]Data!#REF!)))))))))</f>
        <v>#REF!</v>
      </c>
      <c r="V22" s="183" t="str">
        <f>IF(D22="","",VLOOKUP(B22,Data!$B$5:$J$501,9,FALSE)*D22)</f>
        <v/>
      </c>
    </row>
    <row r="23" spans="1:26" s="188" customFormat="1" ht="18.649999999999999" customHeight="1">
      <c r="A23" s="184"/>
      <c r="B23" s="321"/>
      <c r="C23" s="197" t="str">
        <f>IF(D23="","",VLOOKUP(B23,Data!$B$5:$L$501,2,FALSE))</f>
        <v/>
      </c>
      <c r="D23" s="212"/>
      <c r="E23" s="204" t="s">
        <v>797</v>
      </c>
      <c r="F23" s="180" t="str">
        <f>IF(D23="","",VLOOKUP(B23,Data!$B$5:$L$501,11,FALSE))</f>
        <v/>
      </c>
      <c r="G23" s="185" t="str">
        <f t="shared" si="0"/>
        <v>-</v>
      </c>
      <c r="H23" s="181" t="str">
        <f>IF(D23="","",VLOOKUP(B23,Data!$B$5:$D$501,3,FALSE))</f>
        <v/>
      </c>
      <c r="I23" s="181" t="str">
        <f>IF(D23="","",VLOOKUP(B23,Data!$B$5:$M$501,12,FALSE))</f>
        <v/>
      </c>
      <c r="J23" s="322"/>
      <c r="K23" s="182" t="str">
        <f>IF(D23="","",VLOOKUP(B23,Data!$B$5:$E$501,4,FALSE)*D23)</f>
        <v/>
      </c>
      <c r="L23" s="186" t="str">
        <f>IF(D23="","",VLOOKUP(B23,Data!$B$5:$F$501,5,FALSE)*D23)</f>
        <v/>
      </c>
      <c r="M23" s="190" t="e">
        <f>IF(B23=[28]Data!#REF!,[28]Data!#REF!,(IF(B23=[28]Data!#REF!,[28]Data!#REF!,(IF(B23=[28]Data!#REF!,[28]Data!#REF!,(IF(B23=[28]Data!B58,[28]Data!G58,(IF(B23=[28]Data!B62,[28]Data!G62,(IF(B23=[28]Data!#REF!,[28]Data!#REF!,(IF(B23=[28]Data!#REF!,[28]Data!#REF!,(IF(B23=[28]Data!#REF!,[28]Data!#REF!,[28]Data!#REF!)))))))))))))))&amp;IF(B23=[28]Data!B78,[28]Data!G78,(IF(B23=[28]Data!#REF!,[28]Data!#REF!,(IF(B23=[28]Data!B36,[28]Data!G36,(IF(B23=[28]Data!B37,[28]Data!G37,(IF(B23=[28]Data!B38,[28]Data!G38,(IF(B23=[28]Data!#REF!,[28]Data!G856,(IF(B23=[28]Data!#REF!,[28]Data!#REF!,(IF(B23=[28]Data!#REF!,[28]Data!#REF!,[28]Data!#REF!)))))))))))))))&amp;IF(B23=[28]Data!#REF!,[28]Data!#REF!,(IF(B23=[28]Data!#REF!,[28]Data!#REF!,(IF(B23=[28]Data!#REF!,[28]Data!#REF!,(IF(B23=[28]Data!#REF!,[28]Data!#REF!,(IF(B23=[28]Data!#REF!,[28]Data!#REF!,[28]Data!#REF!)))))))))</f>
        <v>#REF!</v>
      </c>
      <c r="N23" s="348"/>
      <c r="O23" s="349"/>
      <c r="P23" s="187" t="e">
        <f>IF(B23=[28]Data!#REF!,[28]Data!#REF!,(IF(B23=[28]Data!#REF!,[28]Data!#REF!,(IF(B23=[28]Data!#REF!,[28]Data!#REF!,(IF(B23=[28]Data!B58,[28]Data!H58,(IF(B23=[28]Data!B62,[28]Data!H62,(IF(B23=[28]Data!#REF!,[28]Data!#REF!,(IF(B23=[28]Data!#REF!,[28]Data!#REF!,(IF(B23=[28]Data!#REF!,[28]Data!#REF!,[28]Data!#REF!)))))))))))))))&amp;IF(B23=[28]Data!B78,[28]Data!H78,(IF(B23=[28]Data!#REF!,[28]Data!#REF!,(IF(B23=[28]Data!B36,[28]Data!H36,(IF(B23=[28]Data!B37,[28]Data!H37,(IF(B23=[28]Data!B38,[28]Data!H38,(IF(B23=[28]Data!#REF!,[28]Data!H856,(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58,[28]Data!I58,(IF(B23=[28]Data!B62,[28]Data!I62,(IF(B23=[28]Data!#REF!,[28]Data!#REF!,(IF(B23=[28]Data!#REF!,[28]Data!#REF!,(IF(B23=[28]Data!#REF!,[28]Data!#REF!,[28]Data!#REF!)))))))))))))))&amp;IF(B23=[28]Data!B78,[28]Data!I78,(IF(B23=[28]Data!#REF!,[28]Data!#REF!,(IF(B23=[28]Data!B36,[28]Data!I36,(IF(B23=[28]Data!B37,[28]Data!I37,(IF(B23=[28]Data!B38,[28]Data!I38,(IF(B23=[28]Data!#REF!,[28]Data!I856,(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58,[28]Data!J58,(IF(B23=[28]Data!B62,[28]Data!J62,(IF(B23=[28]Data!#REF!,[28]Data!#REF!,(IF(B23=[28]Data!#REF!,[28]Data!#REF!,(IF(B23=[28]Data!#REF!,[28]Data!#REF!,[28]Data!#REF!)))))))))))))))&amp;IF(B23=[28]Data!B78,[28]Data!J78,(IF(B23=[28]Data!#REF!,[28]Data!#REF!,(IF(B23=[28]Data!B36,[28]Data!J36,(IF(B23=[28]Data!B37,[28]Data!J37,(IF(B23=[28]Data!B38,[28]Data!J38,(IF(B23=[28]Data!#REF!,[28]Data!J856,(IF(B23=[28]Data!#REF!,[28]Data!#REF!,(IF(B23=[28]Data!#REF!,[28]Data!#REF!,[28]Data!#REF!)))))))))))))))&amp;IF(B23=[28]Data!#REF!,[28]Data!#REF!,(IF(B23=[28]Data!#REF!,[28]Data!#REF!,(IF(B23=[28]Data!#REF!,[28]Data!#REF!,(IF(B23=[28]Data!#REF!,[28]Data!#REF!,(IF(B23=[28]Data!#REF!,[28]Data!#REF!,[28]Data!#REF!)))))))))</f>
        <v>#REF!</v>
      </c>
      <c r="V23" s="183" t="str">
        <f>IF(D23="","",VLOOKUP(B23,Data!$B$5:$J$501,9,FALSE)*D23)</f>
        <v/>
      </c>
    </row>
    <row r="24" spans="1:26" s="188" customFormat="1" ht="18.649999999999999" customHeight="1">
      <c r="A24" s="184"/>
      <c r="B24" s="321"/>
      <c r="C24" s="197" t="str">
        <f>IF(D24="","",VLOOKUP(B24,Data!$B$5:$L$501,2,FALSE))</f>
        <v/>
      </c>
      <c r="D24" s="323"/>
      <c r="E24" s="204"/>
      <c r="F24" s="180" t="str">
        <f>IF(D24="","",VLOOKUP(B24,Data!$B$5:$L$501,11,FALSE))</f>
        <v/>
      </c>
      <c r="G24" s="185" t="str">
        <f t="shared" si="0"/>
        <v>-</v>
      </c>
      <c r="H24" s="181" t="str">
        <f>IF(D24="","",VLOOKUP(B24,Data!$B$5:$D$501,3,FALSE))</f>
        <v/>
      </c>
      <c r="I24" s="181" t="str">
        <f>IF(D24="","",VLOOKUP(B24,Data!$B$5:$M$501,12,FALSE))</f>
        <v/>
      </c>
      <c r="J24" s="206"/>
      <c r="K24" s="182" t="str">
        <f>IF(D24="","",VLOOKUP(B24,Data!$B$5:$E$501,4,FALSE)*D24)</f>
        <v/>
      </c>
      <c r="L24" s="186" t="str">
        <f>IF(D24="","",VLOOKUP(B24,Data!$B$5:$F$501,5,FALSE)*D24)</f>
        <v/>
      </c>
      <c r="M24" s="190" t="e">
        <f>IF(B24=[28]Data!#REF!,[28]Data!#REF!,(IF(B24=[28]Data!#REF!,[28]Data!#REF!,(IF(B24=[28]Data!#REF!,[28]Data!#REF!,(IF(B24=[28]Data!B69,[28]Data!G69,(IF(B24=[28]Data!B73,[28]Data!G73,(IF(B24=[28]Data!#REF!,[28]Data!#REF!,(IF(B24=[28]Data!#REF!,[28]Data!#REF!,(IF(B24=[28]Data!#REF!,[28]Data!#REF!,[28]Data!#REF!)))))))))))))))&amp;IF(B24=[28]Data!B89,[28]Data!G89,(IF(B24=[28]Data!#REF!,[28]Data!#REF!,(IF(B24=[28]Data!B47,[28]Data!G47,(IF(B24=[28]Data!B48,[28]Data!G48,(IF(B24=[28]Data!B49,[28]Data!G49,(IF(B24=[28]Data!#REF!,[28]Data!G867,(IF(B24=[28]Data!#REF!,[28]Data!#REF!,(IF(B24=[28]Data!#REF!,[28]Data!#REF!,[28]Data!#REF!)))))))))))))))&amp;IF(B24=[28]Data!#REF!,[28]Data!#REF!,(IF(B24=[28]Data!#REF!,[28]Data!#REF!,(IF(B24=[28]Data!#REF!,[28]Data!#REF!,(IF(B24=[28]Data!#REF!,[28]Data!#REF!,(IF(B24=[28]Data!#REF!,[28]Data!#REF!,[28]Data!#REF!)))))))))</f>
        <v>#REF!</v>
      </c>
      <c r="N24" s="348"/>
      <c r="O24" s="349"/>
      <c r="P24" s="187" t="e">
        <f>IF(B24=[28]Data!#REF!,[28]Data!#REF!,(IF(B24=[28]Data!#REF!,[28]Data!#REF!,(IF(B24=[28]Data!#REF!,[28]Data!#REF!,(IF(B24=[28]Data!B69,[28]Data!H69,(IF(B24=[28]Data!B73,[28]Data!H73,(IF(B24=[28]Data!#REF!,[28]Data!#REF!,(IF(B24=[28]Data!#REF!,[28]Data!#REF!,(IF(B24=[28]Data!#REF!,[28]Data!#REF!,[28]Data!#REF!)))))))))))))))&amp;IF(B24=[28]Data!B89,[28]Data!H89,(IF(B24=[28]Data!#REF!,[28]Data!#REF!,(IF(B24=[28]Data!B47,[28]Data!H47,(IF(B24=[28]Data!B48,[28]Data!H48,(IF(B24=[28]Data!B49,[28]Data!H49,(IF(B24=[28]Data!#REF!,[28]Data!H867,(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69,[28]Data!I69,(IF(B24=[28]Data!B73,[28]Data!I73,(IF(B24=[28]Data!#REF!,[28]Data!#REF!,(IF(B24=[28]Data!#REF!,[28]Data!#REF!,(IF(B24=[28]Data!#REF!,[28]Data!#REF!,[28]Data!#REF!)))))))))))))))&amp;IF(B24=[28]Data!B89,[28]Data!I89,(IF(B24=[28]Data!#REF!,[28]Data!#REF!,(IF(B24=[28]Data!B47,[28]Data!I47,(IF(B24=[28]Data!B48,[28]Data!I48,(IF(B24=[28]Data!B49,[28]Data!I49,(IF(B24=[28]Data!#REF!,[28]Data!I867,(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69,[28]Data!J69,(IF(B24=[28]Data!B73,[28]Data!J73,(IF(B24=[28]Data!#REF!,[28]Data!#REF!,(IF(B24=[28]Data!#REF!,[28]Data!#REF!,(IF(B24=[28]Data!#REF!,[28]Data!#REF!,[28]Data!#REF!)))))))))))))))&amp;IF(B24=[28]Data!B89,[28]Data!J89,(IF(B24=[28]Data!#REF!,[28]Data!#REF!,(IF(B24=[28]Data!B47,[28]Data!J47,(IF(B24=[28]Data!B48,[28]Data!J48,(IF(B24=[28]Data!B49,[28]Data!J49,(IF(B24=[28]Data!#REF!,[28]Data!J867,(IF(B24=[28]Data!#REF!,[28]Data!#REF!,(IF(B24=[28]Data!#REF!,[28]Data!#REF!,[28]Data!#REF!)))))))))))))))&amp;IF(B24=[28]Data!#REF!,[28]Data!#REF!,(IF(B24=[28]Data!#REF!,[28]Data!#REF!,(IF(B24=[28]Data!#REF!,[28]Data!#REF!,(IF(B24=[28]Data!#REF!,[28]Data!#REF!,(IF(B24=[28]Data!#REF!,[28]Data!#REF!,[28]Data!#REF!)))))))))</f>
        <v>#REF!</v>
      </c>
      <c r="V24" s="183" t="str">
        <f>IF(D24="","",VLOOKUP(B24,Data!$B$5:$J$501,9,FALSE)*D24)</f>
        <v/>
      </c>
    </row>
    <row r="25" spans="1:26" s="188" customFormat="1" ht="21.75" customHeight="1">
      <c r="A25" s="184"/>
      <c r="B25" s="321"/>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t="e">
        <f>IF(B25=[28]Data!#REF!,[28]Data!#REF!,(IF(B25=[28]Data!#REF!,[28]Data!#REF!,(IF(B25=[28]Data!#REF!,[28]Data!#REF!,(IF(B25=[28]Data!B59,[28]Data!G59,(IF(B25=[28]Data!B63,[28]Data!G63,(IF(B25=[28]Data!#REF!,[28]Data!#REF!,(IF(B25=[28]Data!#REF!,[28]Data!#REF!,(IF(B25=[28]Data!#REF!,[28]Data!#REF!,[28]Data!#REF!)))))))))))))))&amp;IF(B25=[28]Data!B79,[28]Data!G79,(IF(B25=[28]Data!#REF!,[28]Data!#REF!,(IF(B25=[28]Data!B37,[28]Data!G37,(IF(B25=[28]Data!B38,[28]Data!G38,(IF(B25=[28]Data!B39,[28]Data!G39,(IF(B25=[28]Data!#REF!,[28]Data!G857,(IF(B25=[28]Data!#REF!,[28]Data!#REF!,(IF(B25=[28]Data!#REF!,[28]Data!#REF!,[28]Data!#REF!)))))))))))))))&amp;IF(B25=[28]Data!#REF!,[28]Data!#REF!,(IF(B25=[28]Data!#REF!,[28]Data!#REF!,(IF(B25=[28]Data!#REF!,[28]Data!#REF!,(IF(B25=[28]Data!#REF!,[28]Data!#REF!,(IF(B25=[28]Data!#REF!,[28]Data!#REF!,[28]Data!#REF!)))))))))</f>
        <v>#REF!</v>
      </c>
      <c r="N25" s="348"/>
      <c r="O25" s="349"/>
      <c r="P25" s="187" t="e">
        <f>IF(B25=[28]Data!#REF!,[28]Data!#REF!,(IF(B25=[28]Data!#REF!,[28]Data!#REF!,(IF(B25=[28]Data!#REF!,[28]Data!#REF!,(IF(B25=[28]Data!B59,[28]Data!H59,(IF(B25=[28]Data!B63,[28]Data!H63,(IF(B25=[28]Data!#REF!,[28]Data!#REF!,(IF(B25=[28]Data!#REF!,[28]Data!#REF!,(IF(B25=[28]Data!#REF!,[28]Data!#REF!,[28]Data!#REF!)))))))))))))))&amp;IF(B25=[28]Data!B79,[28]Data!H79,(IF(B25=[28]Data!#REF!,[28]Data!#REF!,(IF(B25=[28]Data!B37,[28]Data!H37,(IF(B25=[28]Data!B38,[28]Data!H38,(IF(B25=[28]Data!B39,[28]Data!H39,(IF(B25=[28]Data!#REF!,[28]Data!H857,(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59,[28]Data!I59,(IF(B25=[28]Data!B63,[28]Data!I63,(IF(B25=[28]Data!#REF!,[28]Data!#REF!,(IF(B25=[28]Data!#REF!,[28]Data!#REF!,(IF(B25=[28]Data!#REF!,[28]Data!#REF!,[28]Data!#REF!)))))))))))))))&amp;IF(B25=[28]Data!B79,[28]Data!I79,(IF(B25=[28]Data!#REF!,[28]Data!#REF!,(IF(B25=[28]Data!B37,[28]Data!I37,(IF(B25=[28]Data!B38,[28]Data!I38,(IF(B25=[28]Data!B39,[28]Data!I39,(IF(B25=[28]Data!#REF!,[28]Data!I857,(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59,[28]Data!J59,(IF(B25=[28]Data!B63,[28]Data!J63,(IF(B25=[28]Data!#REF!,[28]Data!#REF!,(IF(B25=[28]Data!#REF!,[28]Data!#REF!,(IF(B25=[28]Data!#REF!,[28]Data!#REF!,[28]Data!#REF!)))))))))))))))&amp;IF(B25=[28]Data!B79,[28]Data!J79,(IF(B25=[28]Data!#REF!,[28]Data!#REF!,(IF(B25=[28]Data!B37,[28]Data!J37,(IF(B25=[28]Data!B38,[28]Data!J38,(IF(B25=[28]Data!B39,[28]Data!J39,(IF(B25=[28]Data!#REF!,[28]Data!J857,(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16.5">
      <c r="A26" s="198"/>
      <c r="B26" s="192"/>
      <c r="C26" s="193"/>
      <c r="D26" s="324"/>
      <c r="E26" s="208"/>
      <c r="F26" s="199"/>
      <c r="G26" s="199"/>
      <c r="H26" s="199"/>
      <c r="I26" s="191"/>
      <c r="J26" s="191"/>
      <c r="K26" s="199"/>
      <c r="L26" s="199"/>
      <c r="M26" s="199"/>
      <c r="N26" s="200"/>
      <c r="O26" s="325"/>
      <c r="P26" s="201"/>
      <c r="Q26" s="325"/>
      <c r="R26" s="325"/>
      <c r="S26" s="201"/>
      <c r="T26" s="202"/>
      <c r="U26" s="201"/>
      <c r="V26" s="203"/>
    </row>
    <row r="27" spans="1:26" s="188" customFormat="1" ht="25">
      <c r="A27" s="191"/>
      <c r="B27" s="418" t="s">
        <v>908</v>
      </c>
      <c r="C27" s="419"/>
      <c r="D27" s="326">
        <f>SUM(D18:D25)</f>
        <v>2</v>
      </c>
      <c r="E27" s="194"/>
      <c r="F27" s="195"/>
      <c r="G27" s="195">
        <f>SUM(G18:G25)</f>
        <v>6035.0999999999995</v>
      </c>
      <c r="H27" s="191"/>
      <c r="I27" s="191"/>
      <c r="J27" s="191"/>
      <c r="K27" s="195">
        <f>SUM(K18:K25)</f>
        <v>506</v>
      </c>
      <c r="L27" s="195">
        <f>SUM(L18:L25)</f>
        <v>450</v>
      </c>
      <c r="M27" s="195" t="e">
        <f>SUM(M16:M26)</f>
        <v>#REF!</v>
      </c>
      <c r="N27" s="195">
        <f>SUM(N18:N25)</f>
        <v>0</v>
      </c>
      <c r="O27" s="195">
        <f>SUM(O16:O26)</f>
        <v>0</v>
      </c>
      <c r="P27" s="195" t="e">
        <f>SUM(P16:P26)</f>
        <v>#REF!</v>
      </c>
      <c r="Q27" s="195">
        <f>SUM(Q18:Q25)</f>
        <v>0</v>
      </c>
      <c r="R27" s="195">
        <f>SUM(R16:R26)</f>
        <v>0</v>
      </c>
      <c r="S27" s="195" t="e">
        <f>SUM(S16:S26)</f>
        <v>#REF!</v>
      </c>
      <c r="T27" s="195">
        <f>SUM(T18:T25)</f>
        <v>0</v>
      </c>
      <c r="U27" s="195" t="e">
        <f>SUM(U16:U26)</f>
        <v>#REF!</v>
      </c>
      <c r="V27" s="196">
        <f>SUM(V18:V25)</f>
        <v>2.6840000000000002</v>
      </c>
    </row>
    <row r="28" spans="1:26">
      <c r="A28" s="327"/>
      <c r="B28" s="26"/>
      <c r="C28" s="272"/>
      <c r="D28" s="308"/>
      <c r="E28" s="282"/>
      <c r="F28" s="309" t="s">
        <v>790</v>
      </c>
      <c r="G28" s="286"/>
      <c r="H28" s="307"/>
      <c r="I28" s="307"/>
      <c r="J28" s="307"/>
      <c r="K28" s="310"/>
      <c r="L28" s="286"/>
      <c r="M28" s="284"/>
      <c r="N28" s="283"/>
      <c r="O28" s="283"/>
      <c r="P28" s="283"/>
      <c r="Q28" s="283"/>
      <c r="R28" s="283"/>
      <c r="S28" s="283"/>
      <c r="T28" s="284"/>
      <c r="U28" s="284"/>
      <c r="V28" s="288"/>
    </row>
    <row r="29" spans="1:26" ht="13">
      <c r="A29" s="10" t="s">
        <v>520</v>
      </c>
      <c r="B29" s="11"/>
      <c r="C29" s="1"/>
      <c r="D29" s="311" t="s">
        <v>524</v>
      </c>
      <c r="E29" s="276"/>
      <c r="F29" s="77" t="s">
        <v>81</v>
      </c>
      <c r="G29" s="81"/>
      <c r="H29" s="280" t="s">
        <v>82</v>
      </c>
      <c r="I29" s="295"/>
      <c r="J29" s="275" t="s">
        <v>83</v>
      </c>
      <c r="K29" s="275"/>
      <c r="L29" s="405" t="s">
        <v>84</v>
      </c>
      <c r="M29" s="406"/>
      <c r="N29" s="406"/>
      <c r="O29" s="406"/>
      <c r="P29" s="406"/>
      <c r="Q29" s="406"/>
      <c r="R29" s="406"/>
      <c r="S29" s="406"/>
      <c r="T29" s="406"/>
      <c r="U29" s="406"/>
      <c r="V29" s="407"/>
    </row>
    <row r="30" spans="1:26" ht="13">
      <c r="A30" s="26" t="s">
        <v>521</v>
      </c>
      <c r="C30" s="56"/>
      <c r="D30" t="s">
        <v>86</v>
      </c>
      <c r="F30" s="328"/>
      <c r="G30" s="269"/>
      <c r="H30" s="26" t="s">
        <v>87</v>
      </c>
      <c r="I30" s="296"/>
      <c r="J30" s="266" t="s">
        <v>88</v>
      </c>
      <c r="L30" s="273"/>
      <c r="V30" s="278"/>
    </row>
    <row r="31" spans="1:26">
      <c r="A31" s="26" t="s">
        <v>522</v>
      </c>
      <c r="C31" s="272"/>
      <c r="F31" s="408"/>
      <c r="G31" s="409"/>
      <c r="H31" s="26"/>
      <c r="I31" s="296"/>
      <c r="J31" s="266" t="s">
        <v>92</v>
      </c>
      <c r="L31" s="273"/>
      <c r="V31" s="278"/>
    </row>
    <row r="32" spans="1:26">
      <c r="A32" s="282"/>
      <c r="B32" s="283"/>
      <c r="C32" s="297"/>
      <c r="D32" t="s">
        <v>93</v>
      </c>
      <c r="F32" s="328"/>
      <c r="G32" s="269"/>
      <c r="H32" s="26" t="s">
        <v>94</v>
      </c>
      <c r="I32" s="296"/>
      <c r="J32" s="266"/>
      <c r="L32" s="273"/>
      <c r="V32" s="278"/>
    </row>
    <row r="33" spans="1:22" ht="13">
      <c r="A33" s="10" t="s">
        <v>95</v>
      </c>
      <c r="B33" s="276"/>
      <c r="C33" s="271"/>
      <c r="D33" t="s">
        <v>96</v>
      </c>
      <c r="F33" s="85" t="s">
        <v>97</v>
      </c>
      <c r="G33" s="82"/>
      <c r="H33" s="26" t="s">
        <v>87</v>
      </c>
      <c r="I33" s="296"/>
      <c r="J33" s="266" t="s">
        <v>98</v>
      </c>
      <c r="L33" s="273"/>
      <c r="V33" s="278"/>
    </row>
    <row r="34" spans="1:22" ht="13">
      <c r="A34" s="26" t="s">
        <v>875</v>
      </c>
      <c r="C34" s="272"/>
      <c r="D34" t="s">
        <v>99</v>
      </c>
      <c r="F34" s="298"/>
      <c r="G34" s="299"/>
      <c r="H34" s="26" t="s">
        <v>100</v>
      </c>
      <c r="I34" s="296"/>
      <c r="J34" s="266" t="s">
        <v>523</v>
      </c>
      <c r="L34" s="410" t="s">
        <v>102</v>
      </c>
      <c r="M34" s="411"/>
      <c r="N34" s="411"/>
      <c r="O34" s="411"/>
      <c r="P34" s="411"/>
      <c r="Q34" s="411"/>
      <c r="R34" s="411"/>
      <c r="S34" s="411"/>
      <c r="T34" s="411"/>
      <c r="U34" s="411"/>
      <c r="V34" s="412"/>
    </row>
    <row r="35" spans="1:22">
      <c r="A35" s="282"/>
      <c r="B35" s="283"/>
      <c r="C35" s="284"/>
      <c r="D35" s="124"/>
      <c r="E35" s="283"/>
      <c r="F35" s="413" t="s">
        <v>907</v>
      </c>
      <c r="G35" s="414"/>
      <c r="H35" s="413" t="s">
        <v>906</v>
      </c>
      <c r="I35" s="414"/>
      <c r="J35" s="287" t="s">
        <v>103</v>
      </c>
      <c r="K35" s="287"/>
      <c r="L35" s="415" t="s">
        <v>104</v>
      </c>
      <c r="M35" s="416"/>
      <c r="N35" s="416"/>
      <c r="O35" s="416"/>
      <c r="P35" s="416"/>
      <c r="Q35" s="416"/>
      <c r="R35" s="416"/>
      <c r="S35" s="416"/>
      <c r="T35" s="416"/>
      <c r="U35" s="416"/>
      <c r="V35" s="417"/>
    </row>
    <row r="41" spans="1:22" ht="18.75" customHeight="1">
      <c r="A41" s="161" t="s">
        <v>538</v>
      </c>
      <c r="B41" s="161"/>
      <c r="D41" s="158"/>
      <c r="F41" s="161" t="s">
        <v>885</v>
      </c>
      <c r="G41" s="159"/>
      <c r="H41" s="161" t="s">
        <v>570</v>
      </c>
    </row>
    <row r="42" spans="1:22" ht="20">
      <c r="A42" s="161" t="s">
        <v>540</v>
      </c>
      <c r="B42" s="161"/>
      <c r="D42" s="158"/>
      <c r="F42" s="263" t="s">
        <v>886</v>
      </c>
      <c r="G42" s="351"/>
      <c r="H42" s="263" t="s">
        <v>891</v>
      </c>
    </row>
    <row r="43" spans="1:22" ht="20">
      <c r="A43" s="161" t="s">
        <v>541</v>
      </c>
      <c r="B43" s="161"/>
      <c r="D43" s="158"/>
      <c r="F43" s="161" t="s">
        <v>887</v>
      </c>
      <c r="G43" s="159"/>
      <c r="H43" s="161" t="s">
        <v>570</v>
      </c>
    </row>
    <row r="44" spans="1:22" ht="20">
      <c r="A44" s="161" t="s">
        <v>536</v>
      </c>
      <c r="B44" s="161"/>
      <c r="D44" s="158"/>
      <c r="F44" s="161" t="s">
        <v>888</v>
      </c>
      <c r="G44" s="159"/>
      <c r="H44" s="161" t="s">
        <v>570</v>
      </c>
    </row>
    <row r="45" spans="1:22" ht="20">
      <c r="A45" s="161" t="s">
        <v>537</v>
      </c>
      <c r="B45" s="161"/>
      <c r="D45" s="158"/>
      <c r="F45" s="161" t="s">
        <v>890</v>
      </c>
      <c r="G45" s="159"/>
      <c r="H45" s="161" t="s">
        <v>570</v>
      </c>
    </row>
    <row r="46" spans="1:22" ht="20">
      <c r="F46" s="161" t="s">
        <v>889</v>
      </c>
      <c r="G46" s="159"/>
      <c r="H46" s="161" t="s">
        <v>570</v>
      </c>
    </row>
  </sheetData>
  <mergeCells count="7">
    <mergeCell ref="B27:C27"/>
    <mergeCell ref="L29:V29"/>
    <mergeCell ref="F31:G31"/>
    <mergeCell ref="L34:V34"/>
    <mergeCell ref="F35:G35"/>
    <mergeCell ref="H35:I35"/>
    <mergeCell ref="L35:V35"/>
  </mergeCells>
  <printOptions horizontalCentered="1"/>
  <pageMargins left="0.16" right="0" top="0.19" bottom="0" header="0.59" footer="0.3298611111111111"/>
  <pageSetup paperSize="9" scale="76" firstPageNumber="4294963191" orientation="landscape" r:id="rId1"/>
  <headerFooter alignWithMargins="0">
    <oddHeader>&amp;R&amp;"Calibri"&amp;10&amp;K000000 Confidential&amp;1#_x000D_</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CB8B-416B-4BD2-8958-0F9E9EDC3F37}">
  <dimension ref="A1:Z48"/>
  <sheetViews>
    <sheetView topLeftCell="A7" zoomScale="85" zoomScaleNormal="85" zoomScaleSheetLayoutView="75" workbookViewId="0">
      <selection activeCell="C27" sqref="C27"/>
    </sheetView>
  </sheetViews>
  <sheetFormatPr defaultColWidth="9.1796875" defaultRowHeight="12.5"/>
  <cols>
    <col min="1" max="1" width="8.81640625" style="158" customWidth="1"/>
    <col min="2" max="2" width="37.7265625" style="158" bestFit="1"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1" width="14.1796875" style="266" customWidth="1"/>
    <col min="12" max="12" width="11.54296875" style="266" bestFit="1" customWidth="1"/>
    <col min="13" max="13" width="0.54296875" style="158" customWidth="1"/>
    <col min="14" max="14" width="6" style="158" bestFit="1"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TODAY()</f>
        <v>44617</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54"/>
      <c r="I10" s="355"/>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901</v>
      </c>
      <c r="C18" s="197" t="str">
        <f>IF(D18="","",VLOOKUP(B18,Data!$B$5:$L$501,2,FALSE))</f>
        <v/>
      </c>
      <c r="D18" s="320"/>
      <c r="E18" s="205"/>
      <c r="F18" s="180" t="str">
        <f>IF(D18="","",VLOOKUP(B18,Data!$B$5:$L$501,11,FALSE))</f>
        <v/>
      </c>
      <c r="G18" s="185" t="str">
        <f t="shared" ref="G18:G27" si="0">IF(D18&gt;0,D18*F18,"-")</f>
        <v>-</v>
      </c>
      <c r="H18" s="181" t="str">
        <f>IF(D18="","",VLOOKUP(B18,Data!$B$5:$D$501,3,FALSE))</f>
        <v/>
      </c>
      <c r="I18" s="181" t="str">
        <f>IF(D18="","",VLOOKUP(B18,Data!$B$5:$M$501,12,FALSE))</f>
        <v/>
      </c>
      <c r="J18" s="206"/>
      <c r="K18" s="182" t="str">
        <f>IF(D18="","",VLOOKUP(B18,Data!$B$5:$E$501,4,FALSE)*D18)</f>
        <v/>
      </c>
      <c r="L18" s="186" t="str">
        <f>IF(D18="","",VLOOKUP(B18,Data!$B$5:$F$501,5,FALSE)*D18)</f>
        <v/>
      </c>
      <c r="M18" s="190"/>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352</v>
      </c>
      <c r="C19" s="197" t="str">
        <f>IF(D19="","",VLOOKUP(B19,Data!$B$5:$L$501,2,FALSE))</f>
        <v>WQ78260</v>
      </c>
      <c r="D19" s="212">
        <v>2</v>
      </c>
      <c r="E19" s="205"/>
      <c r="F19" s="180">
        <f>IF(D19="","",VLOOKUP(B19,Data!$B$5:$L$501,11,FALSE))</f>
        <v>4283.6499999999996</v>
      </c>
      <c r="G19" s="185">
        <f t="shared" si="0"/>
        <v>8567.2999999999993</v>
      </c>
      <c r="H19" s="181" t="str">
        <f>IF(D19="","",VLOOKUP(B19,Data!$B$5:$D$501,3,FALSE))</f>
        <v>C/T</v>
      </c>
      <c r="I19" s="181" t="str">
        <f>IF(D19="","",VLOOKUP(B19,Data!$B$5:$M$501,12,FALSE))</f>
        <v>Indonesia</v>
      </c>
      <c r="J19" s="343" t="s">
        <v>902</v>
      </c>
      <c r="K19" s="182">
        <f>IF(D19="","",VLOOKUP(B19,Data!$B$5:$E$501,4,FALSE)*D19)</f>
        <v>610</v>
      </c>
      <c r="L19" s="186">
        <f>IF(D19="","",VLOOKUP(B19,Data!$B$5:$F$501,5,FALSE)*D19)</f>
        <v>538</v>
      </c>
      <c r="M19" s="190"/>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3.0680000000000001</v>
      </c>
    </row>
    <row r="20" spans="1:26" s="188" customFormat="1" ht="20.75" customHeight="1">
      <c r="A20" s="184"/>
      <c r="B20" s="321" t="s">
        <v>195</v>
      </c>
      <c r="C20" s="197" t="str">
        <f>IF(D20="","",VLOOKUP(B20,Data!$B$5:$L$501,2,FALSE))</f>
        <v>WH50350</v>
      </c>
      <c r="D20" s="212">
        <v>4</v>
      </c>
      <c r="E20" s="205"/>
      <c r="F20" s="180">
        <f>IF(D20="","",VLOOKUP(B20,Data!$B$5:$L$501,11,FALSE))</f>
        <v>1751.45</v>
      </c>
      <c r="G20" s="185">
        <f t="shared" si="0"/>
        <v>7005.8</v>
      </c>
      <c r="H20" s="181" t="str">
        <f>IF(D20="","",VLOOKUP(B20,Data!$B$5:$D$501,3,FALSE))</f>
        <v>C/T</v>
      </c>
      <c r="I20" s="181" t="str">
        <f>IF(D20="","",VLOOKUP(B20,Data!$B$5:$M$501,12,FALSE))</f>
        <v>Indonesia</v>
      </c>
      <c r="J20" s="343" t="s">
        <v>902</v>
      </c>
      <c r="K20" s="182">
        <f>IF(D20="","",VLOOKUP(B20,Data!$B$5:$E$501,4,FALSE)*D20)</f>
        <v>804</v>
      </c>
      <c r="L20" s="186">
        <f>IF(D20="","",VLOOKUP(B20,Data!$B$5:$F$501,5,FALSE)*D20)</f>
        <v>724</v>
      </c>
      <c r="M20" s="190"/>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4.5999999999999996</v>
      </c>
      <c r="Z20" s="188" t="s">
        <v>876</v>
      </c>
    </row>
    <row r="21" spans="1:26" s="188" customFormat="1" ht="18.649999999999999" customHeight="1">
      <c r="A21" s="189"/>
      <c r="B21" s="319" t="s">
        <v>903</v>
      </c>
      <c r="C21" s="197" t="str">
        <f>IF(D21="","",VLOOKUP(B21,Data!$B$5:$L$501,2,FALSE))</f>
        <v/>
      </c>
      <c r="D21" s="320"/>
      <c r="E21" s="205"/>
      <c r="F21" s="180" t="str">
        <f>IF(D21="","",VLOOKUP(B21,Data!$B$5:$L$501,11,FALSE))</f>
        <v/>
      </c>
      <c r="G21" s="185" t="str">
        <f t="shared" ref="G21:G23" si="1">IF(D21&gt;0,D21*F21,"-")</f>
        <v>-</v>
      </c>
      <c r="H21" s="181" t="str">
        <f>IF(D21="","",VLOOKUP(B21,Data!$B$5:$D$501,3,FALSE))</f>
        <v/>
      </c>
      <c r="I21" s="181" t="str">
        <f>IF(D21="","",VLOOKUP(B21,Data!$B$5:$M$501,12,FALSE))</f>
        <v/>
      </c>
      <c r="J21" s="206"/>
      <c r="K21" s="182" t="str">
        <f>IF(D21="","",VLOOKUP(B21,Data!$B$5:$E$501,4,FALSE)*D21)</f>
        <v/>
      </c>
      <c r="L21" s="186" t="str">
        <f>IF(D21="","",VLOOKUP(B21,Data!$B$5:$F$501,5,FALSE)*D21)</f>
        <v/>
      </c>
      <c r="M21" s="190"/>
      <c r="N21" s="348"/>
      <c r="O21" s="349"/>
      <c r="P21" s="187" t="e">
        <f>IF(B21=[28]Data!#REF!,[28]Data!#REF!,(IF(B21=[28]Data!#REF!,[28]Data!#REF!,(IF(B21=[28]Data!#REF!,[28]Data!#REF!,(IF(B21=[28]Data!B51,[28]Data!H51,(IF(B21=[28]Data!B55,[28]Data!H55,(IF(B21=[28]Data!#REF!,[28]Data!#REF!,(IF(B21=[28]Data!#REF!,[28]Data!#REF!,(IF(B21=[28]Data!#REF!,[28]Data!#REF!,[28]Data!#REF!)))))))))))))))&amp;IF(B21=[28]Data!B71,[28]Data!H71,(IF(B21=[28]Data!#REF!,[28]Data!#REF!,(IF(B21=[28]Data!B29,[28]Data!H29,(IF(B21=[28]Data!B30,[28]Data!H30,(IF(B21=[28]Data!B31,[28]Data!H31,(IF(B21=[28]Data!#REF!,[28]Data!H849,(IF(B21=[28]Data!#REF!,[28]Data!#REF!,(IF(B21=[28]Data!#REF!,[28]Data!#REF!,[28]Data!#REF!)))))))))))))))&amp;IF(B21=[28]Data!#REF!,[28]Data!#REF!,(IF(B21=[28]Data!#REF!,[28]Data!#REF!,(IF(B21=[28]Data!#REF!,[28]Data!#REF!,(IF(B21=[28]Data!#REF!,[28]Data!#REF!,(IF(B21=[28]Data!#REF!,[28]Data!#REF!,[28]Data!#REF!)))))))))</f>
        <v>#REF!</v>
      </c>
      <c r="Q21" s="349"/>
      <c r="R21" s="349"/>
      <c r="S21" s="187" t="e">
        <f>IF(B21=[28]Data!#REF!,[28]Data!#REF!,(IF(B21=[28]Data!#REF!,[28]Data!#REF!,(IF(B21=[28]Data!#REF!,[28]Data!#REF!,(IF(B21=[28]Data!B51,[28]Data!I51,(IF(B21=[28]Data!B55,[28]Data!I55,(IF(B21=[28]Data!#REF!,[28]Data!#REF!,(IF(B21=[28]Data!#REF!,[28]Data!#REF!,(IF(B21=[28]Data!#REF!,[28]Data!#REF!,[28]Data!#REF!)))))))))))))))&amp;IF(B21=[28]Data!B71,[28]Data!I71,(IF(B21=[28]Data!#REF!,[28]Data!#REF!,(IF(B21=[28]Data!B29,[28]Data!I29,(IF(B21=[28]Data!B30,[28]Data!I30,(IF(B21=[28]Data!B31,[28]Data!I31,(IF(B21=[28]Data!#REF!,[28]Data!I849,(IF(B21=[28]Data!#REF!,[28]Data!#REF!,(IF(B21=[28]Data!#REF!,[28]Data!#REF!,[28]Data!#REF!)))))))))))))))&amp;IF(B21=[28]Data!#REF!,[28]Data!#REF!,(IF(B21=[28]Data!#REF!,[28]Data!#REF!,(IF(B21=[28]Data!#REF!,[28]Data!#REF!,(IF(B21=[28]Data!#REF!,[28]Data!#REF!,(IF(B21=[28]Data!#REF!,[28]Data!#REF!,[28]Data!#REF!)))))))))</f>
        <v>#REF!</v>
      </c>
      <c r="T21" s="350"/>
      <c r="U21" s="187" t="e">
        <f>IF(B21=[28]Data!#REF!,[28]Data!#REF!,(IF(B21=[28]Data!#REF!,[28]Data!#REF!,(IF(B21=[28]Data!#REF!,[28]Data!#REF!,(IF(B21=[28]Data!B51,[28]Data!J51,(IF(B21=[28]Data!B55,[28]Data!J55,(IF(B21=[28]Data!#REF!,[28]Data!#REF!,(IF(B21=[28]Data!#REF!,[28]Data!#REF!,(IF(B21=[28]Data!#REF!,[28]Data!#REF!,[28]Data!#REF!)))))))))))))))&amp;IF(B21=[28]Data!B71,[28]Data!J71,(IF(B21=[28]Data!#REF!,[28]Data!#REF!,(IF(B21=[28]Data!B29,[28]Data!J29,(IF(B21=[28]Data!B30,[28]Data!J30,(IF(B21=[28]Data!B31,[28]Data!J31,(IF(B21=[28]Data!#REF!,[28]Data!J849,(IF(B21=[28]Data!#REF!,[28]Data!#REF!,(IF(B21=[28]Data!#REF!,[28]Data!#REF!,[28]Data!#REF!)))))))))))))))&amp;IF(B21=[28]Data!#REF!,[28]Data!#REF!,(IF(B21=[28]Data!#REF!,[28]Data!#REF!,(IF(B21=[28]Data!#REF!,[28]Data!#REF!,(IF(B21=[28]Data!#REF!,[28]Data!#REF!,(IF(B21=[28]Data!#REF!,[28]Data!#REF!,[28]Data!#REF!)))))))))</f>
        <v>#REF!</v>
      </c>
      <c r="V21" s="183" t="str">
        <f>IF(D21="","",VLOOKUP(B21,Data!$B$5:$J$501,9,FALSE)*D21)</f>
        <v/>
      </c>
    </row>
    <row r="22" spans="1:26" s="188" customFormat="1" ht="20.75" customHeight="1">
      <c r="A22" s="184"/>
      <c r="B22" s="321" t="s">
        <v>352</v>
      </c>
      <c r="C22" s="197" t="str">
        <f>IF(D22="","",VLOOKUP(B22,Data!$B$5:$L$501,2,FALSE))</f>
        <v>WQ78260</v>
      </c>
      <c r="D22" s="212">
        <v>4</v>
      </c>
      <c r="E22" s="205"/>
      <c r="F22" s="180">
        <f>IF(D22="","",VLOOKUP(B22,Data!$B$5:$L$501,11,FALSE))</f>
        <v>4283.6499999999996</v>
      </c>
      <c r="G22" s="185">
        <f t="shared" si="1"/>
        <v>17134.599999999999</v>
      </c>
      <c r="H22" s="181" t="str">
        <f>IF(D22="","",VLOOKUP(B22,Data!$B$5:$D$501,3,FALSE))</f>
        <v>C/T</v>
      </c>
      <c r="I22" s="181" t="str">
        <f>IF(D22="","",VLOOKUP(B22,Data!$B$5:$M$501,12,FALSE))</f>
        <v>Indonesia</v>
      </c>
      <c r="J22" s="343" t="s">
        <v>904</v>
      </c>
      <c r="K22" s="182">
        <f>IF(D22="","",VLOOKUP(B22,Data!$B$5:$E$501,4,FALSE)*D22)</f>
        <v>1220</v>
      </c>
      <c r="L22" s="186">
        <f>IF(D22="","",VLOOKUP(B22,Data!$B$5:$F$501,5,FALSE)*D22)</f>
        <v>1076</v>
      </c>
      <c r="M22" s="190"/>
      <c r="N22" s="348"/>
      <c r="O22" s="349"/>
      <c r="P22" s="187" t="e">
        <f>IF(B22=Data!B85,Data!H85,(IF(B22=Data!B91,Data!H91,(IF(B22=Data!B93,Data!H93,(IF(B22=Data!#REF!,Data!#REF!,(IF(B22=Data!#REF!,Data!#REF!,(IF(B22=Data!B76,Data!H76,(IF(B22=Data!#REF!,Data!#REF!,(IF(B22=Data!#REF!,Data!#REF!,Data!#REF!)))))))))))))))&amp;IF(B22=Data!B209,Data!H209,(IF(B22=Data!B210,Data!H210,(IF(B22=Data!#REF!,Data!#REF!,(IF(B22=Data!B205,Data!H205,(IF(B22=Data!B206,Data!H206,(IF(B22=Data!#REF!,Data!H901,(IF(B22=Data!#REF!,Data!#REF!,(IF(B22=Data!B261,Data!H261,Data!#REF!)))))))))))))))&amp;IF(B22=Data!#REF!,Data!#REF!,(IF(B22=Data!#REF!,Data!#REF!,(IF(B22=Data!#REF!,Data!#REF!,(IF(B22=Data!#REF!,Data!#REF!,(IF(B22=Data!#REF!,Data!#REF!,Data!#REF!)))))))))</f>
        <v>#REF!</v>
      </c>
      <c r="Q22" s="349"/>
      <c r="R22" s="349"/>
      <c r="S22" s="187" t="e">
        <f>IF(B22=Data!B85,Data!I85,(IF(B22=Data!B91,Data!I91,(IF(B22=Data!B93,Data!I93,(IF(B22=Data!#REF!,Data!#REF!,(IF(B22=Data!#REF!,Data!#REF!,(IF(B22=Data!B76,Data!I76,(IF(B22=Data!#REF!,Data!#REF!,(IF(B22=Data!#REF!,Data!#REF!,Data!#REF!)))))))))))))))&amp;IF(B22=Data!B209,Data!I209,(IF(B22=Data!B210,Data!I210,(IF(B22=Data!#REF!,Data!#REF!,(IF(B22=Data!B205,Data!I205,(IF(B22=Data!B206,Data!I206,(IF(B22=Data!#REF!,Data!I901,(IF(B22=Data!#REF!,Data!#REF!,(IF(B22=Data!B261,Data!I261,Data!#REF!)))))))))))))))&amp;IF(B22=Data!#REF!,Data!#REF!,(IF(B22=Data!#REF!,Data!#REF!,(IF(B22=Data!#REF!,Data!#REF!,(IF(B22=Data!#REF!,Data!#REF!,(IF(B22=Data!#REF!,Data!#REF!,Data!#REF!)))))))))</f>
        <v>#REF!</v>
      </c>
      <c r="T22" s="350"/>
      <c r="U22" s="187" t="e">
        <f>IF(B22=Data!B85,Data!J85,(IF(B22=Data!B91,Data!J91,(IF(B22=Data!B93,Data!J93,(IF(B22=Data!#REF!,Data!#REF!,(IF(B22=Data!#REF!,Data!#REF!,(IF(B22=Data!B76,Data!J76,(IF(B22=Data!#REF!,Data!#REF!,(IF(B22=Data!#REF!,Data!#REF!,Data!#REF!)))))))))))))))&amp;IF(B22=Data!B209,Data!J209,(IF(B22=Data!B210,Data!J210,(IF(B22=Data!#REF!,Data!#REF!,(IF(B22=Data!B205,Data!J205,(IF(B22=Data!B206,Data!J206,(IF(B22=Data!#REF!,Data!J901,(IF(B22=Data!#REF!,Data!#REF!,(IF(B22=Data!B261,Data!J261,Data!#REF!)))))))))))))))&amp;IF(B22=Data!#REF!,Data!#REF!,(IF(B22=Data!#REF!,Data!#REF!,(IF(B22=Data!#REF!,Data!#REF!,(IF(B22=Data!#REF!,Data!#REF!,(IF(B22=Data!#REF!,Data!#REF!,Data!#REF!)))))))))</f>
        <v>#REF!</v>
      </c>
      <c r="V22" s="183">
        <f>IF(D22="","",VLOOKUP(B22,Data!$B$5:$J$501,9,FALSE)*D22)</f>
        <v>6.1360000000000001</v>
      </c>
    </row>
    <row r="23" spans="1:26" s="188" customFormat="1" ht="20.75" customHeight="1">
      <c r="A23" s="184"/>
      <c r="B23" s="321" t="s">
        <v>696</v>
      </c>
      <c r="C23" s="197" t="str">
        <f>IF(D23="","",VLOOKUP(B23,Data!$B$5:$L$501,2,FALSE))</f>
        <v>VAD6750</v>
      </c>
      <c r="D23" s="212">
        <v>2</v>
      </c>
      <c r="E23" s="205"/>
      <c r="F23" s="180">
        <f>IF(D23="","",VLOOKUP(B23,Data!$B$5:$L$501,11,FALSE))</f>
        <v>2090.88</v>
      </c>
      <c r="G23" s="185">
        <f t="shared" si="1"/>
        <v>4181.76</v>
      </c>
      <c r="H23" s="181" t="str">
        <f>IF(D23="","",VLOOKUP(B23,Data!$B$5:$D$501,3,FALSE))</f>
        <v>C/T</v>
      </c>
      <c r="I23" s="181" t="str">
        <f>IF(D23="","",VLOOKUP(B23,Data!$B$5:$M$501,12,FALSE))</f>
        <v>Indonesia</v>
      </c>
      <c r="J23" s="343" t="s">
        <v>904</v>
      </c>
      <c r="K23" s="182">
        <f>IF(D23="","",VLOOKUP(B23,Data!$B$5:$E$501,4,FALSE)*D23)</f>
        <v>412</v>
      </c>
      <c r="L23" s="186">
        <f>IF(D23="","",VLOOKUP(B23,Data!$B$5:$F$501,5,FALSE)*D23)</f>
        <v>372</v>
      </c>
      <c r="M23" s="190"/>
      <c r="N23" s="348"/>
      <c r="O23" s="349"/>
      <c r="P23" s="187" t="e">
        <f>IF(B23=[28]Data!#REF!,[28]Data!#REF!,(IF(B23=[28]Data!#REF!,[28]Data!#REF!,(IF(B23=[28]Data!#REF!,[28]Data!#REF!,(IF(B23=[28]Data!B53,[28]Data!H53,(IF(B23=[28]Data!B57,[28]Data!H57,(IF(B23=[28]Data!#REF!,[28]Data!#REF!,(IF(B23=[28]Data!#REF!,[28]Data!#REF!,(IF(B23=[28]Data!#REF!,[28]Data!#REF!,[28]Data!#REF!)))))))))))))))&amp;IF(B23=[28]Data!B73,[28]Data!H73,(IF(B23=[28]Data!#REF!,[28]Data!#REF!,(IF(B23=[28]Data!B31,[28]Data!H31,(IF(B23=[28]Data!B32,[28]Data!H32,(IF(B23=[28]Data!B33,[28]Data!H33,(IF(B23=[28]Data!#REF!,[28]Data!H851,(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53,[28]Data!I53,(IF(B23=[28]Data!B57,[28]Data!I57,(IF(B23=[28]Data!#REF!,[28]Data!#REF!,(IF(B23=[28]Data!#REF!,[28]Data!#REF!,(IF(B23=[28]Data!#REF!,[28]Data!#REF!,[28]Data!#REF!)))))))))))))))&amp;IF(B23=[28]Data!B73,[28]Data!I73,(IF(B23=[28]Data!#REF!,[28]Data!#REF!,(IF(B23=[28]Data!B31,[28]Data!I31,(IF(B23=[28]Data!B32,[28]Data!I32,(IF(B23=[28]Data!B33,[28]Data!I33,(IF(B23=[28]Data!#REF!,[28]Data!I851,(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53,[28]Data!J53,(IF(B23=[28]Data!B57,[28]Data!J57,(IF(B23=[28]Data!#REF!,[28]Data!#REF!,(IF(B23=[28]Data!#REF!,[28]Data!#REF!,(IF(B23=[28]Data!#REF!,[28]Data!#REF!,[28]Data!#REF!)))))))))))))))&amp;IF(B23=[28]Data!B73,[28]Data!J73,(IF(B23=[28]Data!#REF!,[28]Data!#REF!,(IF(B23=[28]Data!B31,[28]Data!J31,(IF(B23=[28]Data!B32,[28]Data!J32,(IF(B23=[28]Data!B33,[28]Data!J33,(IF(B23=[28]Data!#REF!,[28]Data!J851,(IF(B23=[28]Data!#REF!,[28]Data!#REF!,(IF(B23=[28]Data!#REF!,[28]Data!#REF!,[28]Data!#REF!)))))))))))))))&amp;IF(B23=[28]Data!#REF!,[28]Data!#REF!,(IF(B23=[28]Data!#REF!,[28]Data!#REF!,(IF(B23=[28]Data!#REF!,[28]Data!#REF!,(IF(B23=[28]Data!#REF!,[28]Data!#REF!,(IF(B23=[28]Data!#REF!,[28]Data!#REF!,[28]Data!#REF!)))))))))</f>
        <v>#REF!</v>
      </c>
      <c r="V23" s="183">
        <f>IF(D23="","",VLOOKUP(B23,Data!$B$5:$J$501,9,FALSE)*D23)</f>
        <v>2.2999999999999998</v>
      </c>
      <c r="Z23" s="188" t="s">
        <v>876</v>
      </c>
    </row>
    <row r="24" spans="1:26" s="188" customFormat="1" ht="20.75" customHeight="1">
      <c r="A24" s="184"/>
      <c r="B24" s="321"/>
      <c r="C24" s="197" t="str">
        <f>IF(D24="","",VLOOKUP(B24,Data!$B$5:$L$501,2,FALSE))</f>
        <v/>
      </c>
      <c r="D24" s="212"/>
      <c r="E24" s="205"/>
      <c r="F24" s="180" t="str">
        <f>IF(D24="","",VLOOKUP(B24,Data!$B$5:$L$501,11,FALSE))</f>
        <v/>
      </c>
      <c r="G24" s="185" t="str">
        <f t="shared" si="0"/>
        <v>-</v>
      </c>
      <c r="H24" s="181" t="str">
        <f>IF(D24="","",VLOOKUP(B24,Data!$B$5:$D$501,3,FALSE))</f>
        <v/>
      </c>
      <c r="I24" s="181" t="str">
        <f>IF(D24="","",VLOOKUP(B24,Data!$B$5:$M$501,12,FALSE))</f>
        <v/>
      </c>
      <c r="J24" s="343"/>
      <c r="K24" s="182" t="str">
        <f>IF(D24="","",VLOOKUP(B24,Data!$B$5:$E$501,4,FALSE)*D24)</f>
        <v/>
      </c>
      <c r="L24" s="186" t="str">
        <f>IF(D24="","",VLOOKUP(B24,Data!$B$5:$F$501,5,FALSE)*D24)</f>
        <v/>
      </c>
      <c r="M24" s="190"/>
      <c r="N24" s="348"/>
      <c r="O24" s="349"/>
      <c r="P24" s="187" t="e">
        <f>IF(B24=[28]Data!#REF!,[28]Data!#REF!,(IF(B24=[28]Data!#REF!,[28]Data!#REF!,(IF(B24=[28]Data!#REF!,[28]Data!#REF!,(IF(B24=[28]Data!B51,[28]Data!H51,(IF(B24=[28]Data!B55,[28]Data!H55,(IF(B24=[28]Data!#REF!,[28]Data!#REF!,(IF(B24=[28]Data!#REF!,[28]Data!#REF!,(IF(B24=[28]Data!#REF!,[28]Data!#REF!,[28]Data!#REF!)))))))))))))))&amp;IF(B24=[28]Data!B71,[28]Data!H71,(IF(B24=[28]Data!#REF!,[28]Data!#REF!,(IF(B24=[28]Data!B29,[28]Data!H29,(IF(B24=[28]Data!B30,[28]Data!H30,(IF(B24=[28]Data!B31,[28]Data!H31,(IF(B24=[28]Data!#REF!,[28]Data!H849,(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51,[28]Data!I51,(IF(B24=[28]Data!B55,[28]Data!I55,(IF(B24=[28]Data!#REF!,[28]Data!#REF!,(IF(B24=[28]Data!#REF!,[28]Data!#REF!,(IF(B24=[28]Data!#REF!,[28]Data!#REF!,[28]Data!#REF!)))))))))))))))&amp;IF(B24=[28]Data!B71,[28]Data!I71,(IF(B24=[28]Data!#REF!,[28]Data!#REF!,(IF(B24=[28]Data!B29,[28]Data!I29,(IF(B24=[28]Data!B30,[28]Data!I30,(IF(B24=[28]Data!B31,[28]Data!I31,(IF(B24=[28]Data!#REF!,[28]Data!I849,(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51,[28]Data!J51,(IF(B24=[28]Data!B55,[28]Data!J55,(IF(B24=[28]Data!#REF!,[28]Data!#REF!,(IF(B24=[28]Data!#REF!,[28]Data!#REF!,(IF(B24=[28]Data!#REF!,[28]Data!#REF!,[28]Data!#REF!)))))))))))))))&amp;IF(B24=[28]Data!B71,[28]Data!J71,(IF(B24=[28]Data!#REF!,[28]Data!#REF!,(IF(B24=[28]Data!B29,[28]Data!J29,(IF(B24=[28]Data!B30,[28]Data!J30,(IF(B24=[28]Data!B31,[28]Data!J31,(IF(B24=[28]Data!#REF!,[28]Data!J849,(IF(B24=[28]Data!#REF!,[28]Data!#REF!,(IF(B24=[28]Data!#REF!,[28]Data!#REF!,[28]Data!#REF!)))))))))))))))&amp;IF(B24=[28]Data!#REF!,[28]Data!#REF!,(IF(B24=[28]Data!#REF!,[28]Data!#REF!,(IF(B24=[28]Data!#REF!,[28]Data!#REF!,(IF(B24=[28]Data!#REF!,[28]Data!#REF!,(IF(B24=[28]Data!#REF!,[28]Data!#REF!,[28]Data!#REF!)))))))))</f>
        <v>#REF!</v>
      </c>
      <c r="V24" s="183" t="str">
        <f>IF(D24="","",VLOOKUP(B24,Data!$B$5:$J$501,9,FALSE)*D24)</f>
        <v/>
      </c>
      <c r="Z24" s="188" t="s">
        <v>877</v>
      </c>
    </row>
    <row r="25" spans="1:26" s="188" customFormat="1" ht="18.649999999999999" customHeight="1">
      <c r="A25" s="184"/>
      <c r="B25" s="321"/>
      <c r="C25" s="197" t="str">
        <f>IF(D25="","",VLOOKUP(B25,Data!$B$5:$L$501,2,FALSE))</f>
        <v/>
      </c>
      <c r="D25" s="323"/>
      <c r="E25" s="205"/>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c r="N25" s="348"/>
      <c r="O25" s="349"/>
      <c r="P25" s="187" t="e">
        <f>IF(B25=[28]Data!#REF!,[28]Data!#REF!,(IF(B25=[28]Data!#REF!,[28]Data!#REF!,(IF(B25=[28]Data!#REF!,[28]Data!#REF!,(IF(B25=[28]Data!B69,[28]Data!H69,(IF(B25=[28]Data!B73,[28]Data!H73,(IF(B25=[28]Data!#REF!,[28]Data!#REF!,(IF(B25=[28]Data!#REF!,[28]Data!#REF!,(IF(B25=[28]Data!#REF!,[28]Data!#REF!,[28]Data!#REF!)))))))))))))))&amp;IF(B25=[28]Data!B89,[28]Data!H89,(IF(B25=[28]Data!#REF!,[28]Data!#REF!,(IF(B25=[28]Data!B47,[28]Data!H47,(IF(B25=[28]Data!B48,[28]Data!H48,(IF(B25=[28]Data!B49,[28]Data!H49,(IF(B25=[28]Data!#REF!,[28]Data!H867,(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69,[28]Data!I69,(IF(B25=[28]Data!B73,[28]Data!I73,(IF(B25=[28]Data!#REF!,[28]Data!#REF!,(IF(B25=[28]Data!#REF!,[28]Data!#REF!,(IF(B25=[28]Data!#REF!,[28]Data!#REF!,[28]Data!#REF!)))))))))))))))&amp;IF(B25=[28]Data!B89,[28]Data!I89,(IF(B25=[28]Data!#REF!,[28]Data!#REF!,(IF(B25=[28]Data!B47,[28]Data!I47,(IF(B25=[28]Data!B48,[28]Data!I48,(IF(B25=[28]Data!B49,[28]Data!I49,(IF(B25=[28]Data!#REF!,[28]Data!I867,(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69,[28]Data!J69,(IF(B25=[28]Data!B73,[28]Data!J73,(IF(B25=[28]Data!#REF!,[28]Data!#REF!,(IF(B25=[28]Data!#REF!,[28]Data!#REF!,(IF(B25=[28]Data!#REF!,[28]Data!#REF!,[28]Data!#REF!)))))))))))))))&amp;IF(B25=[28]Data!B89,[28]Data!J89,(IF(B25=[28]Data!#REF!,[28]Data!#REF!,(IF(B25=[28]Data!B47,[28]Data!J47,(IF(B25=[28]Data!B48,[28]Data!J48,(IF(B25=[28]Data!B49,[28]Data!J49,(IF(B25=[28]Data!#REF!,[28]Data!J867,(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18.649999999999999" customHeight="1">
      <c r="A26" s="184"/>
      <c r="B26" s="356" t="s">
        <v>898</v>
      </c>
      <c r="C26" s="197" t="str">
        <f>IF(D26="","",VLOOKUP(B26,Data!$B$5:$L$501,2,FALSE))</f>
        <v/>
      </c>
      <c r="D26" s="323"/>
      <c r="E26" s="204"/>
      <c r="F26" s="180" t="str">
        <f>IF(D26="","",VLOOKUP(B26,Data!$B$5:$L$501,11,FALSE))</f>
        <v/>
      </c>
      <c r="G26" s="185" t="str">
        <f t="shared" si="0"/>
        <v>-</v>
      </c>
      <c r="H26" s="181" t="str">
        <f>IF(D26="","",VLOOKUP(B26,Data!$B$5:$D$501,3,FALSE))</f>
        <v/>
      </c>
      <c r="I26" s="181" t="str">
        <f>IF(D26="","",VLOOKUP(B26,Data!$B$5:$M$501,12,FALSE))</f>
        <v/>
      </c>
      <c r="J26" s="206"/>
      <c r="K26" s="182" t="str">
        <f>IF(D26="","",VLOOKUP(B26,Data!$B$5:$E$501,4,FALSE)*D26)</f>
        <v/>
      </c>
      <c r="L26" s="186" t="str">
        <f>IF(D26="","",VLOOKUP(B26,Data!$B$5:$F$501,5,FALSE)*D26)</f>
        <v/>
      </c>
      <c r="M26" s="190"/>
      <c r="N26" s="348"/>
      <c r="O26" s="349"/>
      <c r="P26" s="187" t="e">
        <f>IF(B26=[28]Data!#REF!,[28]Data!#REF!,(IF(B26=[28]Data!#REF!,[28]Data!#REF!,(IF(B26=[28]Data!#REF!,[28]Data!#REF!,(IF(B26=[28]Data!B70,[28]Data!H70,(IF(B26=[28]Data!B74,[28]Data!H74,(IF(B26=[28]Data!#REF!,[28]Data!#REF!,(IF(B26=[28]Data!#REF!,[28]Data!#REF!,(IF(B26=[28]Data!#REF!,[28]Data!#REF!,[28]Data!#REF!)))))))))))))))&amp;IF(B26=[28]Data!B90,[28]Data!H90,(IF(B26=[28]Data!#REF!,[28]Data!#REF!,(IF(B26=[28]Data!B48,[28]Data!H48,(IF(B26=[28]Data!B49,[28]Data!H49,(IF(B26=[28]Data!B50,[28]Data!H50,(IF(B26=[28]Data!#REF!,[28]Data!H868,(IF(B26=[28]Data!#REF!,[28]Data!#REF!,(IF(B26=[28]Data!#REF!,[28]Data!#REF!,[28]Data!#REF!)))))))))))))))&amp;IF(B26=[28]Data!#REF!,[28]Data!#REF!,(IF(B26=[28]Data!#REF!,[28]Data!#REF!,(IF(B26=[28]Data!#REF!,[28]Data!#REF!,(IF(B26=[28]Data!#REF!,[28]Data!#REF!,(IF(B26=[28]Data!#REF!,[28]Data!#REF!,[28]Data!#REF!)))))))))</f>
        <v>#REF!</v>
      </c>
      <c r="Q26" s="349"/>
      <c r="R26" s="349"/>
      <c r="S26" s="187" t="e">
        <f>IF(B26=[28]Data!#REF!,[28]Data!#REF!,(IF(B26=[28]Data!#REF!,[28]Data!#REF!,(IF(B26=[28]Data!#REF!,[28]Data!#REF!,(IF(B26=[28]Data!B70,[28]Data!I70,(IF(B26=[28]Data!B74,[28]Data!I74,(IF(B26=[28]Data!#REF!,[28]Data!#REF!,(IF(B26=[28]Data!#REF!,[28]Data!#REF!,(IF(B26=[28]Data!#REF!,[28]Data!#REF!,[28]Data!#REF!)))))))))))))))&amp;IF(B26=[28]Data!B90,[28]Data!I90,(IF(B26=[28]Data!#REF!,[28]Data!#REF!,(IF(B26=[28]Data!B48,[28]Data!I48,(IF(B26=[28]Data!B49,[28]Data!I49,(IF(B26=[28]Data!B50,[28]Data!I50,(IF(B26=[28]Data!#REF!,[28]Data!I868,(IF(B26=[28]Data!#REF!,[28]Data!#REF!,(IF(B26=[28]Data!#REF!,[28]Data!#REF!,[28]Data!#REF!)))))))))))))))&amp;IF(B26=[28]Data!#REF!,[28]Data!#REF!,(IF(B26=[28]Data!#REF!,[28]Data!#REF!,(IF(B26=[28]Data!#REF!,[28]Data!#REF!,(IF(B26=[28]Data!#REF!,[28]Data!#REF!,(IF(B26=[28]Data!#REF!,[28]Data!#REF!,[28]Data!#REF!)))))))))</f>
        <v>#REF!</v>
      </c>
      <c r="T26" s="350"/>
      <c r="U26" s="187" t="e">
        <f>IF(B26=[28]Data!#REF!,[28]Data!#REF!,(IF(B26=[28]Data!#REF!,[28]Data!#REF!,(IF(B26=[28]Data!#REF!,[28]Data!#REF!,(IF(B26=[28]Data!B70,[28]Data!J70,(IF(B26=[28]Data!B74,[28]Data!J74,(IF(B26=[28]Data!#REF!,[28]Data!#REF!,(IF(B26=[28]Data!#REF!,[28]Data!#REF!,(IF(B26=[28]Data!#REF!,[28]Data!#REF!,[28]Data!#REF!)))))))))))))))&amp;IF(B26=[28]Data!B90,[28]Data!J90,(IF(B26=[28]Data!#REF!,[28]Data!#REF!,(IF(B26=[28]Data!B48,[28]Data!J48,(IF(B26=[28]Data!B49,[28]Data!J49,(IF(B26=[28]Data!B50,[28]Data!J50,(IF(B26=[28]Data!#REF!,[28]Data!J868,(IF(B26=[28]Data!#REF!,[28]Data!#REF!,(IF(B26=[28]Data!#REF!,[28]Data!#REF!,[28]Data!#REF!)))))))))))))))&amp;IF(B26=[28]Data!#REF!,[28]Data!#REF!,(IF(B26=[28]Data!#REF!,[28]Data!#REF!,(IF(B26=[28]Data!#REF!,[28]Data!#REF!,(IF(B26=[28]Data!#REF!,[28]Data!#REF!,(IF(B26=[28]Data!#REF!,[28]Data!#REF!,[28]Data!#REF!)))))))))</f>
        <v>#REF!</v>
      </c>
      <c r="V26" s="183" t="str">
        <f>IF(D26="","",VLOOKUP(B26,Data!$B$5:$J$501,9,FALSE)*D26)</f>
        <v/>
      </c>
    </row>
    <row r="27" spans="1:26" s="188" customFormat="1" ht="21.75" customHeight="1">
      <c r="A27" s="184"/>
      <c r="B27" s="357" t="s">
        <v>905</v>
      </c>
      <c r="C27" s="197" t="str">
        <f>IF(D27="","",VLOOKUP(B27,Data!$B$5:$L$501,2,FALSE))</f>
        <v/>
      </c>
      <c r="D27" s="323"/>
      <c r="E27" s="204"/>
      <c r="F27" s="180" t="str">
        <f>IF(D27="","",VLOOKUP(B27,Data!$B$5:$L$501,11,FALSE))</f>
        <v/>
      </c>
      <c r="G27" s="185" t="str">
        <f t="shared" si="0"/>
        <v>-</v>
      </c>
      <c r="H27" s="181" t="str">
        <f>IF(D27="","",VLOOKUP(B27,Data!$B$5:$D$501,3,FALSE))</f>
        <v/>
      </c>
      <c r="I27" s="181" t="str">
        <f>IF(D27="","",VLOOKUP(B27,Data!$B$5:$M$501,12,FALSE))</f>
        <v/>
      </c>
      <c r="J27" s="206"/>
      <c r="K27" s="182" t="str">
        <f>IF(D27="","",VLOOKUP(B27,Data!$B$5:$E$501,4,FALSE)*D27)</f>
        <v/>
      </c>
      <c r="L27" s="186" t="str">
        <f>IF(D27="","",VLOOKUP(B27,Data!$B$5:$F$501,5,FALSE)*D27)</f>
        <v/>
      </c>
      <c r="M27" s="190"/>
      <c r="N27" s="348"/>
      <c r="O27" s="349"/>
      <c r="P27" s="187" t="e">
        <f>IF(B27=[28]Data!#REF!,[28]Data!#REF!,(IF(B27=[28]Data!#REF!,[28]Data!#REF!,(IF(B27=[28]Data!#REF!,[28]Data!#REF!,(IF(B27=[28]Data!B59,[28]Data!H59,(IF(B27=[28]Data!B63,[28]Data!H63,(IF(B27=[28]Data!#REF!,[28]Data!#REF!,(IF(B27=[28]Data!#REF!,[28]Data!#REF!,(IF(B27=[28]Data!#REF!,[28]Data!#REF!,[28]Data!#REF!)))))))))))))))&amp;IF(B27=[28]Data!B79,[28]Data!H79,(IF(B27=[28]Data!#REF!,[28]Data!#REF!,(IF(B27=[28]Data!B37,[28]Data!H37,(IF(B27=[28]Data!B38,[28]Data!H38,(IF(B27=[28]Data!B39,[28]Data!H39,(IF(B27=[28]Data!#REF!,[28]Data!H857,(IF(B27=[28]Data!#REF!,[28]Data!#REF!,(IF(B27=[28]Data!#REF!,[28]Data!#REF!,[28]Data!#REF!)))))))))))))))&amp;IF(B27=[28]Data!#REF!,[28]Data!#REF!,(IF(B27=[28]Data!#REF!,[28]Data!#REF!,(IF(B27=[28]Data!#REF!,[28]Data!#REF!,(IF(B27=[28]Data!#REF!,[28]Data!#REF!,(IF(B27=[28]Data!#REF!,[28]Data!#REF!,[28]Data!#REF!)))))))))</f>
        <v>#REF!</v>
      </c>
      <c r="Q27" s="349"/>
      <c r="R27" s="349"/>
      <c r="S27" s="187" t="e">
        <f>IF(B27=[28]Data!#REF!,[28]Data!#REF!,(IF(B27=[28]Data!#REF!,[28]Data!#REF!,(IF(B27=[28]Data!#REF!,[28]Data!#REF!,(IF(B27=[28]Data!B59,[28]Data!I59,(IF(B27=[28]Data!B63,[28]Data!I63,(IF(B27=[28]Data!#REF!,[28]Data!#REF!,(IF(B27=[28]Data!#REF!,[28]Data!#REF!,(IF(B27=[28]Data!#REF!,[28]Data!#REF!,[28]Data!#REF!)))))))))))))))&amp;IF(B27=[28]Data!B79,[28]Data!I79,(IF(B27=[28]Data!#REF!,[28]Data!#REF!,(IF(B27=[28]Data!B37,[28]Data!I37,(IF(B27=[28]Data!B38,[28]Data!I38,(IF(B27=[28]Data!B39,[28]Data!I39,(IF(B27=[28]Data!#REF!,[28]Data!I857,(IF(B27=[28]Data!#REF!,[28]Data!#REF!,(IF(B27=[28]Data!#REF!,[28]Data!#REF!,[28]Data!#REF!)))))))))))))))&amp;IF(B27=[28]Data!#REF!,[28]Data!#REF!,(IF(B27=[28]Data!#REF!,[28]Data!#REF!,(IF(B27=[28]Data!#REF!,[28]Data!#REF!,(IF(B27=[28]Data!#REF!,[28]Data!#REF!,(IF(B27=[28]Data!#REF!,[28]Data!#REF!,[28]Data!#REF!)))))))))</f>
        <v>#REF!</v>
      </c>
      <c r="T27" s="350"/>
      <c r="U27" s="187" t="e">
        <f>IF(B27=[28]Data!#REF!,[28]Data!#REF!,(IF(B27=[28]Data!#REF!,[28]Data!#REF!,(IF(B27=[28]Data!#REF!,[28]Data!#REF!,(IF(B27=[28]Data!B59,[28]Data!J59,(IF(B27=[28]Data!B63,[28]Data!J63,(IF(B27=[28]Data!#REF!,[28]Data!#REF!,(IF(B27=[28]Data!#REF!,[28]Data!#REF!,(IF(B27=[28]Data!#REF!,[28]Data!#REF!,[28]Data!#REF!)))))))))))))))&amp;IF(B27=[28]Data!B79,[28]Data!J79,(IF(B27=[28]Data!#REF!,[28]Data!#REF!,(IF(B27=[28]Data!B37,[28]Data!J37,(IF(B27=[28]Data!B38,[28]Data!J38,(IF(B27=[28]Data!B39,[28]Data!J39,(IF(B27=[28]Data!#REF!,[28]Data!J857,(IF(B27=[28]Data!#REF!,[28]Data!#REF!,(IF(B27=[28]Data!#REF!,[28]Data!#REF!,[28]Data!#REF!)))))))))))))))&amp;IF(B27=[28]Data!#REF!,[28]Data!#REF!,(IF(B27=[28]Data!#REF!,[28]Data!#REF!,(IF(B27=[28]Data!#REF!,[28]Data!#REF!,(IF(B27=[28]Data!#REF!,[28]Data!#REF!,(IF(B27=[28]Data!#REF!,[28]Data!#REF!,[28]Data!#REF!)))))))))</f>
        <v>#REF!</v>
      </c>
      <c r="V27" s="183" t="str">
        <f>IF(D27="","",VLOOKUP(B27,Data!$B$5:$J$501,9,FALSE)*D27)</f>
        <v/>
      </c>
    </row>
    <row r="28" spans="1:26" s="188" customFormat="1" ht="16.5">
      <c r="A28" s="198"/>
      <c r="B28" s="192"/>
      <c r="C28" s="193"/>
      <c r="D28" s="324"/>
      <c r="E28" s="208"/>
      <c r="F28" s="199"/>
      <c r="G28" s="199"/>
      <c r="H28" s="199"/>
      <c r="I28" s="191"/>
      <c r="J28" s="191"/>
      <c r="K28" s="199"/>
      <c r="L28" s="199"/>
      <c r="M28" s="199"/>
      <c r="N28" s="200"/>
      <c r="O28" s="325"/>
      <c r="P28" s="201"/>
      <c r="Q28" s="325"/>
      <c r="R28" s="325"/>
      <c r="S28" s="201"/>
      <c r="T28" s="202"/>
      <c r="U28" s="201"/>
      <c r="V28" s="203"/>
    </row>
    <row r="29" spans="1:26" s="188" customFormat="1" ht="25">
      <c r="A29" s="191"/>
      <c r="B29" s="418" t="s">
        <v>909</v>
      </c>
      <c r="C29" s="419"/>
      <c r="D29" s="326">
        <f>SUM(D18:D27)</f>
        <v>12</v>
      </c>
      <c r="E29" s="194"/>
      <c r="F29" s="195"/>
      <c r="G29" s="195">
        <f>SUM(G18:G27)</f>
        <v>36889.46</v>
      </c>
      <c r="H29" s="191"/>
      <c r="I29" s="191"/>
      <c r="J29" s="191"/>
      <c r="K29" s="195">
        <f>SUM(K18:K27)</f>
        <v>3046</v>
      </c>
      <c r="L29" s="195">
        <f>SUM(L18:L27)</f>
        <v>2710</v>
      </c>
      <c r="M29" s="195"/>
      <c r="N29" s="195">
        <f>SUM(N18:N27)</f>
        <v>0</v>
      </c>
      <c r="O29" s="195">
        <f>SUM(O16:O28)</f>
        <v>0</v>
      </c>
      <c r="P29" s="195" t="e">
        <f>SUM(P16:P28)</f>
        <v>#REF!</v>
      </c>
      <c r="Q29" s="195">
        <f>SUM(Q18:Q27)</f>
        <v>0</v>
      </c>
      <c r="R29" s="195">
        <f>SUM(R16:R28)</f>
        <v>0</v>
      </c>
      <c r="S29" s="195" t="e">
        <f>SUM(S16:S28)</f>
        <v>#REF!</v>
      </c>
      <c r="T29" s="195">
        <f>SUM(T18:T27)</f>
        <v>0</v>
      </c>
      <c r="U29" s="195" t="e">
        <f>SUM(U16:U28)</f>
        <v>#REF!</v>
      </c>
      <c r="V29" s="196">
        <f>SUM(V18:V27)</f>
        <v>16.103999999999999</v>
      </c>
    </row>
    <row r="30" spans="1:26">
      <c r="A30" s="327"/>
      <c r="B30" s="26"/>
      <c r="C30" s="272"/>
      <c r="D30" s="308"/>
      <c r="E30" s="282"/>
      <c r="F30" s="309" t="s">
        <v>790</v>
      </c>
      <c r="G30" s="286"/>
      <c r="H30" s="307"/>
      <c r="I30" s="307"/>
      <c r="J30" s="307"/>
      <c r="K30" s="310"/>
      <c r="L30" s="286"/>
      <c r="M30" s="284"/>
      <c r="N30" s="283"/>
      <c r="O30" s="283"/>
      <c r="P30" s="283"/>
      <c r="Q30" s="283"/>
      <c r="R30" s="283"/>
      <c r="S30" s="283"/>
      <c r="T30" s="284"/>
      <c r="U30" s="284"/>
      <c r="V30" s="288"/>
    </row>
    <row r="31" spans="1:26" ht="13">
      <c r="A31" s="10" t="s">
        <v>520</v>
      </c>
      <c r="B31" s="11"/>
      <c r="C31" s="1"/>
      <c r="D31" s="311" t="s">
        <v>524</v>
      </c>
      <c r="E31" s="276"/>
      <c r="F31" s="77" t="s">
        <v>81</v>
      </c>
      <c r="G31" s="81"/>
      <c r="H31" s="280" t="s">
        <v>82</v>
      </c>
      <c r="I31" s="295"/>
      <c r="J31" s="275" t="s">
        <v>83</v>
      </c>
      <c r="K31" s="275"/>
      <c r="L31" s="405" t="s">
        <v>84</v>
      </c>
      <c r="M31" s="406"/>
      <c r="N31" s="406"/>
      <c r="O31" s="406"/>
      <c r="P31" s="406"/>
      <c r="Q31" s="406"/>
      <c r="R31" s="406"/>
      <c r="S31" s="406"/>
      <c r="T31" s="406"/>
      <c r="U31" s="406"/>
      <c r="V31" s="407"/>
    </row>
    <row r="32" spans="1:26" ht="13">
      <c r="A32" s="26" t="s">
        <v>521</v>
      </c>
      <c r="C32" s="56"/>
      <c r="D32" t="s">
        <v>86</v>
      </c>
      <c r="F32" s="328"/>
      <c r="G32" s="269"/>
      <c r="H32" s="26" t="s">
        <v>87</v>
      </c>
      <c r="I32" s="296"/>
      <c r="J32" s="266" t="s">
        <v>88</v>
      </c>
      <c r="L32" s="273"/>
      <c r="V32" s="278"/>
    </row>
    <row r="33" spans="1:22">
      <c r="A33" s="26" t="s">
        <v>522</v>
      </c>
      <c r="C33" s="272"/>
      <c r="F33" s="408"/>
      <c r="G33" s="409"/>
      <c r="H33" s="26"/>
      <c r="I33" s="296"/>
      <c r="J33" s="266" t="s">
        <v>92</v>
      </c>
      <c r="L33" s="273"/>
      <c r="V33" s="278"/>
    </row>
    <row r="34" spans="1:22">
      <c r="A34" s="282"/>
      <c r="B34" s="283"/>
      <c r="C34" s="297"/>
      <c r="D34" t="s">
        <v>93</v>
      </c>
      <c r="F34" s="328"/>
      <c r="G34" s="269"/>
      <c r="H34" s="26" t="s">
        <v>94</v>
      </c>
      <c r="I34" s="296"/>
      <c r="J34" s="266"/>
      <c r="L34" s="273"/>
      <c r="V34" s="278"/>
    </row>
    <row r="35" spans="1:22" ht="13">
      <c r="A35" s="10" t="s">
        <v>95</v>
      </c>
      <c r="B35" s="276"/>
      <c r="C35" s="271"/>
      <c r="D35" t="s">
        <v>96</v>
      </c>
      <c r="F35" s="85" t="s">
        <v>97</v>
      </c>
      <c r="G35" s="82"/>
      <c r="H35" s="26" t="s">
        <v>87</v>
      </c>
      <c r="I35" s="296"/>
      <c r="J35" s="266" t="s">
        <v>98</v>
      </c>
      <c r="L35" s="273"/>
      <c r="V35" s="278"/>
    </row>
    <row r="36" spans="1:22" ht="13">
      <c r="A36" s="26" t="s">
        <v>875</v>
      </c>
      <c r="C36" s="272"/>
      <c r="D36" t="s">
        <v>99</v>
      </c>
      <c r="F36" s="298"/>
      <c r="G36" s="299"/>
      <c r="H36" s="26" t="s">
        <v>100</v>
      </c>
      <c r="I36" s="296"/>
      <c r="J36" s="266" t="s">
        <v>523</v>
      </c>
      <c r="L36" s="410" t="s">
        <v>102</v>
      </c>
      <c r="M36" s="411"/>
      <c r="N36" s="411"/>
      <c r="O36" s="411"/>
      <c r="P36" s="411"/>
      <c r="Q36" s="411"/>
      <c r="R36" s="411"/>
      <c r="S36" s="411"/>
      <c r="T36" s="411"/>
      <c r="U36" s="411"/>
      <c r="V36" s="412"/>
    </row>
    <row r="37" spans="1:22">
      <c r="A37" s="282"/>
      <c r="B37" s="283"/>
      <c r="C37" s="284"/>
      <c r="D37" s="124"/>
      <c r="E37" s="283"/>
      <c r="F37" s="413" t="s">
        <v>907</v>
      </c>
      <c r="G37" s="414"/>
      <c r="H37" s="413" t="s">
        <v>906</v>
      </c>
      <c r="I37" s="414"/>
      <c r="J37" s="287" t="s">
        <v>103</v>
      </c>
      <c r="K37" s="287"/>
      <c r="L37" s="415" t="s">
        <v>104</v>
      </c>
      <c r="M37" s="416"/>
      <c r="N37" s="416"/>
      <c r="O37" s="416"/>
      <c r="P37" s="416"/>
      <c r="Q37" s="416"/>
      <c r="R37" s="416"/>
      <c r="S37" s="416"/>
      <c r="T37" s="416"/>
      <c r="U37" s="416"/>
      <c r="V37" s="417"/>
    </row>
    <row r="43" spans="1:22" ht="18.75" customHeight="1">
      <c r="A43" s="161" t="s">
        <v>538</v>
      </c>
      <c r="B43" s="161"/>
      <c r="D43" s="158"/>
      <c r="F43" s="161" t="s">
        <v>885</v>
      </c>
      <c r="G43" s="159"/>
      <c r="H43" s="161" t="s">
        <v>570</v>
      </c>
    </row>
    <row r="44" spans="1:22" ht="20">
      <c r="A44" s="161" t="s">
        <v>540</v>
      </c>
      <c r="B44" s="161"/>
      <c r="D44" s="158"/>
      <c r="F44" s="263" t="s">
        <v>886</v>
      </c>
      <c r="G44" s="351"/>
      <c r="H44" s="263" t="s">
        <v>891</v>
      </c>
    </row>
    <row r="45" spans="1:22" ht="20">
      <c r="A45" s="161" t="s">
        <v>541</v>
      </c>
      <c r="B45" s="161"/>
      <c r="D45" s="158"/>
      <c r="F45" s="161" t="s">
        <v>887</v>
      </c>
      <c r="G45" s="159"/>
      <c r="H45" s="161" t="s">
        <v>570</v>
      </c>
    </row>
    <row r="46" spans="1:22" ht="20">
      <c r="A46" s="161" t="s">
        <v>536</v>
      </c>
      <c r="B46" s="161"/>
      <c r="D46" s="158"/>
      <c r="F46" s="161" t="s">
        <v>888</v>
      </c>
      <c r="G46" s="159"/>
      <c r="H46" s="161" t="s">
        <v>570</v>
      </c>
    </row>
    <row r="47" spans="1:22" ht="20">
      <c r="A47" s="161" t="s">
        <v>537</v>
      </c>
      <c r="B47" s="161"/>
      <c r="D47" s="158"/>
      <c r="F47" s="161" t="s">
        <v>890</v>
      </c>
      <c r="G47" s="159"/>
      <c r="H47" s="161" t="s">
        <v>570</v>
      </c>
    </row>
    <row r="48" spans="1:22" ht="20">
      <c r="F48" s="161" t="s">
        <v>889</v>
      </c>
      <c r="G48" s="159"/>
      <c r="H48" s="161" t="s">
        <v>570</v>
      </c>
    </row>
  </sheetData>
  <mergeCells count="7">
    <mergeCell ref="B29:C29"/>
    <mergeCell ref="L31:V31"/>
    <mergeCell ref="F33:G33"/>
    <mergeCell ref="L36:V36"/>
    <mergeCell ref="F37:G37"/>
    <mergeCell ref="H37:I37"/>
    <mergeCell ref="L37:V37"/>
  </mergeCells>
  <printOptions horizontalCentered="1"/>
  <pageMargins left="0.15748031496062992" right="0" top="0.19685039370078741" bottom="0" header="0.59055118110236227" footer="0.31496062992125984"/>
  <pageSetup paperSize="9" scale="73" firstPageNumber="4294963191" orientation="landscape" r:id="rId1"/>
  <headerFooter alignWithMargins="0">
    <oddHeader>&amp;R&amp;"Calibri"&amp;10&amp;K000000 Confidential&amp;1#_x000D_</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6640-D2AF-4677-979C-F9F2F478809A}">
  <dimension ref="A1:Z46"/>
  <sheetViews>
    <sheetView topLeftCell="A10" zoomScale="85" zoomScaleNormal="85" zoomScaleSheetLayoutView="75" workbookViewId="0">
      <selection activeCell="B22" sqref="B22"/>
    </sheetView>
  </sheetViews>
  <sheetFormatPr defaultColWidth="9.1796875" defaultRowHeight="12.5"/>
  <cols>
    <col min="1" max="1" width="8.81640625" style="158" customWidth="1"/>
    <col min="2" max="2" width="30.8164062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1" width="14.1796875" style="266" customWidth="1"/>
    <col min="12" max="12" width="11.54296875" style="266" bestFit="1" customWidth="1"/>
    <col min="13" max="13" width="0.54296875" style="158" customWidth="1"/>
    <col min="14" max="14" width="6" style="158" bestFit="1"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TODAY()</f>
        <v>44617</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58"/>
      <c r="I10" s="359"/>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913</v>
      </c>
      <c r="C18" s="197" t="str">
        <f>IF(D18="","",VLOOKUP(B18,Data!$B$5:$L$501,2,FALSE))</f>
        <v/>
      </c>
      <c r="D18" s="320"/>
      <c r="E18" s="205"/>
      <c r="F18" s="180" t="str">
        <f>IF(D18="","",VLOOKUP(B18,Data!$B$5:$L$501,11,FALSE))</f>
        <v/>
      </c>
      <c r="G18" s="185" t="str">
        <f t="shared" ref="G18:G25" si="0">IF(D18&gt;0,D18*F18,"-")</f>
        <v>-</v>
      </c>
      <c r="H18" s="181" t="str">
        <f>IF(D18="","",VLOOKUP(B18,Data!$B$5:$D$501,3,FALSE))</f>
        <v/>
      </c>
      <c r="I18" s="181" t="str">
        <f>IF(D18="","",VLOOKUP(B18,Data!$B$5:$M$501,12,FALSE))</f>
        <v/>
      </c>
      <c r="J18" s="206"/>
      <c r="K18" s="182" t="str">
        <f>IF(D18="","",VLOOKUP(B18,Data!$B$5:$E$501,4,FALSE)*D18)</f>
        <v/>
      </c>
      <c r="L18" s="186" t="str">
        <f>IF(D18="","",VLOOKUP(B18,Data!$B$5:$F$501,5,FALSE)*D18)</f>
        <v/>
      </c>
      <c r="M18" s="190"/>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195</v>
      </c>
      <c r="C19" s="197" t="str">
        <f>IF(D19="","",VLOOKUP(B19,Data!$B$5:$L$501,2,FALSE))</f>
        <v>WH50350</v>
      </c>
      <c r="D19" s="212">
        <v>10</v>
      </c>
      <c r="E19" s="204" t="s">
        <v>518</v>
      </c>
      <c r="F19" s="180">
        <f>IF(D19="","",VLOOKUP(B19,Data!$B$5:$L$501,11,FALSE))</f>
        <v>1751.45</v>
      </c>
      <c r="G19" s="185">
        <f t="shared" si="0"/>
        <v>17514.5</v>
      </c>
      <c r="H19" s="181" t="str">
        <f>IF(D19="","",VLOOKUP(B19,Data!$B$5:$D$501,3,FALSE))</f>
        <v>C/T</v>
      </c>
      <c r="I19" s="181" t="str">
        <f>IF(D19="","",VLOOKUP(B19,Data!$B$5:$M$501,12,FALSE))</f>
        <v>Indonesia</v>
      </c>
      <c r="J19" s="343" t="s">
        <v>912</v>
      </c>
      <c r="K19" s="182">
        <f>IF(D19="","",VLOOKUP(B19,Data!$B$5:$E$501,4,FALSE)*D19)</f>
        <v>2010</v>
      </c>
      <c r="L19" s="186">
        <f>IF(D19="","",VLOOKUP(B19,Data!$B$5:$F$501,5,FALSE)*D19)</f>
        <v>1810</v>
      </c>
      <c r="M19" s="190"/>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11.5</v>
      </c>
    </row>
    <row r="20" spans="1:26" s="188" customFormat="1" ht="20.75" customHeight="1">
      <c r="A20" s="184"/>
      <c r="B20" s="321" t="s">
        <v>200</v>
      </c>
      <c r="C20" s="197" t="str">
        <f>IF(D20="","",VLOOKUP(B20,Data!$B$5:$L$501,2,FALSE))</f>
        <v>WH50370</v>
      </c>
      <c r="D20" s="212">
        <v>1</v>
      </c>
      <c r="E20" s="204"/>
      <c r="F20" s="180">
        <f>IF(D20="","",VLOOKUP(B20,Data!$B$5:$L$501,11,FALSE))</f>
        <v>2134.0100000000002</v>
      </c>
      <c r="G20" s="185">
        <f t="shared" si="0"/>
        <v>2134.0100000000002</v>
      </c>
      <c r="H20" s="181" t="str">
        <f>IF(D20="","",VLOOKUP(B20,Data!$B$5:$D$501,3,FALSE))</f>
        <v>C/T</v>
      </c>
      <c r="I20" s="181" t="str">
        <f>IF(D20="","",VLOOKUP(B20,Data!$B$5:$M$501,12,FALSE))</f>
        <v>Indonesia</v>
      </c>
      <c r="J20" s="343" t="s">
        <v>912</v>
      </c>
      <c r="K20" s="182">
        <f>IF(D20="","",VLOOKUP(B20,Data!$B$5:$E$501,4,FALSE)*D20)</f>
        <v>201</v>
      </c>
      <c r="L20" s="186">
        <f>IF(D20="","",VLOOKUP(B20,Data!$B$5:$F$501,5,FALSE)*D20)</f>
        <v>181</v>
      </c>
      <c r="M20" s="190"/>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1.1499999999999999</v>
      </c>
      <c r="Z20" s="188" t="s">
        <v>876</v>
      </c>
    </row>
    <row r="21" spans="1:26" s="188" customFormat="1" ht="20.75" customHeight="1">
      <c r="A21" s="184"/>
      <c r="B21" s="321" t="s">
        <v>352</v>
      </c>
      <c r="C21" s="197" t="str">
        <f>IF(D21="","",VLOOKUP(B21,Data!$B$5:$L$501,2,FALSE))</f>
        <v>WQ78260</v>
      </c>
      <c r="D21" s="212">
        <v>5</v>
      </c>
      <c r="E21" s="204" t="s">
        <v>519</v>
      </c>
      <c r="F21" s="180">
        <f>IF(D21="","",VLOOKUP(B21,Data!$B$5:$L$501,11,FALSE))</f>
        <v>4283.6499999999996</v>
      </c>
      <c r="G21" s="185">
        <f t="shared" si="0"/>
        <v>21418.25</v>
      </c>
      <c r="H21" s="181" t="str">
        <f>IF(D21="","",VLOOKUP(B21,Data!$B$5:$D$501,3,FALSE))</f>
        <v>C/T</v>
      </c>
      <c r="I21" s="181" t="str">
        <f>IF(D21="","",VLOOKUP(B21,Data!$B$5:$M$501,12,FALSE))</f>
        <v>Indonesia</v>
      </c>
      <c r="J21" s="343" t="s">
        <v>912</v>
      </c>
      <c r="K21" s="182">
        <f>IF(D21="","",VLOOKUP(B21,Data!$B$5:$E$501,4,FALSE)*D21)</f>
        <v>1525</v>
      </c>
      <c r="L21" s="186">
        <f>IF(D21="","",VLOOKUP(B21,Data!$B$5:$F$501,5,FALSE)*D21)</f>
        <v>1345</v>
      </c>
      <c r="M21" s="190"/>
      <c r="N21" s="348"/>
      <c r="O21" s="349"/>
      <c r="P21" s="187" t="e">
        <f>IF(B21=Data!B85,Data!H85,(IF(B21=Data!B91,Data!H91,(IF(B21=Data!B93,Data!H93,(IF(B21=Data!#REF!,Data!#REF!,(IF(B21=Data!#REF!,Data!#REF!,(IF(B21=Data!B76,Data!H76,(IF(B21=Data!#REF!,Data!#REF!,(IF(B21=Data!#REF!,Data!#REF!,Data!#REF!)))))))))))))))&amp;IF(B21=Data!B209,Data!H209,(IF(B21=Data!B210,Data!H210,(IF(B21=Data!#REF!,Data!#REF!,(IF(B21=Data!B205,Data!H205,(IF(B21=Data!B206,Data!H206,(IF(B21=Data!#REF!,Data!H901,(IF(B21=Data!#REF!,Data!#REF!,(IF(B21=Data!B261,Data!H261,Data!#REF!)))))))))))))))&amp;IF(B21=Data!#REF!,Data!#REF!,(IF(B21=Data!#REF!,Data!#REF!,(IF(B21=Data!#REF!,Data!#REF!,(IF(B21=Data!#REF!,Data!#REF!,(IF(B21=Data!#REF!,Data!#REF!,Data!#REF!)))))))))</f>
        <v>#REF!</v>
      </c>
      <c r="Q21" s="349"/>
      <c r="R21" s="349"/>
      <c r="S21" s="187" t="e">
        <f>IF(B21=Data!B85,Data!I85,(IF(B21=Data!B91,Data!I91,(IF(B21=Data!B93,Data!I93,(IF(B21=Data!#REF!,Data!#REF!,(IF(B21=Data!#REF!,Data!#REF!,(IF(B21=Data!B76,Data!I76,(IF(B21=Data!#REF!,Data!#REF!,(IF(B21=Data!#REF!,Data!#REF!,Data!#REF!)))))))))))))))&amp;IF(B21=Data!B209,Data!I209,(IF(B21=Data!B210,Data!I210,(IF(B21=Data!#REF!,Data!#REF!,(IF(B21=Data!B205,Data!I205,(IF(B21=Data!B206,Data!I206,(IF(B21=Data!#REF!,Data!I901,(IF(B21=Data!#REF!,Data!#REF!,(IF(B21=Data!B261,Data!I261,Data!#REF!)))))))))))))))&amp;IF(B21=Data!#REF!,Data!#REF!,(IF(B21=Data!#REF!,Data!#REF!,(IF(B21=Data!#REF!,Data!#REF!,(IF(B21=Data!#REF!,Data!#REF!,(IF(B21=Data!#REF!,Data!#REF!,Data!#REF!)))))))))</f>
        <v>#REF!</v>
      </c>
      <c r="T21" s="350"/>
      <c r="U21" s="187" t="e">
        <f>IF(B21=Data!B85,Data!J85,(IF(B21=Data!B91,Data!J91,(IF(B21=Data!B93,Data!J93,(IF(B21=Data!#REF!,Data!#REF!,(IF(B21=Data!#REF!,Data!#REF!,(IF(B21=Data!B76,Data!J76,(IF(B21=Data!#REF!,Data!#REF!,(IF(B21=Data!#REF!,Data!#REF!,Data!#REF!)))))))))))))))&amp;IF(B21=Data!B209,Data!J209,(IF(B21=Data!B210,Data!J210,(IF(B21=Data!#REF!,Data!#REF!,(IF(B21=Data!B205,Data!J205,(IF(B21=Data!B206,Data!J206,(IF(B21=Data!#REF!,Data!J901,(IF(B21=Data!#REF!,Data!#REF!,(IF(B21=Data!B261,Data!J261,Data!#REF!)))))))))))))))&amp;IF(B21=Data!#REF!,Data!#REF!,(IF(B21=Data!#REF!,Data!#REF!,(IF(B21=Data!#REF!,Data!#REF!,(IF(B21=Data!#REF!,Data!#REF!,(IF(B21=Data!#REF!,Data!#REF!,Data!#REF!)))))))))</f>
        <v>#REF!</v>
      </c>
      <c r="V21" s="183">
        <f>IF(D21="","",VLOOKUP(B21,Data!$B$5:$J$501,9,FALSE)*D21)</f>
        <v>7.67</v>
      </c>
    </row>
    <row r="22" spans="1:26" s="188" customFormat="1" ht="20.75" customHeight="1">
      <c r="A22" s="184"/>
      <c r="B22" s="321"/>
      <c r="C22" s="197" t="str">
        <f>IF(D22="","",VLOOKUP(B22,Data!$B$5:$L$501,2,FALSE))</f>
        <v/>
      </c>
      <c r="D22" s="212"/>
      <c r="E22" s="204"/>
      <c r="F22" s="180" t="str">
        <f>IF(D22="","",VLOOKUP(B22,Data!$B$5:$L$501,11,FALSE))</f>
        <v/>
      </c>
      <c r="G22" s="185" t="str">
        <f t="shared" si="0"/>
        <v>-</v>
      </c>
      <c r="H22" s="181" t="str">
        <f>IF(D22="","",VLOOKUP(B22,Data!$B$5:$D$501,3,FALSE))</f>
        <v/>
      </c>
      <c r="I22" s="181" t="str">
        <f>IF(D22="","",VLOOKUP(B22,Data!$B$5:$M$501,12,FALSE))</f>
        <v/>
      </c>
      <c r="J22" s="343"/>
      <c r="K22" s="182" t="str">
        <f>IF(D22="","",VLOOKUP(B22,Data!$B$5:$E$501,4,FALSE)*D22)</f>
        <v/>
      </c>
      <c r="L22" s="186" t="str">
        <f>IF(D22="","",VLOOKUP(B22,Data!$B$5:$F$501,5,FALSE)*D22)</f>
        <v/>
      </c>
      <c r="M22" s="190"/>
      <c r="N22" s="348"/>
      <c r="O22" s="349"/>
      <c r="P22" s="187" t="e">
        <f>IF(B22=[28]Data!#REF!,[28]Data!#REF!,(IF(B22=[28]Data!#REF!,[28]Data!#REF!,(IF(B22=[28]Data!#REF!,[28]Data!#REF!,(IF(B22=[28]Data!B53,[28]Data!H53,(IF(B22=[28]Data!B57,[28]Data!H57,(IF(B22=[28]Data!#REF!,[28]Data!#REF!,(IF(B22=[28]Data!#REF!,[28]Data!#REF!,(IF(B22=[28]Data!#REF!,[28]Data!#REF!,[28]Data!#REF!)))))))))))))))&amp;IF(B22=[28]Data!B73,[28]Data!H73,(IF(B22=[28]Data!#REF!,[28]Data!#REF!,(IF(B22=[28]Data!B31,[28]Data!H31,(IF(B22=[28]Data!B32,[28]Data!H32,(IF(B22=[28]Data!B33,[28]Data!H33,(IF(B22=[28]Data!#REF!,[28]Data!H851,(IF(B22=[28]Data!#REF!,[28]Data!#REF!,(IF(B22=[28]Data!#REF!,[28]Data!#REF!,[28]Data!#REF!)))))))))))))))&amp;IF(B22=[28]Data!#REF!,[28]Data!#REF!,(IF(B22=[28]Data!#REF!,[28]Data!#REF!,(IF(B22=[28]Data!#REF!,[28]Data!#REF!,(IF(B22=[28]Data!#REF!,[28]Data!#REF!,(IF(B22=[28]Data!#REF!,[28]Data!#REF!,[28]Data!#REF!)))))))))</f>
        <v>#REF!</v>
      </c>
      <c r="Q22" s="349"/>
      <c r="R22" s="349"/>
      <c r="S22" s="187" t="e">
        <f>IF(B22=[28]Data!#REF!,[28]Data!#REF!,(IF(B22=[28]Data!#REF!,[28]Data!#REF!,(IF(B22=[28]Data!#REF!,[28]Data!#REF!,(IF(B22=[28]Data!B53,[28]Data!I53,(IF(B22=[28]Data!B57,[28]Data!I57,(IF(B22=[28]Data!#REF!,[28]Data!#REF!,(IF(B22=[28]Data!#REF!,[28]Data!#REF!,(IF(B22=[28]Data!#REF!,[28]Data!#REF!,[28]Data!#REF!)))))))))))))))&amp;IF(B22=[28]Data!B73,[28]Data!I73,(IF(B22=[28]Data!#REF!,[28]Data!#REF!,(IF(B22=[28]Data!B31,[28]Data!I31,(IF(B22=[28]Data!B32,[28]Data!I32,(IF(B22=[28]Data!B33,[28]Data!I33,(IF(B22=[28]Data!#REF!,[28]Data!I851,(IF(B22=[28]Data!#REF!,[28]Data!#REF!,(IF(B22=[28]Data!#REF!,[28]Data!#REF!,[28]Data!#REF!)))))))))))))))&amp;IF(B22=[28]Data!#REF!,[28]Data!#REF!,(IF(B22=[28]Data!#REF!,[28]Data!#REF!,(IF(B22=[28]Data!#REF!,[28]Data!#REF!,(IF(B22=[28]Data!#REF!,[28]Data!#REF!,(IF(B22=[28]Data!#REF!,[28]Data!#REF!,[28]Data!#REF!)))))))))</f>
        <v>#REF!</v>
      </c>
      <c r="T22" s="350"/>
      <c r="U22" s="187" t="e">
        <f>IF(B22=[28]Data!#REF!,[28]Data!#REF!,(IF(B22=[28]Data!#REF!,[28]Data!#REF!,(IF(B22=[28]Data!#REF!,[28]Data!#REF!,(IF(B22=[28]Data!B53,[28]Data!J53,(IF(B22=[28]Data!B57,[28]Data!J57,(IF(B22=[28]Data!#REF!,[28]Data!#REF!,(IF(B22=[28]Data!#REF!,[28]Data!#REF!,(IF(B22=[28]Data!#REF!,[28]Data!#REF!,[28]Data!#REF!)))))))))))))))&amp;IF(B22=[28]Data!B73,[28]Data!J73,(IF(B22=[28]Data!#REF!,[28]Data!#REF!,(IF(B22=[28]Data!B31,[28]Data!J31,(IF(B22=[28]Data!B32,[28]Data!J32,(IF(B22=[28]Data!B33,[28]Data!J33,(IF(B22=[28]Data!#REF!,[28]Data!J851,(IF(B22=[28]Data!#REF!,[28]Data!#REF!,(IF(B22=[28]Data!#REF!,[28]Data!#REF!,[28]Data!#REF!)))))))))))))))&amp;IF(B22=[28]Data!#REF!,[28]Data!#REF!,(IF(B22=[28]Data!#REF!,[28]Data!#REF!,(IF(B22=[28]Data!#REF!,[28]Data!#REF!,(IF(B22=[28]Data!#REF!,[28]Data!#REF!,(IF(B22=[28]Data!#REF!,[28]Data!#REF!,[28]Data!#REF!)))))))))</f>
        <v>#REF!</v>
      </c>
      <c r="V22" s="183" t="str">
        <f>IF(D22="","",VLOOKUP(B22,Data!$B$5:$J$501,9,FALSE)*D22)</f>
        <v/>
      </c>
      <c r="Z22" s="188" t="s">
        <v>876</v>
      </c>
    </row>
    <row r="23" spans="1:26" s="188" customFormat="1" ht="20.75" customHeight="1">
      <c r="A23" s="184"/>
      <c r="B23" s="321"/>
      <c r="C23" s="197" t="str">
        <f>IF(D23="","",VLOOKUP(B23,Data!$B$5:$L$501,2,FALSE))</f>
        <v/>
      </c>
      <c r="D23" s="212"/>
      <c r="E23" s="205" t="s">
        <v>797</v>
      </c>
      <c r="F23" s="180" t="str">
        <f>IF(D23="","",VLOOKUP(B23,Data!$B$5:$L$501,11,FALSE))</f>
        <v/>
      </c>
      <c r="G23" s="185" t="str">
        <f t="shared" si="0"/>
        <v>-</v>
      </c>
      <c r="H23" s="181" t="str">
        <f>IF(D23="","",VLOOKUP(B23,Data!$B$5:$D$501,3,FALSE))</f>
        <v/>
      </c>
      <c r="I23" s="181" t="str">
        <f>IF(D23="","",VLOOKUP(B23,Data!$B$5:$M$501,12,FALSE))</f>
        <v/>
      </c>
      <c r="J23" s="343"/>
      <c r="K23" s="182" t="str">
        <f>IF(D23="","",VLOOKUP(B23,Data!$B$5:$E$501,4,FALSE)*D23)</f>
        <v/>
      </c>
      <c r="L23" s="186" t="str">
        <f>IF(D23="","",VLOOKUP(B23,Data!$B$5:$F$501,5,FALSE)*D23)</f>
        <v/>
      </c>
      <c r="M23" s="190"/>
      <c r="N23" s="348"/>
      <c r="O23" s="349"/>
      <c r="P23" s="187" t="e">
        <f>IF(B23=[28]Data!#REF!,[28]Data!#REF!,(IF(B23=[28]Data!#REF!,[28]Data!#REF!,(IF(B23=[28]Data!#REF!,[28]Data!#REF!,(IF(B23=[28]Data!B51,[28]Data!H51,(IF(B23=[28]Data!B55,[28]Data!H55,(IF(B23=[28]Data!#REF!,[28]Data!#REF!,(IF(B23=[28]Data!#REF!,[28]Data!#REF!,(IF(B23=[28]Data!#REF!,[28]Data!#REF!,[28]Data!#REF!)))))))))))))))&amp;IF(B23=[28]Data!B71,[28]Data!H71,(IF(B23=[28]Data!#REF!,[28]Data!#REF!,(IF(B23=[28]Data!B29,[28]Data!H29,(IF(B23=[28]Data!B30,[28]Data!H30,(IF(B23=[28]Data!B31,[28]Data!H31,(IF(B23=[28]Data!#REF!,[28]Data!H849,(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51,[28]Data!I51,(IF(B23=[28]Data!B55,[28]Data!I55,(IF(B23=[28]Data!#REF!,[28]Data!#REF!,(IF(B23=[28]Data!#REF!,[28]Data!#REF!,(IF(B23=[28]Data!#REF!,[28]Data!#REF!,[28]Data!#REF!)))))))))))))))&amp;IF(B23=[28]Data!B71,[28]Data!I71,(IF(B23=[28]Data!#REF!,[28]Data!#REF!,(IF(B23=[28]Data!B29,[28]Data!I29,(IF(B23=[28]Data!B30,[28]Data!I30,(IF(B23=[28]Data!B31,[28]Data!I31,(IF(B23=[28]Data!#REF!,[28]Data!I849,(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51,[28]Data!J51,(IF(B23=[28]Data!B55,[28]Data!J55,(IF(B23=[28]Data!#REF!,[28]Data!#REF!,(IF(B23=[28]Data!#REF!,[28]Data!#REF!,(IF(B23=[28]Data!#REF!,[28]Data!#REF!,[28]Data!#REF!)))))))))))))))&amp;IF(B23=[28]Data!B71,[28]Data!J71,(IF(B23=[28]Data!#REF!,[28]Data!#REF!,(IF(B23=[28]Data!B29,[28]Data!J29,(IF(B23=[28]Data!B30,[28]Data!J30,(IF(B23=[28]Data!B31,[28]Data!J31,(IF(B23=[28]Data!#REF!,[28]Data!J849,(IF(B23=[28]Data!#REF!,[28]Data!#REF!,(IF(B23=[28]Data!#REF!,[28]Data!#REF!,[28]Data!#REF!)))))))))))))))&amp;IF(B23=[28]Data!#REF!,[28]Data!#REF!,(IF(B23=[28]Data!#REF!,[28]Data!#REF!,(IF(B23=[28]Data!#REF!,[28]Data!#REF!,(IF(B23=[28]Data!#REF!,[28]Data!#REF!,(IF(B23=[28]Data!#REF!,[28]Data!#REF!,[28]Data!#REF!)))))))))</f>
        <v>#REF!</v>
      </c>
      <c r="V23" s="183" t="str">
        <f>IF(D23="","",VLOOKUP(B23,Data!$B$5:$J$501,9,FALSE)*D23)</f>
        <v/>
      </c>
      <c r="Z23" s="188" t="s">
        <v>877</v>
      </c>
    </row>
    <row r="24" spans="1:26" s="188" customFormat="1" ht="18.649999999999999" customHeight="1">
      <c r="A24" s="184"/>
      <c r="B24" s="356"/>
      <c r="C24" s="197" t="str">
        <f>IF(D24="","",VLOOKUP(B24,Data!$B$5:$L$501,2,FALSE))</f>
        <v/>
      </c>
      <c r="D24" s="323"/>
      <c r="E24" s="204"/>
      <c r="F24" s="180" t="str">
        <f>IF(D24="","",VLOOKUP(B24,Data!$B$5:$L$501,11,FALSE))</f>
        <v/>
      </c>
      <c r="G24" s="185" t="str">
        <f t="shared" si="0"/>
        <v>-</v>
      </c>
      <c r="H24" s="181" t="str">
        <f>IF(D24="","",VLOOKUP(B24,Data!$B$5:$D$501,3,FALSE))</f>
        <v/>
      </c>
      <c r="I24" s="181" t="str">
        <f>IF(D24="","",VLOOKUP(B24,Data!$B$5:$M$501,12,FALSE))</f>
        <v/>
      </c>
      <c r="J24" s="206"/>
      <c r="K24" s="182" t="str">
        <f>IF(D24="","",VLOOKUP(B24,Data!$B$5:$E$501,4,FALSE)*D24)</f>
        <v/>
      </c>
      <c r="L24" s="186" t="str">
        <f>IF(D24="","",VLOOKUP(B24,Data!$B$5:$F$501,5,FALSE)*D24)</f>
        <v/>
      </c>
      <c r="M24" s="190"/>
      <c r="N24" s="348"/>
      <c r="O24" s="349"/>
      <c r="P24" s="187" t="e">
        <f>IF(B24=[28]Data!#REF!,[28]Data!#REF!,(IF(B24=[28]Data!#REF!,[28]Data!#REF!,(IF(B24=[28]Data!#REF!,[28]Data!#REF!,(IF(B24=[28]Data!B70,[28]Data!H70,(IF(B24=[28]Data!B74,[28]Data!H74,(IF(B24=[28]Data!#REF!,[28]Data!#REF!,(IF(B24=[28]Data!#REF!,[28]Data!#REF!,(IF(B24=[28]Data!#REF!,[28]Data!#REF!,[28]Data!#REF!)))))))))))))))&amp;IF(B24=[28]Data!B90,[28]Data!H90,(IF(B24=[28]Data!#REF!,[28]Data!#REF!,(IF(B24=[28]Data!B48,[28]Data!H48,(IF(B24=[28]Data!B49,[28]Data!H49,(IF(B24=[28]Data!B50,[28]Data!H50,(IF(B24=[28]Data!#REF!,[28]Data!H868,(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70,[28]Data!I70,(IF(B24=[28]Data!B74,[28]Data!I74,(IF(B24=[28]Data!#REF!,[28]Data!#REF!,(IF(B24=[28]Data!#REF!,[28]Data!#REF!,(IF(B24=[28]Data!#REF!,[28]Data!#REF!,[28]Data!#REF!)))))))))))))))&amp;IF(B24=[28]Data!B90,[28]Data!I90,(IF(B24=[28]Data!#REF!,[28]Data!#REF!,(IF(B24=[28]Data!B48,[28]Data!I48,(IF(B24=[28]Data!B49,[28]Data!I49,(IF(B24=[28]Data!B50,[28]Data!I50,(IF(B24=[28]Data!#REF!,[28]Data!I868,(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70,[28]Data!J70,(IF(B24=[28]Data!B74,[28]Data!J74,(IF(B24=[28]Data!#REF!,[28]Data!#REF!,(IF(B24=[28]Data!#REF!,[28]Data!#REF!,(IF(B24=[28]Data!#REF!,[28]Data!#REF!,[28]Data!#REF!)))))))))))))))&amp;IF(B24=[28]Data!B90,[28]Data!J90,(IF(B24=[28]Data!#REF!,[28]Data!#REF!,(IF(B24=[28]Data!B48,[28]Data!J48,(IF(B24=[28]Data!B49,[28]Data!J49,(IF(B24=[28]Data!B50,[28]Data!J50,(IF(B24=[28]Data!#REF!,[28]Data!J868,(IF(B24=[28]Data!#REF!,[28]Data!#REF!,(IF(B24=[28]Data!#REF!,[28]Data!#REF!,[28]Data!#REF!)))))))))))))))&amp;IF(B24=[28]Data!#REF!,[28]Data!#REF!,(IF(B24=[28]Data!#REF!,[28]Data!#REF!,(IF(B24=[28]Data!#REF!,[28]Data!#REF!,(IF(B24=[28]Data!#REF!,[28]Data!#REF!,(IF(B24=[28]Data!#REF!,[28]Data!#REF!,[28]Data!#REF!)))))))))</f>
        <v>#REF!</v>
      </c>
      <c r="V24" s="183" t="str">
        <f>IF(D24="","",VLOOKUP(B24,Data!$B$5:$J$501,9,FALSE)*D24)</f>
        <v/>
      </c>
    </row>
    <row r="25" spans="1:26" s="188" customFormat="1" ht="21.75" customHeight="1">
      <c r="A25" s="184"/>
      <c r="B25" s="357"/>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c r="N25" s="348"/>
      <c r="O25" s="349"/>
      <c r="P25" s="187" t="e">
        <f>IF(B25=[28]Data!#REF!,[28]Data!#REF!,(IF(B25=[28]Data!#REF!,[28]Data!#REF!,(IF(B25=[28]Data!#REF!,[28]Data!#REF!,(IF(B25=[28]Data!B59,[28]Data!H59,(IF(B25=[28]Data!B63,[28]Data!H63,(IF(B25=[28]Data!#REF!,[28]Data!#REF!,(IF(B25=[28]Data!#REF!,[28]Data!#REF!,(IF(B25=[28]Data!#REF!,[28]Data!#REF!,[28]Data!#REF!)))))))))))))))&amp;IF(B25=[28]Data!B79,[28]Data!H79,(IF(B25=[28]Data!#REF!,[28]Data!#REF!,(IF(B25=[28]Data!B37,[28]Data!H37,(IF(B25=[28]Data!B38,[28]Data!H38,(IF(B25=[28]Data!B39,[28]Data!H39,(IF(B25=[28]Data!#REF!,[28]Data!H857,(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59,[28]Data!I59,(IF(B25=[28]Data!B63,[28]Data!I63,(IF(B25=[28]Data!#REF!,[28]Data!#REF!,(IF(B25=[28]Data!#REF!,[28]Data!#REF!,(IF(B25=[28]Data!#REF!,[28]Data!#REF!,[28]Data!#REF!)))))))))))))))&amp;IF(B25=[28]Data!B79,[28]Data!I79,(IF(B25=[28]Data!#REF!,[28]Data!#REF!,(IF(B25=[28]Data!B37,[28]Data!I37,(IF(B25=[28]Data!B38,[28]Data!I38,(IF(B25=[28]Data!B39,[28]Data!I39,(IF(B25=[28]Data!#REF!,[28]Data!I857,(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59,[28]Data!J59,(IF(B25=[28]Data!B63,[28]Data!J63,(IF(B25=[28]Data!#REF!,[28]Data!#REF!,(IF(B25=[28]Data!#REF!,[28]Data!#REF!,(IF(B25=[28]Data!#REF!,[28]Data!#REF!,[28]Data!#REF!)))))))))))))))&amp;IF(B25=[28]Data!B79,[28]Data!J79,(IF(B25=[28]Data!#REF!,[28]Data!#REF!,(IF(B25=[28]Data!B37,[28]Data!J37,(IF(B25=[28]Data!B38,[28]Data!J38,(IF(B25=[28]Data!B39,[28]Data!J39,(IF(B25=[28]Data!#REF!,[28]Data!J857,(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16.5">
      <c r="A26" s="198"/>
      <c r="B26" s="192"/>
      <c r="C26" s="193"/>
      <c r="D26" s="324"/>
      <c r="E26" s="208"/>
      <c r="F26" s="199"/>
      <c r="G26" s="199"/>
      <c r="H26" s="199"/>
      <c r="I26" s="191"/>
      <c r="J26" s="191"/>
      <c r="K26" s="199"/>
      <c r="L26" s="199"/>
      <c r="M26" s="199"/>
      <c r="N26" s="200"/>
      <c r="O26" s="325"/>
      <c r="P26" s="201"/>
      <c r="Q26" s="325"/>
      <c r="R26" s="325"/>
      <c r="S26" s="201"/>
      <c r="T26" s="202"/>
      <c r="U26" s="201"/>
      <c r="V26" s="203"/>
    </row>
    <row r="27" spans="1:26" s="188" customFormat="1" ht="25">
      <c r="A27" s="191"/>
      <c r="B27" s="418"/>
      <c r="C27" s="419"/>
      <c r="D27" s="326">
        <f>SUM(D18:D25)</f>
        <v>16</v>
      </c>
      <c r="E27" s="194"/>
      <c r="F27" s="195"/>
      <c r="G27" s="195">
        <f>SUM(G18:G25)</f>
        <v>41066.76</v>
      </c>
      <c r="H27" s="191"/>
      <c r="I27" s="191"/>
      <c r="J27" s="191"/>
      <c r="K27" s="195">
        <f>SUM(K18:K25)</f>
        <v>3736</v>
      </c>
      <c r="L27" s="195">
        <f>SUM(L18:L25)</f>
        <v>3336</v>
      </c>
      <c r="M27" s="195"/>
      <c r="N27" s="195">
        <f>SUM(N18:N25)</f>
        <v>0</v>
      </c>
      <c r="O27" s="195">
        <f>SUM(O16:O26)</f>
        <v>0</v>
      </c>
      <c r="P27" s="195" t="e">
        <f>SUM(P16:P26)</f>
        <v>#REF!</v>
      </c>
      <c r="Q27" s="195">
        <f>SUM(Q18:Q25)</f>
        <v>0</v>
      </c>
      <c r="R27" s="195">
        <f>SUM(R16:R26)</f>
        <v>0</v>
      </c>
      <c r="S27" s="195" t="e">
        <f>SUM(S16:S26)</f>
        <v>#REF!</v>
      </c>
      <c r="T27" s="195">
        <f>SUM(T18:T25)</f>
        <v>0</v>
      </c>
      <c r="U27" s="195" t="e">
        <f>SUM(U16:U26)</f>
        <v>#REF!</v>
      </c>
      <c r="V27" s="196">
        <f>SUM(V18:V25)</f>
        <v>20.32</v>
      </c>
    </row>
    <row r="28" spans="1:26">
      <c r="A28" s="327"/>
      <c r="B28" s="26"/>
      <c r="C28" s="272"/>
      <c r="D28" s="308"/>
      <c r="E28" s="282"/>
      <c r="F28" s="309" t="s">
        <v>790</v>
      </c>
      <c r="G28" s="286"/>
      <c r="H28" s="307"/>
      <c r="I28" s="307"/>
      <c r="J28" s="307"/>
      <c r="K28" s="310"/>
      <c r="L28" s="286"/>
      <c r="M28" s="284"/>
      <c r="N28" s="283"/>
      <c r="O28" s="283"/>
      <c r="P28" s="283"/>
      <c r="Q28" s="283"/>
      <c r="R28" s="283"/>
      <c r="S28" s="283"/>
      <c r="T28" s="284"/>
      <c r="U28" s="284"/>
      <c r="V28" s="288"/>
    </row>
    <row r="29" spans="1:26" ht="13">
      <c r="A29" s="10" t="s">
        <v>520</v>
      </c>
      <c r="B29" s="11"/>
      <c r="C29" s="1"/>
      <c r="D29" s="311" t="s">
        <v>524</v>
      </c>
      <c r="E29" s="276"/>
      <c r="F29" s="77" t="s">
        <v>81</v>
      </c>
      <c r="G29" s="81"/>
      <c r="H29" s="280" t="s">
        <v>82</v>
      </c>
      <c r="I29" s="295"/>
      <c r="J29" s="275" t="s">
        <v>83</v>
      </c>
      <c r="K29" s="275"/>
      <c r="L29" s="405" t="s">
        <v>84</v>
      </c>
      <c r="M29" s="406"/>
      <c r="N29" s="406"/>
      <c r="O29" s="406"/>
      <c r="P29" s="406"/>
      <c r="Q29" s="406"/>
      <c r="R29" s="406"/>
      <c r="S29" s="406"/>
      <c r="T29" s="406"/>
      <c r="U29" s="406"/>
      <c r="V29" s="407"/>
    </row>
    <row r="30" spans="1:26" ht="13">
      <c r="A30" s="26" t="s">
        <v>521</v>
      </c>
      <c r="C30" s="56"/>
      <c r="D30" t="s">
        <v>86</v>
      </c>
      <c r="F30" s="328"/>
      <c r="G30" s="269"/>
      <c r="H30" s="26" t="s">
        <v>87</v>
      </c>
      <c r="I30" s="296"/>
      <c r="J30" s="266" t="s">
        <v>88</v>
      </c>
      <c r="L30" s="273"/>
      <c r="V30" s="278"/>
    </row>
    <row r="31" spans="1:26">
      <c r="A31" s="26" t="s">
        <v>522</v>
      </c>
      <c r="C31" s="272"/>
      <c r="F31" s="408"/>
      <c r="G31" s="409"/>
      <c r="H31" s="26"/>
      <c r="I31" s="296"/>
      <c r="J31" s="266" t="s">
        <v>92</v>
      </c>
      <c r="L31" s="273"/>
      <c r="V31" s="278"/>
    </row>
    <row r="32" spans="1:26">
      <c r="A32" s="282"/>
      <c r="B32" s="283"/>
      <c r="C32" s="297"/>
      <c r="D32" t="s">
        <v>93</v>
      </c>
      <c r="F32" s="328"/>
      <c r="G32" s="269"/>
      <c r="H32" s="26" t="s">
        <v>94</v>
      </c>
      <c r="I32" s="296"/>
      <c r="J32" s="266"/>
      <c r="L32" s="273"/>
      <c r="V32" s="278"/>
    </row>
    <row r="33" spans="1:22" ht="13">
      <c r="A33" s="10" t="s">
        <v>95</v>
      </c>
      <c r="B33" s="276"/>
      <c r="C33" s="271"/>
      <c r="D33" t="s">
        <v>96</v>
      </c>
      <c r="F33" s="85" t="s">
        <v>97</v>
      </c>
      <c r="G33" s="82"/>
      <c r="H33" s="26" t="s">
        <v>87</v>
      </c>
      <c r="I33" s="296"/>
      <c r="J33" s="266" t="s">
        <v>98</v>
      </c>
      <c r="L33" s="273"/>
      <c r="V33" s="278"/>
    </row>
    <row r="34" spans="1:22" ht="13">
      <c r="A34" s="26" t="s">
        <v>875</v>
      </c>
      <c r="C34" s="272"/>
      <c r="D34" t="s">
        <v>99</v>
      </c>
      <c r="F34" s="298"/>
      <c r="G34" s="299"/>
      <c r="H34" s="26" t="s">
        <v>100</v>
      </c>
      <c r="I34" s="296"/>
      <c r="J34" s="266" t="s">
        <v>523</v>
      </c>
      <c r="L34" s="410" t="s">
        <v>102</v>
      </c>
      <c r="M34" s="411"/>
      <c r="N34" s="411"/>
      <c r="O34" s="411"/>
      <c r="P34" s="411"/>
      <c r="Q34" s="411"/>
      <c r="R34" s="411"/>
      <c r="S34" s="411"/>
      <c r="T34" s="411"/>
      <c r="U34" s="411"/>
      <c r="V34" s="412"/>
    </row>
    <row r="35" spans="1:22">
      <c r="A35" s="282"/>
      <c r="B35" s="283"/>
      <c r="C35" s="284"/>
      <c r="D35" s="124"/>
      <c r="E35" s="283"/>
      <c r="F35" s="413" t="s">
        <v>915</v>
      </c>
      <c r="G35" s="414"/>
      <c r="H35" s="413" t="s">
        <v>914</v>
      </c>
      <c r="I35" s="414"/>
      <c r="J35" s="287" t="s">
        <v>103</v>
      </c>
      <c r="K35" s="287"/>
      <c r="L35" s="415" t="s">
        <v>104</v>
      </c>
      <c r="M35" s="416"/>
      <c r="N35" s="416"/>
      <c r="O35" s="416"/>
      <c r="P35" s="416"/>
      <c r="Q35" s="416"/>
      <c r="R35" s="416"/>
      <c r="S35" s="416"/>
      <c r="T35" s="416"/>
      <c r="U35" s="416"/>
      <c r="V35" s="417"/>
    </row>
    <row r="41" spans="1:22" ht="18.75" customHeight="1">
      <c r="A41" s="161" t="s">
        <v>538</v>
      </c>
      <c r="B41" s="161"/>
      <c r="D41" s="158"/>
      <c r="F41" s="161" t="s">
        <v>885</v>
      </c>
      <c r="G41" s="159"/>
      <c r="H41" s="161" t="s">
        <v>570</v>
      </c>
    </row>
    <row r="42" spans="1:22" ht="20">
      <c r="A42" s="161" t="s">
        <v>540</v>
      </c>
      <c r="B42" s="161"/>
      <c r="D42" s="158"/>
      <c r="F42" s="263" t="s">
        <v>886</v>
      </c>
      <c r="G42" s="351"/>
      <c r="H42" s="263" t="s">
        <v>891</v>
      </c>
    </row>
    <row r="43" spans="1:22" ht="20">
      <c r="A43" s="161" t="s">
        <v>541</v>
      </c>
      <c r="B43" s="161"/>
      <c r="D43" s="158"/>
      <c r="F43" s="161" t="s">
        <v>887</v>
      </c>
      <c r="G43" s="159"/>
      <c r="H43" s="161" t="s">
        <v>570</v>
      </c>
    </row>
    <row r="44" spans="1:22" ht="20">
      <c r="A44" s="161" t="s">
        <v>536</v>
      </c>
      <c r="B44" s="161"/>
      <c r="D44" s="158"/>
      <c r="F44" s="161" t="s">
        <v>888</v>
      </c>
      <c r="G44" s="159"/>
      <c r="H44" s="161" t="s">
        <v>570</v>
      </c>
    </row>
    <row r="45" spans="1:22" ht="20">
      <c r="A45" s="161" t="s">
        <v>537</v>
      </c>
      <c r="B45" s="161"/>
      <c r="D45" s="158"/>
      <c r="F45" s="161" t="s">
        <v>890</v>
      </c>
      <c r="G45" s="159"/>
      <c r="H45" s="161" t="s">
        <v>570</v>
      </c>
    </row>
    <row r="46" spans="1:22" ht="20">
      <c r="F46" s="161" t="s">
        <v>889</v>
      </c>
      <c r="G46" s="159"/>
      <c r="H46" s="161" t="s">
        <v>570</v>
      </c>
    </row>
  </sheetData>
  <mergeCells count="7">
    <mergeCell ref="B27:C27"/>
    <mergeCell ref="L29:V29"/>
    <mergeCell ref="F31:G31"/>
    <mergeCell ref="L34:V34"/>
    <mergeCell ref="F35:G35"/>
    <mergeCell ref="H35:I35"/>
    <mergeCell ref="L35:V35"/>
  </mergeCells>
  <printOptions horizontalCentered="1"/>
  <pageMargins left="0.15748031496062992" right="0" top="0.19685039370078741" bottom="0" header="0.59055118110236227" footer="0.31496062992125984"/>
  <pageSetup paperSize="9" scale="73" firstPageNumber="4294963191" orientation="landscape" r:id="rId1"/>
  <headerFooter alignWithMargins="0">
    <oddHeader>&amp;R&amp;"Calibri"&amp;10&amp;K000000 Confidential&amp;1#_x000D_</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33817-49E4-4BF4-935F-00ED3B3C22B1}">
  <dimension ref="A1:Z46"/>
  <sheetViews>
    <sheetView topLeftCell="A25" zoomScale="85" zoomScaleNormal="85" zoomScaleSheetLayoutView="75" workbookViewId="0">
      <selection activeCell="C23" sqref="C23"/>
    </sheetView>
  </sheetViews>
  <sheetFormatPr defaultColWidth="9.1796875" defaultRowHeight="12.5"/>
  <cols>
    <col min="1" max="1" width="8.81640625" style="158" customWidth="1"/>
    <col min="2" max="2" width="30.8164062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1" width="14.1796875" style="266" customWidth="1"/>
    <col min="12" max="12" width="11.54296875" style="266" bestFit="1" customWidth="1"/>
    <col min="13" max="13" width="0.54296875" style="158" customWidth="1"/>
    <col min="14" max="14" width="6" style="158" bestFit="1"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 ca="1">TODAY()</f>
        <v>44704</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68"/>
      <c r="I10" s="369"/>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918</v>
      </c>
      <c r="C18" s="197" t="str">
        <f>IF(D18="","",VLOOKUP(B18,Data!$B$5:$L$501,2,FALSE))</f>
        <v/>
      </c>
      <c r="D18" s="320"/>
      <c r="E18" s="205"/>
      <c r="F18" s="180" t="str">
        <f>IF(D18="","",VLOOKUP(B18,Data!$B$5:$L$501,11,FALSE))</f>
        <v/>
      </c>
      <c r="G18" s="185" t="str">
        <f t="shared" ref="G18:G25" si="0">IF(D18&gt;0,D18*F18,"-")</f>
        <v>-</v>
      </c>
      <c r="H18" s="181" t="str">
        <f>IF(D18="","",VLOOKUP(B18,Data!$B$5:$D$501,3,FALSE))</f>
        <v/>
      </c>
      <c r="I18" s="181" t="str">
        <f>IF(D18="","",VLOOKUP(B18,Data!$B$5:$M$501,12,FALSE))</f>
        <v/>
      </c>
      <c r="J18" s="206"/>
      <c r="K18" s="182" t="str">
        <f>IF(D18="","",VLOOKUP(B18,Data!$B$5:$E$501,4,FALSE)*D18)</f>
        <v/>
      </c>
      <c r="L18" s="186" t="str">
        <f>IF(D18="","",VLOOKUP(B18,Data!$B$5:$F$501,5,FALSE)*D18)</f>
        <v/>
      </c>
      <c r="M18" s="190"/>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352</v>
      </c>
      <c r="C19" s="197" t="str">
        <f>IF(D19="","",VLOOKUP(B19,Data!$B$5:$L$501,2,FALSE))</f>
        <v>WQ78260</v>
      </c>
      <c r="D19" s="212">
        <v>6</v>
      </c>
      <c r="E19" s="204" t="s">
        <v>518</v>
      </c>
      <c r="F19" s="180">
        <f>IF(D19="","",VLOOKUP(B19,Data!$B$5:$L$501,11,FALSE))</f>
        <v>4283.6499999999996</v>
      </c>
      <c r="G19" s="185">
        <f t="shared" si="0"/>
        <v>25701.899999999998</v>
      </c>
      <c r="H19" s="181" t="str">
        <f>IF(D19="","",VLOOKUP(B19,Data!$B$5:$D$501,3,FALSE))</f>
        <v>C/T</v>
      </c>
      <c r="I19" s="181" t="str">
        <f>IF(D19="","",VLOOKUP(B19,Data!$B$5:$M$501,12,FALSE))</f>
        <v>Indonesia</v>
      </c>
      <c r="J19" s="343" t="s">
        <v>919</v>
      </c>
      <c r="K19" s="182">
        <f>IF(D19="","",VLOOKUP(B19,Data!$B$5:$E$501,4,FALSE)*D19)</f>
        <v>1830</v>
      </c>
      <c r="L19" s="186">
        <f>IF(D19="","",VLOOKUP(B19,Data!$B$5:$F$501,5,FALSE)*D19)</f>
        <v>1614</v>
      </c>
      <c r="M19" s="190"/>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9.2040000000000006</v>
      </c>
    </row>
    <row r="20" spans="1:26" s="188" customFormat="1" ht="20.75" customHeight="1">
      <c r="A20" s="184"/>
      <c r="B20" s="321" t="s">
        <v>195</v>
      </c>
      <c r="C20" s="197" t="str">
        <f>IF(D20="","",VLOOKUP(B20,Data!$B$5:$L$501,2,FALSE))</f>
        <v>WH50350</v>
      </c>
      <c r="D20" s="212">
        <v>20</v>
      </c>
      <c r="E20" s="204"/>
      <c r="F20" s="180">
        <f>IF(D20="","",VLOOKUP(B20,Data!$B$5:$L$501,11,FALSE))</f>
        <v>1751.45</v>
      </c>
      <c r="G20" s="185">
        <f t="shared" si="0"/>
        <v>35029</v>
      </c>
      <c r="H20" s="181" t="str">
        <f>IF(D20="","",VLOOKUP(B20,Data!$B$5:$D$501,3,FALSE))</f>
        <v>C/T</v>
      </c>
      <c r="I20" s="181" t="str">
        <f>IF(D20="","",VLOOKUP(B20,Data!$B$5:$M$501,12,FALSE))</f>
        <v>Indonesia</v>
      </c>
      <c r="J20" s="343" t="s">
        <v>919</v>
      </c>
      <c r="K20" s="182">
        <f>IF(D20="","",VLOOKUP(B20,Data!$B$5:$E$501,4,FALSE)*D20)</f>
        <v>4020</v>
      </c>
      <c r="L20" s="186">
        <f>IF(D20="","",VLOOKUP(B20,Data!$B$5:$F$501,5,FALSE)*D20)</f>
        <v>3620</v>
      </c>
      <c r="M20" s="190"/>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23</v>
      </c>
      <c r="Z20" s="188" t="s">
        <v>876</v>
      </c>
    </row>
    <row r="21" spans="1:26" s="188" customFormat="1" ht="20.75" customHeight="1">
      <c r="A21" s="184"/>
      <c r="B21" s="321" t="s">
        <v>696</v>
      </c>
      <c r="C21" s="197" t="str">
        <f>IF(D21="","",VLOOKUP(B21,Data!$B$5:$L$501,2,FALSE))</f>
        <v>VAD6750</v>
      </c>
      <c r="D21" s="212">
        <v>10</v>
      </c>
      <c r="E21" s="204" t="s">
        <v>519</v>
      </c>
      <c r="F21" s="180">
        <f>IF(D21="","",VLOOKUP(B21,Data!$B$5:$L$501,11,FALSE))</f>
        <v>2090.88</v>
      </c>
      <c r="G21" s="185">
        <f t="shared" si="0"/>
        <v>20908.800000000003</v>
      </c>
      <c r="H21" s="181" t="str">
        <f>IF(D21="","",VLOOKUP(B21,Data!$B$5:$D$501,3,FALSE))</f>
        <v>C/T</v>
      </c>
      <c r="I21" s="181" t="str">
        <f>IF(D21="","",VLOOKUP(B21,Data!$B$5:$M$501,12,FALSE))</f>
        <v>Indonesia</v>
      </c>
      <c r="J21" s="343" t="s">
        <v>919</v>
      </c>
      <c r="K21" s="182">
        <f>IF(D21="","",VLOOKUP(B21,Data!$B$5:$E$501,4,FALSE)*D21)</f>
        <v>2060</v>
      </c>
      <c r="L21" s="186">
        <f>IF(D21="","",VLOOKUP(B21,Data!$B$5:$F$501,5,FALSE)*D21)</f>
        <v>1860</v>
      </c>
      <c r="M21" s="190"/>
      <c r="N21" s="348"/>
      <c r="O21" s="349"/>
      <c r="P21" s="187" t="e">
        <f>IF(B21=Data!B85,Data!H85,(IF(B21=Data!B91,Data!H91,(IF(B21=Data!B93,Data!H93,(IF(B21=Data!#REF!,Data!#REF!,(IF(B21=Data!#REF!,Data!#REF!,(IF(B21=Data!B76,Data!H76,(IF(B21=Data!#REF!,Data!#REF!,(IF(B21=Data!#REF!,Data!#REF!,Data!#REF!)))))))))))))))&amp;IF(B21=Data!B209,Data!H209,(IF(B21=Data!B210,Data!H210,(IF(B21=Data!#REF!,Data!#REF!,(IF(B21=Data!B205,Data!H205,(IF(B21=Data!B206,Data!H206,(IF(B21=Data!#REF!,Data!H901,(IF(B21=Data!#REF!,Data!#REF!,(IF(B21=Data!B261,Data!H261,Data!#REF!)))))))))))))))&amp;IF(B21=Data!#REF!,Data!#REF!,(IF(B21=Data!#REF!,Data!#REF!,(IF(B21=Data!#REF!,Data!#REF!,(IF(B21=Data!#REF!,Data!#REF!,(IF(B21=Data!#REF!,Data!#REF!,Data!#REF!)))))))))</f>
        <v>#REF!</v>
      </c>
      <c r="Q21" s="349"/>
      <c r="R21" s="349"/>
      <c r="S21" s="187" t="e">
        <f>IF(B21=Data!B85,Data!I85,(IF(B21=Data!B91,Data!I91,(IF(B21=Data!B93,Data!I93,(IF(B21=Data!#REF!,Data!#REF!,(IF(B21=Data!#REF!,Data!#REF!,(IF(B21=Data!B76,Data!I76,(IF(B21=Data!#REF!,Data!#REF!,(IF(B21=Data!#REF!,Data!#REF!,Data!#REF!)))))))))))))))&amp;IF(B21=Data!B209,Data!I209,(IF(B21=Data!B210,Data!I210,(IF(B21=Data!#REF!,Data!#REF!,(IF(B21=Data!B205,Data!I205,(IF(B21=Data!B206,Data!I206,(IF(B21=Data!#REF!,Data!I901,(IF(B21=Data!#REF!,Data!#REF!,(IF(B21=Data!B261,Data!I261,Data!#REF!)))))))))))))))&amp;IF(B21=Data!#REF!,Data!#REF!,(IF(B21=Data!#REF!,Data!#REF!,(IF(B21=Data!#REF!,Data!#REF!,(IF(B21=Data!#REF!,Data!#REF!,(IF(B21=Data!#REF!,Data!#REF!,Data!#REF!)))))))))</f>
        <v>#REF!</v>
      </c>
      <c r="T21" s="350"/>
      <c r="U21" s="187" t="e">
        <f>IF(B21=Data!B85,Data!J85,(IF(B21=Data!B91,Data!J91,(IF(B21=Data!B93,Data!J93,(IF(B21=Data!#REF!,Data!#REF!,(IF(B21=Data!#REF!,Data!#REF!,(IF(B21=Data!B76,Data!J76,(IF(B21=Data!#REF!,Data!#REF!,(IF(B21=Data!#REF!,Data!#REF!,Data!#REF!)))))))))))))))&amp;IF(B21=Data!B209,Data!J209,(IF(B21=Data!B210,Data!J210,(IF(B21=Data!#REF!,Data!#REF!,(IF(B21=Data!B205,Data!J205,(IF(B21=Data!B206,Data!J206,(IF(B21=Data!#REF!,Data!J901,(IF(B21=Data!#REF!,Data!#REF!,(IF(B21=Data!B261,Data!J261,Data!#REF!)))))))))))))))&amp;IF(B21=Data!#REF!,Data!#REF!,(IF(B21=Data!#REF!,Data!#REF!,(IF(B21=Data!#REF!,Data!#REF!,(IF(B21=Data!#REF!,Data!#REF!,(IF(B21=Data!#REF!,Data!#REF!,Data!#REF!)))))))))</f>
        <v>#REF!</v>
      </c>
      <c r="V21" s="183">
        <f>IF(D21="","",VLOOKUP(B21,Data!$B$5:$J$501,9,FALSE)*D21)</f>
        <v>11.5</v>
      </c>
    </row>
    <row r="22" spans="1:26" s="188" customFormat="1" ht="20.75" customHeight="1">
      <c r="A22" s="184"/>
      <c r="B22" s="321"/>
      <c r="C22" s="197" t="str">
        <f>IF(D22="","",VLOOKUP(B22,Data!$B$5:$L$501,2,FALSE))</f>
        <v/>
      </c>
      <c r="D22" s="212"/>
      <c r="E22" s="204"/>
      <c r="F22" s="180" t="str">
        <f>IF(D22="","",VLOOKUP(B22,Data!$B$5:$L$501,11,FALSE))</f>
        <v/>
      </c>
      <c r="G22" s="185" t="str">
        <f t="shared" si="0"/>
        <v>-</v>
      </c>
      <c r="H22" s="181" t="str">
        <f>IF(D22="","",VLOOKUP(B22,Data!$B$5:$D$501,3,FALSE))</f>
        <v/>
      </c>
      <c r="I22" s="181" t="str">
        <f>IF(D22="","",VLOOKUP(B22,Data!$B$5:$M$501,12,FALSE))</f>
        <v/>
      </c>
      <c r="J22" s="343"/>
      <c r="K22" s="182" t="str">
        <f>IF(D22="","",VLOOKUP(B22,Data!$B$5:$E$501,4,FALSE)*D22)</f>
        <v/>
      </c>
      <c r="L22" s="186" t="str">
        <f>IF(D22="","",VLOOKUP(B22,Data!$B$5:$F$501,5,FALSE)*D22)</f>
        <v/>
      </c>
      <c r="M22" s="190"/>
      <c r="N22" s="348"/>
      <c r="O22" s="349"/>
      <c r="P22" s="187" t="e">
        <f>IF(B22=[28]Data!#REF!,[28]Data!#REF!,(IF(B22=[28]Data!#REF!,[28]Data!#REF!,(IF(B22=[28]Data!#REF!,[28]Data!#REF!,(IF(B22=[28]Data!B53,[28]Data!H53,(IF(B22=[28]Data!B57,[28]Data!H57,(IF(B22=[28]Data!#REF!,[28]Data!#REF!,(IF(B22=[28]Data!#REF!,[28]Data!#REF!,(IF(B22=[28]Data!#REF!,[28]Data!#REF!,[28]Data!#REF!)))))))))))))))&amp;IF(B22=[28]Data!B73,[28]Data!H73,(IF(B22=[28]Data!#REF!,[28]Data!#REF!,(IF(B22=[28]Data!B31,[28]Data!H31,(IF(B22=[28]Data!B32,[28]Data!H32,(IF(B22=[28]Data!B33,[28]Data!H33,(IF(B22=[28]Data!#REF!,[28]Data!H851,(IF(B22=[28]Data!#REF!,[28]Data!#REF!,(IF(B22=[28]Data!#REF!,[28]Data!#REF!,[28]Data!#REF!)))))))))))))))&amp;IF(B22=[28]Data!#REF!,[28]Data!#REF!,(IF(B22=[28]Data!#REF!,[28]Data!#REF!,(IF(B22=[28]Data!#REF!,[28]Data!#REF!,(IF(B22=[28]Data!#REF!,[28]Data!#REF!,(IF(B22=[28]Data!#REF!,[28]Data!#REF!,[28]Data!#REF!)))))))))</f>
        <v>#REF!</v>
      </c>
      <c r="Q22" s="349"/>
      <c r="R22" s="349"/>
      <c r="S22" s="187" t="e">
        <f>IF(B22=[28]Data!#REF!,[28]Data!#REF!,(IF(B22=[28]Data!#REF!,[28]Data!#REF!,(IF(B22=[28]Data!#REF!,[28]Data!#REF!,(IF(B22=[28]Data!B53,[28]Data!I53,(IF(B22=[28]Data!B57,[28]Data!I57,(IF(B22=[28]Data!#REF!,[28]Data!#REF!,(IF(B22=[28]Data!#REF!,[28]Data!#REF!,(IF(B22=[28]Data!#REF!,[28]Data!#REF!,[28]Data!#REF!)))))))))))))))&amp;IF(B22=[28]Data!B73,[28]Data!I73,(IF(B22=[28]Data!#REF!,[28]Data!#REF!,(IF(B22=[28]Data!B31,[28]Data!I31,(IF(B22=[28]Data!B32,[28]Data!I32,(IF(B22=[28]Data!B33,[28]Data!I33,(IF(B22=[28]Data!#REF!,[28]Data!I851,(IF(B22=[28]Data!#REF!,[28]Data!#REF!,(IF(B22=[28]Data!#REF!,[28]Data!#REF!,[28]Data!#REF!)))))))))))))))&amp;IF(B22=[28]Data!#REF!,[28]Data!#REF!,(IF(B22=[28]Data!#REF!,[28]Data!#REF!,(IF(B22=[28]Data!#REF!,[28]Data!#REF!,(IF(B22=[28]Data!#REF!,[28]Data!#REF!,(IF(B22=[28]Data!#REF!,[28]Data!#REF!,[28]Data!#REF!)))))))))</f>
        <v>#REF!</v>
      </c>
      <c r="T22" s="350"/>
      <c r="U22" s="187" t="e">
        <f>IF(B22=[28]Data!#REF!,[28]Data!#REF!,(IF(B22=[28]Data!#REF!,[28]Data!#REF!,(IF(B22=[28]Data!#REF!,[28]Data!#REF!,(IF(B22=[28]Data!B53,[28]Data!J53,(IF(B22=[28]Data!B57,[28]Data!J57,(IF(B22=[28]Data!#REF!,[28]Data!#REF!,(IF(B22=[28]Data!#REF!,[28]Data!#REF!,(IF(B22=[28]Data!#REF!,[28]Data!#REF!,[28]Data!#REF!)))))))))))))))&amp;IF(B22=[28]Data!B73,[28]Data!J73,(IF(B22=[28]Data!#REF!,[28]Data!#REF!,(IF(B22=[28]Data!B31,[28]Data!J31,(IF(B22=[28]Data!B32,[28]Data!J32,(IF(B22=[28]Data!B33,[28]Data!J33,(IF(B22=[28]Data!#REF!,[28]Data!J851,(IF(B22=[28]Data!#REF!,[28]Data!#REF!,(IF(B22=[28]Data!#REF!,[28]Data!#REF!,[28]Data!#REF!)))))))))))))))&amp;IF(B22=[28]Data!#REF!,[28]Data!#REF!,(IF(B22=[28]Data!#REF!,[28]Data!#REF!,(IF(B22=[28]Data!#REF!,[28]Data!#REF!,(IF(B22=[28]Data!#REF!,[28]Data!#REF!,(IF(B22=[28]Data!#REF!,[28]Data!#REF!,[28]Data!#REF!)))))))))</f>
        <v>#REF!</v>
      </c>
      <c r="V22" s="183" t="str">
        <f>IF(D22="","",VLOOKUP(B22,Data!$B$5:$J$501,9,FALSE)*D22)</f>
        <v/>
      </c>
      <c r="Z22" s="188" t="s">
        <v>876</v>
      </c>
    </row>
    <row r="23" spans="1:26" s="188" customFormat="1" ht="20.75" customHeight="1">
      <c r="A23" s="184"/>
      <c r="B23" s="321"/>
      <c r="C23" s="197" t="str">
        <f>IF(D23="","",VLOOKUP(B23,Data!$B$5:$L$501,2,FALSE))</f>
        <v/>
      </c>
      <c r="D23" s="212"/>
      <c r="E23" s="205" t="s">
        <v>797</v>
      </c>
      <c r="F23" s="180" t="str">
        <f>IF(D23="","",VLOOKUP(B23,Data!$B$5:$L$501,11,FALSE))</f>
        <v/>
      </c>
      <c r="G23" s="185" t="str">
        <f t="shared" si="0"/>
        <v>-</v>
      </c>
      <c r="H23" s="181" t="str">
        <f>IF(D23="","",VLOOKUP(B23,Data!$B$5:$D$501,3,FALSE))</f>
        <v/>
      </c>
      <c r="I23" s="181" t="str">
        <f>IF(D23="","",VLOOKUP(B23,Data!$B$5:$M$501,12,FALSE))</f>
        <v/>
      </c>
      <c r="J23" s="343"/>
      <c r="K23" s="182" t="str">
        <f>IF(D23="","",VLOOKUP(B23,Data!$B$5:$E$501,4,FALSE)*D23)</f>
        <v/>
      </c>
      <c r="L23" s="186" t="str">
        <f>IF(D23="","",VLOOKUP(B23,Data!$B$5:$F$501,5,FALSE)*D23)</f>
        <v/>
      </c>
      <c r="M23" s="190"/>
      <c r="N23" s="348"/>
      <c r="O23" s="349"/>
      <c r="P23" s="187" t="e">
        <f>IF(B23=[28]Data!#REF!,[28]Data!#REF!,(IF(B23=[28]Data!#REF!,[28]Data!#REF!,(IF(B23=[28]Data!#REF!,[28]Data!#REF!,(IF(B23=[28]Data!B51,[28]Data!H51,(IF(B23=[28]Data!B55,[28]Data!H55,(IF(B23=[28]Data!#REF!,[28]Data!#REF!,(IF(B23=[28]Data!#REF!,[28]Data!#REF!,(IF(B23=[28]Data!#REF!,[28]Data!#REF!,[28]Data!#REF!)))))))))))))))&amp;IF(B23=[28]Data!B71,[28]Data!H71,(IF(B23=[28]Data!#REF!,[28]Data!#REF!,(IF(B23=[28]Data!B29,[28]Data!H29,(IF(B23=[28]Data!B30,[28]Data!H30,(IF(B23=[28]Data!B31,[28]Data!H31,(IF(B23=[28]Data!#REF!,[28]Data!H849,(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51,[28]Data!I51,(IF(B23=[28]Data!B55,[28]Data!I55,(IF(B23=[28]Data!#REF!,[28]Data!#REF!,(IF(B23=[28]Data!#REF!,[28]Data!#REF!,(IF(B23=[28]Data!#REF!,[28]Data!#REF!,[28]Data!#REF!)))))))))))))))&amp;IF(B23=[28]Data!B71,[28]Data!I71,(IF(B23=[28]Data!#REF!,[28]Data!#REF!,(IF(B23=[28]Data!B29,[28]Data!I29,(IF(B23=[28]Data!B30,[28]Data!I30,(IF(B23=[28]Data!B31,[28]Data!I31,(IF(B23=[28]Data!#REF!,[28]Data!I849,(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51,[28]Data!J51,(IF(B23=[28]Data!B55,[28]Data!J55,(IF(B23=[28]Data!#REF!,[28]Data!#REF!,(IF(B23=[28]Data!#REF!,[28]Data!#REF!,(IF(B23=[28]Data!#REF!,[28]Data!#REF!,[28]Data!#REF!)))))))))))))))&amp;IF(B23=[28]Data!B71,[28]Data!J71,(IF(B23=[28]Data!#REF!,[28]Data!#REF!,(IF(B23=[28]Data!B29,[28]Data!J29,(IF(B23=[28]Data!B30,[28]Data!J30,(IF(B23=[28]Data!B31,[28]Data!J31,(IF(B23=[28]Data!#REF!,[28]Data!J849,(IF(B23=[28]Data!#REF!,[28]Data!#REF!,(IF(B23=[28]Data!#REF!,[28]Data!#REF!,[28]Data!#REF!)))))))))))))))&amp;IF(B23=[28]Data!#REF!,[28]Data!#REF!,(IF(B23=[28]Data!#REF!,[28]Data!#REF!,(IF(B23=[28]Data!#REF!,[28]Data!#REF!,(IF(B23=[28]Data!#REF!,[28]Data!#REF!,(IF(B23=[28]Data!#REF!,[28]Data!#REF!,[28]Data!#REF!)))))))))</f>
        <v>#REF!</v>
      </c>
      <c r="V23" s="183" t="str">
        <f>IF(D23="","",VLOOKUP(B23,Data!$B$5:$J$501,9,FALSE)*D23)</f>
        <v/>
      </c>
      <c r="Z23" s="188" t="s">
        <v>877</v>
      </c>
    </row>
    <row r="24" spans="1:26" s="188" customFormat="1" ht="18.649999999999999" customHeight="1">
      <c r="A24" s="184"/>
      <c r="B24" s="356"/>
      <c r="C24" s="197" t="str">
        <f>IF(D24="","",VLOOKUP(B24,Data!$B$5:$L$501,2,FALSE))</f>
        <v/>
      </c>
      <c r="D24" s="323"/>
      <c r="E24" s="204"/>
      <c r="F24" s="180" t="str">
        <f>IF(D24="","",VLOOKUP(B24,Data!$B$5:$L$501,11,FALSE))</f>
        <v/>
      </c>
      <c r="G24" s="185" t="str">
        <f t="shared" si="0"/>
        <v>-</v>
      </c>
      <c r="H24" s="181" t="str">
        <f>IF(D24="","",VLOOKUP(B24,Data!$B$5:$D$501,3,FALSE))</f>
        <v/>
      </c>
      <c r="I24" s="181" t="str">
        <f>IF(D24="","",VLOOKUP(B24,Data!$B$5:$M$501,12,FALSE))</f>
        <v/>
      </c>
      <c r="J24" s="206"/>
      <c r="K24" s="182" t="str">
        <f>IF(D24="","",VLOOKUP(B24,Data!$B$5:$E$501,4,FALSE)*D24)</f>
        <v/>
      </c>
      <c r="L24" s="186" t="str">
        <f>IF(D24="","",VLOOKUP(B24,Data!$B$5:$F$501,5,FALSE)*D24)</f>
        <v/>
      </c>
      <c r="M24" s="190"/>
      <c r="N24" s="348"/>
      <c r="O24" s="349"/>
      <c r="P24" s="187" t="e">
        <f>IF(B24=[28]Data!#REF!,[28]Data!#REF!,(IF(B24=[28]Data!#REF!,[28]Data!#REF!,(IF(B24=[28]Data!#REF!,[28]Data!#REF!,(IF(B24=[28]Data!B70,[28]Data!H70,(IF(B24=[28]Data!B74,[28]Data!H74,(IF(B24=[28]Data!#REF!,[28]Data!#REF!,(IF(B24=[28]Data!#REF!,[28]Data!#REF!,(IF(B24=[28]Data!#REF!,[28]Data!#REF!,[28]Data!#REF!)))))))))))))))&amp;IF(B24=[28]Data!B90,[28]Data!H90,(IF(B24=[28]Data!#REF!,[28]Data!#REF!,(IF(B24=[28]Data!B48,[28]Data!H48,(IF(B24=[28]Data!B49,[28]Data!H49,(IF(B24=[28]Data!B50,[28]Data!H50,(IF(B24=[28]Data!#REF!,[28]Data!H868,(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70,[28]Data!I70,(IF(B24=[28]Data!B74,[28]Data!I74,(IF(B24=[28]Data!#REF!,[28]Data!#REF!,(IF(B24=[28]Data!#REF!,[28]Data!#REF!,(IF(B24=[28]Data!#REF!,[28]Data!#REF!,[28]Data!#REF!)))))))))))))))&amp;IF(B24=[28]Data!B90,[28]Data!I90,(IF(B24=[28]Data!#REF!,[28]Data!#REF!,(IF(B24=[28]Data!B48,[28]Data!I48,(IF(B24=[28]Data!B49,[28]Data!I49,(IF(B24=[28]Data!B50,[28]Data!I50,(IF(B24=[28]Data!#REF!,[28]Data!I868,(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70,[28]Data!J70,(IF(B24=[28]Data!B74,[28]Data!J74,(IF(B24=[28]Data!#REF!,[28]Data!#REF!,(IF(B24=[28]Data!#REF!,[28]Data!#REF!,(IF(B24=[28]Data!#REF!,[28]Data!#REF!,[28]Data!#REF!)))))))))))))))&amp;IF(B24=[28]Data!B90,[28]Data!J90,(IF(B24=[28]Data!#REF!,[28]Data!#REF!,(IF(B24=[28]Data!B48,[28]Data!J48,(IF(B24=[28]Data!B49,[28]Data!J49,(IF(B24=[28]Data!B50,[28]Data!J50,(IF(B24=[28]Data!#REF!,[28]Data!J868,(IF(B24=[28]Data!#REF!,[28]Data!#REF!,(IF(B24=[28]Data!#REF!,[28]Data!#REF!,[28]Data!#REF!)))))))))))))))&amp;IF(B24=[28]Data!#REF!,[28]Data!#REF!,(IF(B24=[28]Data!#REF!,[28]Data!#REF!,(IF(B24=[28]Data!#REF!,[28]Data!#REF!,(IF(B24=[28]Data!#REF!,[28]Data!#REF!,(IF(B24=[28]Data!#REF!,[28]Data!#REF!,[28]Data!#REF!)))))))))</f>
        <v>#REF!</v>
      </c>
      <c r="V24" s="183" t="str">
        <f>IF(D24="","",VLOOKUP(B24,Data!$B$5:$J$501,9,FALSE)*D24)</f>
        <v/>
      </c>
    </row>
    <row r="25" spans="1:26" s="188" customFormat="1" ht="21.75" customHeight="1">
      <c r="A25" s="184"/>
      <c r="B25" s="357"/>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c r="N25" s="348"/>
      <c r="O25" s="349"/>
      <c r="P25" s="187" t="e">
        <f>IF(B25=[28]Data!#REF!,[28]Data!#REF!,(IF(B25=[28]Data!#REF!,[28]Data!#REF!,(IF(B25=[28]Data!#REF!,[28]Data!#REF!,(IF(B25=[28]Data!B59,[28]Data!H59,(IF(B25=[28]Data!B63,[28]Data!H63,(IF(B25=[28]Data!#REF!,[28]Data!#REF!,(IF(B25=[28]Data!#REF!,[28]Data!#REF!,(IF(B25=[28]Data!#REF!,[28]Data!#REF!,[28]Data!#REF!)))))))))))))))&amp;IF(B25=[28]Data!B79,[28]Data!H79,(IF(B25=[28]Data!#REF!,[28]Data!#REF!,(IF(B25=[28]Data!B37,[28]Data!H37,(IF(B25=[28]Data!B38,[28]Data!H38,(IF(B25=[28]Data!B39,[28]Data!H39,(IF(B25=[28]Data!#REF!,[28]Data!H857,(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59,[28]Data!I59,(IF(B25=[28]Data!B63,[28]Data!I63,(IF(B25=[28]Data!#REF!,[28]Data!#REF!,(IF(B25=[28]Data!#REF!,[28]Data!#REF!,(IF(B25=[28]Data!#REF!,[28]Data!#REF!,[28]Data!#REF!)))))))))))))))&amp;IF(B25=[28]Data!B79,[28]Data!I79,(IF(B25=[28]Data!#REF!,[28]Data!#REF!,(IF(B25=[28]Data!B37,[28]Data!I37,(IF(B25=[28]Data!B38,[28]Data!I38,(IF(B25=[28]Data!B39,[28]Data!I39,(IF(B25=[28]Data!#REF!,[28]Data!I857,(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59,[28]Data!J59,(IF(B25=[28]Data!B63,[28]Data!J63,(IF(B25=[28]Data!#REF!,[28]Data!#REF!,(IF(B25=[28]Data!#REF!,[28]Data!#REF!,(IF(B25=[28]Data!#REF!,[28]Data!#REF!,[28]Data!#REF!)))))))))))))))&amp;IF(B25=[28]Data!B79,[28]Data!J79,(IF(B25=[28]Data!#REF!,[28]Data!#REF!,(IF(B25=[28]Data!B37,[28]Data!J37,(IF(B25=[28]Data!B38,[28]Data!J38,(IF(B25=[28]Data!B39,[28]Data!J39,(IF(B25=[28]Data!#REF!,[28]Data!J857,(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16.5">
      <c r="A26" s="198"/>
      <c r="B26" s="192"/>
      <c r="C26" s="193"/>
      <c r="D26" s="324"/>
      <c r="E26" s="208"/>
      <c r="F26" s="199"/>
      <c r="G26" s="199"/>
      <c r="H26" s="199"/>
      <c r="I26" s="191"/>
      <c r="J26" s="191"/>
      <c r="K26" s="199"/>
      <c r="L26" s="199"/>
      <c r="M26" s="199"/>
      <c r="N26" s="200"/>
      <c r="O26" s="325"/>
      <c r="P26" s="201"/>
      <c r="Q26" s="325"/>
      <c r="R26" s="325"/>
      <c r="S26" s="201"/>
      <c r="T26" s="202"/>
      <c r="U26" s="201"/>
      <c r="V26" s="203"/>
    </row>
    <row r="27" spans="1:26" s="188" customFormat="1" ht="25">
      <c r="A27" s="191"/>
      <c r="B27" s="418"/>
      <c r="C27" s="419"/>
      <c r="D27" s="326">
        <f>SUM(D18:D25)</f>
        <v>36</v>
      </c>
      <c r="E27" s="194"/>
      <c r="F27" s="195"/>
      <c r="G27" s="195">
        <f>SUM(G18:G25)</f>
        <v>81639.7</v>
      </c>
      <c r="H27" s="191"/>
      <c r="I27" s="191"/>
      <c r="J27" s="191"/>
      <c r="K27" s="195">
        <f>SUM(K18:K25)</f>
        <v>7910</v>
      </c>
      <c r="L27" s="195">
        <f>SUM(L18:L25)</f>
        <v>7094</v>
      </c>
      <c r="M27" s="195"/>
      <c r="N27" s="195">
        <f>SUM(N18:N25)</f>
        <v>0</v>
      </c>
      <c r="O27" s="195">
        <f>SUM(O16:O26)</f>
        <v>0</v>
      </c>
      <c r="P27" s="195" t="e">
        <f>SUM(P16:P26)</f>
        <v>#REF!</v>
      </c>
      <c r="Q27" s="195">
        <f>SUM(Q18:Q25)</f>
        <v>0</v>
      </c>
      <c r="R27" s="195">
        <f>SUM(R16:R26)</f>
        <v>0</v>
      </c>
      <c r="S27" s="195" t="e">
        <f>SUM(S16:S26)</f>
        <v>#REF!</v>
      </c>
      <c r="T27" s="195">
        <f>SUM(T18:T25)</f>
        <v>0</v>
      </c>
      <c r="U27" s="195" t="e">
        <f>SUM(U16:U26)</f>
        <v>#REF!</v>
      </c>
      <c r="V27" s="196">
        <f>SUM(V18:V25)</f>
        <v>43.704000000000001</v>
      </c>
    </row>
    <row r="28" spans="1:26">
      <c r="A28" s="327"/>
      <c r="B28" s="26"/>
      <c r="C28" s="272"/>
      <c r="D28" s="308"/>
      <c r="E28" s="282"/>
      <c r="F28" s="309" t="s">
        <v>790</v>
      </c>
      <c r="G28" s="286"/>
      <c r="H28" s="307"/>
      <c r="I28" s="307"/>
      <c r="J28" s="307"/>
      <c r="K28" s="310"/>
      <c r="L28" s="286"/>
      <c r="M28" s="284"/>
      <c r="N28" s="283"/>
      <c r="O28" s="283"/>
      <c r="P28" s="283"/>
      <c r="Q28" s="283"/>
      <c r="R28" s="283"/>
      <c r="S28" s="283"/>
      <c r="T28" s="284"/>
      <c r="U28" s="284"/>
      <c r="V28" s="288"/>
    </row>
    <row r="29" spans="1:26" ht="13">
      <c r="A29" s="10" t="s">
        <v>520</v>
      </c>
      <c r="B29" s="11"/>
      <c r="C29" s="1"/>
      <c r="D29" s="311" t="s">
        <v>524</v>
      </c>
      <c r="E29" s="276"/>
      <c r="F29" s="77" t="s">
        <v>81</v>
      </c>
      <c r="G29" s="81"/>
      <c r="H29" s="280" t="s">
        <v>82</v>
      </c>
      <c r="I29" s="295"/>
      <c r="J29" s="275" t="s">
        <v>83</v>
      </c>
      <c r="K29" s="275"/>
      <c r="L29" s="405" t="s">
        <v>84</v>
      </c>
      <c r="M29" s="406"/>
      <c r="N29" s="406"/>
      <c r="O29" s="406"/>
      <c r="P29" s="406"/>
      <c r="Q29" s="406"/>
      <c r="R29" s="406"/>
      <c r="S29" s="406"/>
      <c r="T29" s="406"/>
      <c r="U29" s="406"/>
      <c r="V29" s="407"/>
    </row>
    <row r="30" spans="1:26" ht="13">
      <c r="A30" s="26" t="s">
        <v>521</v>
      </c>
      <c r="C30" s="56"/>
      <c r="D30" t="s">
        <v>86</v>
      </c>
      <c r="F30" s="328"/>
      <c r="G30" s="269"/>
      <c r="H30" s="26" t="s">
        <v>87</v>
      </c>
      <c r="I30" s="296"/>
      <c r="J30" s="266" t="s">
        <v>88</v>
      </c>
      <c r="L30" s="273"/>
      <c r="V30" s="278"/>
    </row>
    <row r="31" spans="1:26">
      <c r="A31" s="26" t="s">
        <v>522</v>
      </c>
      <c r="C31" s="272"/>
      <c r="F31" s="408"/>
      <c r="G31" s="409"/>
      <c r="H31" s="26"/>
      <c r="I31" s="296"/>
      <c r="J31" s="266" t="s">
        <v>92</v>
      </c>
      <c r="L31" s="273"/>
      <c r="V31" s="278"/>
    </row>
    <row r="32" spans="1:26">
      <c r="A32" s="282"/>
      <c r="B32" s="283"/>
      <c r="C32" s="297"/>
      <c r="D32" t="s">
        <v>93</v>
      </c>
      <c r="F32" s="328"/>
      <c r="G32" s="269"/>
      <c r="H32" s="26" t="s">
        <v>94</v>
      </c>
      <c r="I32" s="296"/>
      <c r="J32" s="266"/>
      <c r="L32" s="273"/>
      <c r="V32" s="278"/>
    </row>
    <row r="33" spans="1:22" ht="13">
      <c r="A33" s="10" t="s">
        <v>95</v>
      </c>
      <c r="B33" s="276"/>
      <c r="C33" s="271"/>
      <c r="D33" t="s">
        <v>96</v>
      </c>
      <c r="F33" s="85" t="s">
        <v>97</v>
      </c>
      <c r="G33" s="82"/>
      <c r="H33" s="26" t="s">
        <v>87</v>
      </c>
      <c r="I33" s="296"/>
      <c r="J33" s="266" t="s">
        <v>98</v>
      </c>
      <c r="L33" s="273"/>
      <c r="V33" s="278"/>
    </row>
    <row r="34" spans="1:22" ht="13">
      <c r="A34" s="26" t="s">
        <v>875</v>
      </c>
      <c r="C34" s="272"/>
      <c r="D34" t="s">
        <v>99</v>
      </c>
      <c r="F34" s="298"/>
      <c r="G34" s="299"/>
      <c r="H34" s="26" t="s">
        <v>100</v>
      </c>
      <c r="I34" s="296"/>
      <c r="J34" s="266" t="s">
        <v>523</v>
      </c>
      <c r="L34" s="410" t="s">
        <v>102</v>
      </c>
      <c r="M34" s="411"/>
      <c r="N34" s="411"/>
      <c r="O34" s="411"/>
      <c r="P34" s="411"/>
      <c r="Q34" s="411"/>
      <c r="R34" s="411"/>
      <c r="S34" s="411"/>
      <c r="T34" s="411"/>
      <c r="U34" s="411"/>
      <c r="V34" s="412"/>
    </row>
    <row r="35" spans="1:22">
      <c r="A35" s="282"/>
      <c r="B35" s="283"/>
      <c r="C35" s="284"/>
      <c r="D35" s="124"/>
      <c r="E35" s="283"/>
      <c r="F35" s="413" t="s">
        <v>917</v>
      </c>
      <c r="G35" s="414"/>
      <c r="H35" s="413" t="s">
        <v>916</v>
      </c>
      <c r="I35" s="414"/>
      <c r="J35" s="287" t="s">
        <v>103</v>
      </c>
      <c r="K35" s="287"/>
      <c r="L35" s="415" t="s">
        <v>104</v>
      </c>
      <c r="M35" s="416"/>
      <c r="N35" s="416"/>
      <c r="O35" s="416"/>
      <c r="P35" s="416"/>
      <c r="Q35" s="416"/>
      <c r="R35" s="416"/>
      <c r="S35" s="416"/>
      <c r="T35" s="416"/>
      <c r="U35" s="416"/>
      <c r="V35" s="417"/>
    </row>
    <row r="41" spans="1:22" ht="18.75" customHeight="1">
      <c r="A41" s="161" t="s">
        <v>538</v>
      </c>
      <c r="B41" s="161"/>
      <c r="D41" s="158"/>
      <c r="F41" s="161" t="s">
        <v>885</v>
      </c>
      <c r="G41" s="159"/>
      <c r="H41" s="161" t="s">
        <v>570</v>
      </c>
    </row>
    <row r="42" spans="1:22" ht="20">
      <c r="A42" s="161" t="s">
        <v>540</v>
      </c>
      <c r="B42" s="161"/>
      <c r="D42" s="158"/>
      <c r="F42" s="263" t="s">
        <v>886</v>
      </c>
      <c r="G42" s="351"/>
      <c r="H42" s="263" t="s">
        <v>891</v>
      </c>
    </row>
    <row r="43" spans="1:22" ht="20">
      <c r="A43" s="161" t="s">
        <v>541</v>
      </c>
      <c r="B43" s="161"/>
      <c r="D43" s="158"/>
      <c r="F43" s="161" t="s">
        <v>887</v>
      </c>
      <c r="G43" s="159"/>
      <c r="H43" s="161" t="s">
        <v>570</v>
      </c>
    </row>
    <row r="44" spans="1:22" ht="20">
      <c r="A44" s="161" t="s">
        <v>536</v>
      </c>
      <c r="B44" s="161"/>
      <c r="D44" s="158"/>
      <c r="F44" s="161" t="s">
        <v>888</v>
      </c>
      <c r="G44" s="159"/>
      <c r="H44" s="161" t="s">
        <v>570</v>
      </c>
    </row>
    <row r="45" spans="1:22" ht="20">
      <c r="A45" s="161" t="s">
        <v>537</v>
      </c>
      <c r="B45" s="161"/>
      <c r="D45" s="158"/>
      <c r="F45" s="161" t="s">
        <v>890</v>
      </c>
      <c r="G45" s="159"/>
      <c r="H45" s="161" t="s">
        <v>570</v>
      </c>
    </row>
    <row r="46" spans="1:22" ht="20">
      <c r="F46" s="161" t="s">
        <v>889</v>
      </c>
      <c r="G46" s="159"/>
      <c r="H46" s="161" t="s">
        <v>570</v>
      </c>
    </row>
  </sheetData>
  <mergeCells count="7">
    <mergeCell ref="B27:C27"/>
    <mergeCell ref="L29:V29"/>
    <mergeCell ref="F31:G31"/>
    <mergeCell ref="L34:V34"/>
    <mergeCell ref="F35:G35"/>
    <mergeCell ref="H35:I35"/>
    <mergeCell ref="L35:V35"/>
  </mergeCells>
  <printOptions horizontalCentered="1"/>
  <pageMargins left="0.15748031496062992" right="0" top="0.19685039370078741" bottom="0" header="0.59055118110236227" footer="0.31496062992125984"/>
  <pageSetup paperSize="9" scale="73" firstPageNumber="4294963191" orientation="landscape" r:id="rId1"/>
  <headerFooter alignWithMargins="0">
    <oddHeader>&amp;R&amp;"Calibri"&amp;10&amp;K000000 Confidential&amp;1#_x000D_</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4189-7382-4209-910E-096F2E6415DC}">
  <dimension ref="A1:Z46"/>
  <sheetViews>
    <sheetView zoomScale="85" zoomScaleNormal="85" zoomScaleSheetLayoutView="75" workbookViewId="0">
      <selection activeCell="D1" sqref="D1"/>
    </sheetView>
  </sheetViews>
  <sheetFormatPr defaultColWidth="9.1796875" defaultRowHeight="12.5"/>
  <cols>
    <col min="1" max="1" width="8.81640625" style="158" customWidth="1"/>
    <col min="2" max="2" width="30.81640625" style="158" customWidth="1"/>
    <col min="3" max="3" width="13" style="158" customWidth="1"/>
    <col min="4" max="4" width="9.453125" customWidth="1"/>
    <col min="5" max="5" width="11.81640625" style="158" customWidth="1"/>
    <col min="6" max="6" width="12.1796875" style="266" customWidth="1"/>
    <col min="7" max="7" width="16" style="266" customWidth="1"/>
    <col min="8" max="8" width="7.453125" style="158" customWidth="1"/>
    <col min="9" max="9" width="12.54296875" style="158" customWidth="1"/>
    <col min="10" max="10" width="12.1796875" style="158" customWidth="1"/>
    <col min="11" max="12" width="14.1796875" style="266" customWidth="1"/>
    <col min="13" max="13" width="0.54296875" style="158" customWidth="1"/>
    <col min="14" max="14" width="6" style="158" bestFit="1" customWidth="1"/>
    <col min="15" max="15" width="2.54296875" style="158" customWidth="1"/>
    <col min="16" max="16" width="4.81640625" style="158" hidden="1" customWidth="1"/>
    <col min="17" max="17" width="3.54296875" style="158" customWidth="1"/>
    <col min="18" max="18" width="2.54296875" style="158" customWidth="1"/>
    <col min="19" max="19" width="5.81640625" style="158" hidden="1" customWidth="1"/>
    <col min="20" max="20" width="3" style="158" customWidth="1"/>
    <col min="21" max="21" width="9.1796875" style="158" hidden="1" customWidth="1"/>
    <col min="22" max="22" width="11.81640625" style="267" customWidth="1"/>
    <col min="23" max="16384" width="9.1796875" style="158"/>
  </cols>
  <sheetData>
    <row r="1" spans="1:22">
      <c r="A1" s="3"/>
      <c r="B1" s="3"/>
    </row>
    <row r="2" spans="1:22" ht="14">
      <c r="M2" s="209"/>
      <c r="N2" s="160"/>
      <c r="O2" s="160"/>
      <c r="P2" s="160"/>
      <c r="Q2" s="160"/>
    </row>
    <row r="3" spans="1:22" ht="20">
      <c r="A3" s="6" t="s">
        <v>40</v>
      </c>
      <c r="B3" s="6"/>
      <c r="C3" s="6"/>
      <c r="D3" s="300"/>
      <c r="E3" s="6"/>
      <c r="F3" s="63"/>
      <c r="G3" s="63"/>
      <c r="H3" s="6"/>
      <c r="I3" s="6"/>
      <c r="J3" s="6"/>
      <c r="K3" s="63"/>
      <c r="L3" s="63"/>
      <c r="M3" s="6"/>
      <c r="N3" s="6"/>
      <c r="O3" s="6"/>
      <c r="P3" s="6"/>
      <c r="Q3" s="6"/>
      <c r="R3" s="6"/>
      <c r="S3" s="6"/>
      <c r="T3" s="6"/>
      <c r="U3" s="6"/>
      <c r="V3" s="7"/>
    </row>
    <row r="4" spans="1:22" ht="3.75" customHeight="1"/>
    <row r="5" spans="1:22">
      <c r="A5" s="158" t="s">
        <v>497</v>
      </c>
      <c r="H5" s="268" t="s">
        <v>42</v>
      </c>
      <c r="I5" s="162">
        <f ca="1">TODAY()</f>
        <v>44704</v>
      </c>
      <c r="J5" s="162"/>
      <c r="K5" s="269"/>
      <c r="L5" s="270"/>
      <c r="M5" s="268"/>
      <c r="N5" s="268"/>
      <c r="O5" s="268"/>
      <c r="P5" s="268"/>
      <c r="Q5" s="268"/>
      <c r="R5" s="268"/>
      <c r="S5" s="268"/>
      <c r="T5" s="268"/>
      <c r="U5" s="268"/>
    </row>
    <row r="6" spans="1:22" ht="13">
      <c r="A6" s="312" t="s">
        <v>43</v>
      </c>
      <c r="B6" s="313"/>
      <c r="C6" s="314"/>
      <c r="D6" s="301"/>
      <c r="E6" s="11"/>
      <c r="F6" s="77" t="s">
        <v>44</v>
      </c>
      <c r="G6" s="70"/>
      <c r="H6" s="13" t="s">
        <v>45</v>
      </c>
      <c r="I6" s="14"/>
      <c r="J6" s="15"/>
      <c r="K6" s="77" t="s">
        <v>46</v>
      </c>
      <c r="L6" s="70"/>
      <c r="M6" s="15"/>
      <c r="N6" s="15"/>
      <c r="O6" s="10"/>
      <c r="P6" s="15"/>
      <c r="Q6" s="15"/>
      <c r="R6" s="15"/>
      <c r="S6" s="15"/>
      <c r="T6" s="11"/>
      <c r="U6" s="11"/>
      <c r="V6" s="154"/>
    </row>
    <row r="7" spans="1:22" ht="13">
      <c r="A7" s="315" t="s">
        <v>870</v>
      </c>
      <c r="B7" s="316"/>
      <c r="C7" s="317"/>
      <c r="D7" s="302" t="s">
        <v>47</v>
      </c>
      <c r="E7" s="23"/>
      <c r="F7" s="78" t="s">
        <v>48</v>
      </c>
      <c r="G7" s="64"/>
      <c r="H7" s="22" t="s">
        <v>49</v>
      </c>
      <c r="I7" s="24"/>
      <c r="J7" s="23"/>
      <c r="K7" s="78" t="s">
        <v>50</v>
      </c>
      <c r="L7" s="64"/>
      <c r="M7" s="23"/>
      <c r="N7" s="23"/>
      <c r="O7" s="22" t="s">
        <v>51</v>
      </c>
      <c r="P7" s="23"/>
      <c r="Q7" s="23"/>
      <c r="R7" s="23"/>
      <c r="S7" s="23"/>
      <c r="T7" s="23"/>
      <c r="U7" s="23"/>
      <c r="V7" s="25"/>
    </row>
    <row r="8" spans="1:22">
      <c r="A8" s="315" t="s">
        <v>871</v>
      </c>
      <c r="B8" s="316"/>
      <c r="C8" s="317"/>
      <c r="D8" s="120"/>
      <c r="F8" s="273"/>
      <c r="G8" s="274"/>
      <c r="H8" s="26"/>
      <c r="J8" s="271"/>
      <c r="K8" s="273"/>
      <c r="L8" s="275"/>
      <c r="N8" s="271"/>
      <c r="T8" s="276"/>
      <c r="U8" s="276"/>
      <c r="V8" s="277"/>
    </row>
    <row r="9" spans="1:22">
      <c r="A9" s="315" t="s">
        <v>872</v>
      </c>
      <c r="B9" s="316"/>
      <c r="C9" s="317"/>
      <c r="D9" s="120" t="s">
        <v>52</v>
      </c>
      <c r="F9" s="273" t="s">
        <v>53</v>
      </c>
      <c r="G9" s="274"/>
      <c r="H9" s="26" t="s">
        <v>54</v>
      </c>
      <c r="J9" s="272"/>
      <c r="K9" s="273" t="s">
        <v>55</v>
      </c>
      <c r="N9" s="272"/>
      <c r="O9" s="158" t="s">
        <v>56</v>
      </c>
      <c r="V9" s="278"/>
    </row>
    <row r="10" spans="1:22" ht="13">
      <c r="A10" s="315" t="s">
        <v>873</v>
      </c>
      <c r="B10" s="316"/>
      <c r="C10" s="318" t="s">
        <v>874</v>
      </c>
      <c r="D10" s="120" t="s">
        <v>57</v>
      </c>
      <c r="F10" s="273"/>
      <c r="G10" s="274"/>
      <c r="H10" s="370"/>
      <c r="I10" s="371"/>
      <c r="J10" s="279"/>
      <c r="K10" s="273"/>
      <c r="N10" s="272"/>
      <c r="V10" s="278"/>
    </row>
    <row r="11" spans="1:22" ht="13">
      <c r="A11" s="26"/>
      <c r="C11" s="272"/>
      <c r="D11" s="303"/>
      <c r="E11" s="281"/>
      <c r="F11" s="273" t="s">
        <v>58</v>
      </c>
      <c r="G11" s="274"/>
      <c r="H11" s="26" t="s">
        <v>59</v>
      </c>
      <c r="J11" s="272"/>
      <c r="K11" s="273" t="s">
        <v>498</v>
      </c>
      <c r="N11" s="272"/>
      <c r="O11" s="158" t="s">
        <v>61</v>
      </c>
      <c r="V11" s="278"/>
    </row>
    <row r="12" spans="1:22">
      <c r="A12" s="282" t="s">
        <v>62</v>
      </c>
      <c r="C12" s="272"/>
      <c r="D12" s="120" t="s">
        <v>63</v>
      </c>
      <c r="F12" s="273"/>
      <c r="G12" s="274"/>
      <c r="H12" s="26"/>
      <c r="J12" s="272"/>
      <c r="K12" s="273"/>
      <c r="N12" s="272"/>
      <c r="V12" s="278"/>
    </row>
    <row r="13" spans="1:22">
      <c r="A13" s="282"/>
      <c r="B13" s="283"/>
      <c r="C13" s="284"/>
      <c r="D13" s="120" t="s">
        <v>64</v>
      </c>
      <c r="F13" s="285"/>
      <c r="G13" s="286"/>
      <c r="H13" s="282"/>
      <c r="I13" s="283"/>
      <c r="J13" s="284"/>
      <c r="K13" s="285"/>
      <c r="L13" s="287"/>
      <c r="M13" s="283"/>
      <c r="N13" s="284"/>
      <c r="O13" s="283"/>
      <c r="P13" s="283"/>
      <c r="Q13" s="283"/>
      <c r="R13" s="283"/>
      <c r="S13" s="283"/>
      <c r="T13" s="283"/>
      <c r="U13" s="283"/>
      <c r="V13" s="288"/>
    </row>
    <row r="14" spans="1:22">
      <c r="A14" s="38" t="s">
        <v>499</v>
      </c>
      <c r="B14" s="289" t="s">
        <v>500</v>
      </c>
      <c r="C14" s="289"/>
      <c r="D14" s="304" t="s">
        <v>501</v>
      </c>
      <c r="E14" s="40" t="s">
        <v>502</v>
      </c>
      <c r="F14" s="67" t="s">
        <v>503</v>
      </c>
      <c r="G14" s="67" t="s">
        <v>70</v>
      </c>
      <c r="H14" s="39" t="s">
        <v>504</v>
      </c>
      <c r="I14" s="39" t="s">
        <v>505</v>
      </c>
      <c r="J14" s="153" t="s">
        <v>506</v>
      </c>
      <c r="K14" s="74" t="s">
        <v>507</v>
      </c>
      <c r="L14" s="74" t="s">
        <v>508</v>
      </c>
      <c r="M14" s="41"/>
      <c r="N14" s="41" t="s">
        <v>509</v>
      </c>
      <c r="O14" s="38"/>
      <c r="P14" s="38"/>
      <c r="Q14" s="38"/>
      <c r="R14" s="38"/>
      <c r="S14" s="38"/>
      <c r="T14" s="38"/>
      <c r="U14" s="38"/>
      <c r="V14" s="42" t="s">
        <v>510</v>
      </c>
    </row>
    <row r="15" spans="1:22">
      <c r="A15" s="290"/>
      <c r="B15" s="280"/>
      <c r="C15" s="271"/>
      <c r="D15" s="305" t="s">
        <v>511</v>
      </c>
      <c r="E15" s="43" t="s">
        <v>514</v>
      </c>
      <c r="F15" s="68" t="s">
        <v>515</v>
      </c>
      <c r="G15" s="68" t="s">
        <v>515</v>
      </c>
      <c r="H15" s="40"/>
      <c r="I15" s="40"/>
      <c r="J15" s="40"/>
      <c r="K15" s="68" t="s">
        <v>516</v>
      </c>
      <c r="L15" s="75" t="s">
        <v>516</v>
      </c>
      <c r="M15" s="44"/>
      <c r="N15" s="45" t="s">
        <v>517</v>
      </c>
      <c r="O15" s="46"/>
      <c r="P15" s="46"/>
      <c r="Q15" s="46"/>
      <c r="R15" s="46"/>
      <c r="S15" s="46"/>
      <c r="T15" s="47"/>
      <c r="U15" s="47"/>
      <c r="V15" s="48" t="s">
        <v>74</v>
      </c>
    </row>
    <row r="16" spans="1:22" ht="18.649999999999999" customHeight="1">
      <c r="A16" s="102"/>
      <c r="B16" s="291" t="s">
        <v>527</v>
      </c>
      <c r="C16" s="292"/>
      <c r="D16" s="306"/>
      <c r="E16" s="102"/>
      <c r="F16" s="155"/>
      <c r="G16" s="155"/>
      <c r="H16" s="102"/>
      <c r="I16" s="102"/>
      <c r="J16" s="102"/>
      <c r="K16" s="155"/>
      <c r="L16" s="156"/>
      <c r="M16" s="101"/>
      <c r="N16" s="293"/>
      <c r="O16" s="293"/>
      <c r="P16" s="293"/>
      <c r="Q16" s="293"/>
      <c r="R16" s="293"/>
      <c r="S16" s="293"/>
      <c r="T16" s="101"/>
      <c r="U16" s="101"/>
      <c r="V16" s="157"/>
    </row>
    <row r="17" spans="1:26" ht="11.75" customHeight="1">
      <c r="A17" s="102"/>
      <c r="B17" s="100"/>
      <c r="C17" s="293"/>
      <c r="D17" s="306"/>
      <c r="E17" s="102"/>
      <c r="F17" s="155"/>
      <c r="G17" s="155"/>
      <c r="H17" s="114"/>
      <c r="I17" s="114"/>
      <c r="J17" s="114"/>
      <c r="K17" s="103"/>
      <c r="L17" s="115"/>
      <c r="M17" s="116"/>
      <c r="N17" s="294"/>
      <c r="O17" s="294"/>
      <c r="P17" s="294"/>
      <c r="Q17" s="294"/>
      <c r="R17" s="294"/>
      <c r="S17" s="294"/>
      <c r="T17" s="116"/>
      <c r="U17" s="116"/>
      <c r="V17" s="118"/>
    </row>
    <row r="18" spans="1:26" s="188" customFormat="1" ht="18.649999999999999" customHeight="1">
      <c r="A18" s="189"/>
      <c r="B18" s="319" t="s">
        <v>923</v>
      </c>
      <c r="C18" s="197" t="str">
        <f>IF(D18="","",VLOOKUP(B18,Data!$B$5:$L$501,2,FALSE))</f>
        <v/>
      </c>
      <c r="D18" s="320"/>
      <c r="E18" s="205"/>
      <c r="F18" s="180" t="str">
        <f>IF(D18="","",VLOOKUP(B18,Data!$B$5:$L$501,11,FALSE))</f>
        <v/>
      </c>
      <c r="G18" s="185" t="str">
        <f t="shared" ref="G18:G25" si="0">IF(D18&gt;0,D18*F18,"-")</f>
        <v>-</v>
      </c>
      <c r="H18" s="181" t="str">
        <f>IF(D18="","",VLOOKUP(B18,Data!$B$5:$D$501,3,FALSE))</f>
        <v/>
      </c>
      <c r="I18" s="181" t="str">
        <f>IF(D18="","",VLOOKUP(B18,Data!$B$5:$M$501,12,FALSE))</f>
        <v/>
      </c>
      <c r="J18" s="206"/>
      <c r="K18" s="182" t="str">
        <f>IF(D18="","",VLOOKUP(B18,Data!$B$5:$E$501,4,FALSE)*D18)</f>
        <v/>
      </c>
      <c r="L18" s="186" t="str">
        <f>IF(D18="","",VLOOKUP(B18,Data!$B$5:$F$501,5,FALSE)*D18)</f>
        <v/>
      </c>
      <c r="M18" s="190"/>
      <c r="N18" s="348"/>
      <c r="O18" s="349"/>
      <c r="P18" s="187" t="e">
        <f>IF(B18=[28]Data!#REF!,[28]Data!#REF!,(IF(B18=[28]Data!#REF!,[28]Data!#REF!,(IF(B18=[28]Data!#REF!,[28]Data!#REF!,(IF(B18=[28]Data!B48,[28]Data!H48,(IF(B18=[28]Data!B52,[28]Data!H52,(IF(B18=[28]Data!#REF!,[28]Data!#REF!,(IF(B18=[28]Data!#REF!,[28]Data!#REF!,(IF(B18=[28]Data!#REF!,[28]Data!#REF!,[28]Data!#REF!)))))))))))))))&amp;IF(B18=[28]Data!B68,[28]Data!H68,(IF(B18=[28]Data!#REF!,[28]Data!#REF!,(IF(B18=[28]Data!B26,[28]Data!H26,(IF(B18=[28]Data!B27,[28]Data!H27,(IF(B18=[28]Data!B28,[28]Data!H28,(IF(B18=[28]Data!#REF!,[28]Data!H846,(IF(B18=[28]Data!#REF!,[28]Data!#REF!,(IF(B18=[28]Data!#REF!,[28]Data!#REF!,[28]Data!#REF!)))))))))))))))&amp;IF(B18=[28]Data!#REF!,[28]Data!#REF!,(IF(B18=[28]Data!#REF!,[28]Data!#REF!,(IF(B18=[28]Data!#REF!,[28]Data!#REF!,(IF(B18=[28]Data!#REF!,[28]Data!#REF!,(IF(B18=[28]Data!#REF!,[28]Data!#REF!,[28]Data!#REF!)))))))))</f>
        <v>#REF!</v>
      </c>
      <c r="Q18" s="349"/>
      <c r="R18" s="349"/>
      <c r="S18" s="187" t="e">
        <f>IF(B18=[28]Data!#REF!,[28]Data!#REF!,(IF(B18=[28]Data!#REF!,[28]Data!#REF!,(IF(B18=[28]Data!#REF!,[28]Data!#REF!,(IF(B18=[28]Data!B48,[28]Data!I48,(IF(B18=[28]Data!B52,[28]Data!I52,(IF(B18=[28]Data!#REF!,[28]Data!#REF!,(IF(B18=[28]Data!#REF!,[28]Data!#REF!,(IF(B18=[28]Data!#REF!,[28]Data!#REF!,[28]Data!#REF!)))))))))))))))&amp;IF(B18=[28]Data!B68,[28]Data!I68,(IF(B18=[28]Data!#REF!,[28]Data!#REF!,(IF(B18=[28]Data!B26,[28]Data!I26,(IF(B18=[28]Data!B27,[28]Data!I27,(IF(B18=[28]Data!B28,[28]Data!I28,(IF(B18=[28]Data!#REF!,[28]Data!I846,(IF(B18=[28]Data!#REF!,[28]Data!#REF!,(IF(B18=[28]Data!#REF!,[28]Data!#REF!,[28]Data!#REF!)))))))))))))))&amp;IF(B18=[28]Data!#REF!,[28]Data!#REF!,(IF(B18=[28]Data!#REF!,[28]Data!#REF!,(IF(B18=[28]Data!#REF!,[28]Data!#REF!,(IF(B18=[28]Data!#REF!,[28]Data!#REF!,(IF(B18=[28]Data!#REF!,[28]Data!#REF!,[28]Data!#REF!)))))))))</f>
        <v>#REF!</v>
      </c>
      <c r="T18" s="350"/>
      <c r="U18" s="187" t="e">
        <f>IF(B18=[28]Data!#REF!,[28]Data!#REF!,(IF(B18=[28]Data!#REF!,[28]Data!#REF!,(IF(B18=[28]Data!#REF!,[28]Data!#REF!,(IF(B18=[28]Data!B48,[28]Data!J48,(IF(B18=[28]Data!B52,[28]Data!J52,(IF(B18=[28]Data!#REF!,[28]Data!#REF!,(IF(B18=[28]Data!#REF!,[28]Data!#REF!,(IF(B18=[28]Data!#REF!,[28]Data!#REF!,[28]Data!#REF!)))))))))))))))&amp;IF(B18=[28]Data!B68,[28]Data!J68,(IF(B18=[28]Data!#REF!,[28]Data!#REF!,(IF(B18=[28]Data!B26,[28]Data!J26,(IF(B18=[28]Data!B27,[28]Data!J27,(IF(B18=[28]Data!B28,[28]Data!J28,(IF(B18=[28]Data!#REF!,[28]Data!J846,(IF(B18=[28]Data!#REF!,[28]Data!#REF!,(IF(B18=[28]Data!#REF!,[28]Data!#REF!,[28]Data!#REF!)))))))))))))))&amp;IF(B18=[28]Data!#REF!,[28]Data!#REF!,(IF(B18=[28]Data!#REF!,[28]Data!#REF!,(IF(B18=[28]Data!#REF!,[28]Data!#REF!,(IF(B18=[28]Data!#REF!,[28]Data!#REF!,(IF(B18=[28]Data!#REF!,[28]Data!#REF!,[28]Data!#REF!)))))))))</f>
        <v>#REF!</v>
      </c>
      <c r="V18" s="183" t="str">
        <f>IF(D18="","",VLOOKUP(B18,Data!$B$5:$J$501,9,FALSE)*D18)</f>
        <v/>
      </c>
    </row>
    <row r="19" spans="1:26" s="188" customFormat="1" ht="20.75" customHeight="1">
      <c r="A19" s="184"/>
      <c r="B19" s="321" t="s">
        <v>195</v>
      </c>
      <c r="C19" s="197" t="str">
        <f>IF(D19="","",VLOOKUP(B19,Data!$B$5:$L$501,2,FALSE))</f>
        <v>WH50350</v>
      </c>
      <c r="D19" s="212">
        <v>55</v>
      </c>
      <c r="E19" s="205" t="s">
        <v>518</v>
      </c>
      <c r="F19" s="180">
        <f>IF(D19="","",VLOOKUP(B19,Data!$B$5:$L$501,11,FALSE))</f>
        <v>1751.45</v>
      </c>
      <c r="G19" s="185">
        <f t="shared" si="0"/>
        <v>96329.75</v>
      </c>
      <c r="H19" s="181" t="str">
        <f>IF(D19="","",VLOOKUP(B19,Data!$B$5:$D$501,3,FALSE))</f>
        <v>C/T</v>
      </c>
      <c r="I19" s="181" t="str">
        <f>IF(D19="","",VLOOKUP(B19,Data!$B$5:$M$501,12,FALSE))</f>
        <v>Indonesia</v>
      </c>
      <c r="J19" s="343" t="s">
        <v>922</v>
      </c>
      <c r="K19" s="182">
        <f>IF(D19="","",VLOOKUP(B19,Data!$B$5:$E$501,4,FALSE)*D19)</f>
        <v>11055</v>
      </c>
      <c r="L19" s="186">
        <f>IF(D19="","",VLOOKUP(B19,Data!$B$5:$F$501,5,FALSE)*D19)</f>
        <v>9955</v>
      </c>
      <c r="M19" s="190"/>
      <c r="N19" s="348"/>
      <c r="O19" s="349"/>
      <c r="P19" s="187" t="e">
        <f>IF(B19=Data!B82,Data!H82,(IF(B19=Data!B88,Data!H88,(IF(B19=Data!B90,Data!H90,(IF(B19=Data!#REF!,Data!#REF!,(IF(B19=Data!#REF!,Data!#REF!,(IF(B19=Data!B73,Data!H73,(IF(B19=Data!#REF!,Data!#REF!,(IF(B19=Data!#REF!,Data!#REF!,Data!#REF!)))))))))))))))&amp;IF(B19=Data!B206,Data!H206,(IF(B19=Data!B207,Data!H207,(IF(B19=Data!#REF!,Data!#REF!,(IF(B19=Data!B202,Data!H202,(IF(B19=Data!B203,Data!H203,(IF(B19=Data!#REF!,Data!H898,(IF(B19=Data!#REF!,Data!#REF!,(IF(B19=Data!B258,Data!H258,Data!#REF!)))))))))))))))&amp;IF(B19=Data!#REF!,Data!#REF!,(IF(B19=Data!#REF!,Data!#REF!,(IF(B19=Data!#REF!,Data!#REF!,(IF(B19=Data!#REF!,Data!#REF!,(IF(B19=Data!#REF!,Data!#REF!,Data!#REF!)))))))))</f>
        <v>#REF!</v>
      </c>
      <c r="Q19" s="349"/>
      <c r="R19" s="349"/>
      <c r="S19" s="187" t="e">
        <f>IF(B19=Data!B82,Data!I82,(IF(B19=Data!B88,Data!I88,(IF(B19=Data!B90,Data!I90,(IF(B19=Data!#REF!,Data!#REF!,(IF(B19=Data!#REF!,Data!#REF!,(IF(B19=Data!B73,Data!I73,(IF(B19=Data!#REF!,Data!#REF!,(IF(B19=Data!#REF!,Data!#REF!,Data!#REF!)))))))))))))))&amp;IF(B19=Data!B206,Data!I206,(IF(B19=Data!B207,Data!I207,(IF(B19=Data!#REF!,Data!#REF!,(IF(B19=Data!B202,Data!I202,(IF(B19=Data!B203,Data!I203,(IF(B19=Data!#REF!,Data!I898,(IF(B19=Data!#REF!,Data!#REF!,(IF(B19=Data!B258,Data!I258,Data!#REF!)))))))))))))))&amp;IF(B19=Data!#REF!,Data!#REF!,(IF(B19=Data!#REF!,Data!#REF!,(IF(B19=Data!#REF!,Data!#REF!,(IF(B19=Data!#REF!,Data!#REF!,(IF(B19=Data!#REF!,Data!#REF!,Data!#REF!)))))))))</f>
        <v>#REF!</v>
      </c>
      <c r="T19" s="350"/>
      <c r="U19" s="187" t="e">
        <f>IF(B19=Data!B82,Data!J82,(IF(B19=Data!B88,Data!J88,(IF(B19=Data!B90,Data!J90,(IF(B19=Data!#REF!,Data!#REF!,(IF(B19=Data!#REF!,Data!#REF!,(IF(B19=Data!B73,Data!J73,(IF(B19=Data!#REF!,Data!#REF!,(IF(B19=Data!#REF!,Data!#REF!,Data!#REF!)))))))))))))))&amp;IF(B19=Data!B206,Data!J206,(IF(B19=Data!B207,Data!J207,(IF(B19=Data!#REF!,Data!#REF!,(IF(B19=Data!B202,Data!J202,(IF(B19=Data!B203,Data!J203,(IF(B19=Data!#REF!,Data!J898,(IF(B19=Data!#REF!,Data!#REF!,(IF(B19=Data!B258,Data!J258,Data!#REF!)))))))))))))))&amp;IF(B19=Data!#REF!,Data!#REF!,(IF(B19=Data!#REF!,Data!#REF!,(IF(B19=Data!#REF!,Data!#REF!,(IF(B19=Data!#REF!,Data!#REF!,(IF(B19=Data!#REF!,Data!#REF!,Data!#REF!)))))))))</f>
        <v>#REF!</v>
      </c>
      <c r="V19" s="183">
        <f>IF(D19="","",VLOOKUP(B19,Data!$B$5:$J$501,9,FALSE)*D19)</f>
        <v>63.249999999999993</v>
      </c>
    </row>
    <row r="20" spans="1:26" s="188" customFormat="1" ht="20.75" customHeight="1">
      <c r="A20" s="184"/>
      <c r="B20" s="321" t="s">
        <v>696</v>
      </c>
      <c r="C20" s="197" t="str">
        <f>IF(D20="","",VLOOKUP(B20,Data!$B$5:$L$501,2,FALSE))</f>
        <v>VAD6750</v>
      </c>
      <c r="D20" s="212">
        <v>2</v>
      </c>
      <c r="E20" s="204"/>
      <c r="F20" s="180">
        <f>IF(D20="","",VLOOKUP(B20,Data!$B$5:$L$501,11,FALSE))</f>
        <v>2090.88</v>
      </c>
      <c r="G20" s="185">
        <f t="shared" si="0"/>
        <v>4181.76</v>
      </c>
      <c r="H20" s="181" t="str">
        <f>IF(D20="","",VLOOKUP(B20,Data!$B$5:$D$501,3,FALSE))</f>
        <v>C/T</v>
      </c>
      <c r="I20" s="181" t="str">
        <f>IF(D20="","",VLOOKUP(B20,Data!$B$5:$M$501,12,FALSE))</f>
        <v>Indonesia</v>
      </c>
      <c r="J20" s="343" t="s">
        <v>922</v>
      </c>
      <c r="K20" s="182">
        <f>IF(D20="","",VLOOKUP(B20,Data!$B$5:$E$501,4,FALSE)*D20)</f>
        <v>412</v>
      </c>
      <c r="L20" s="186">
        <f>IF(D20="","",VLOOKUP(B20,Data!$B$5:$F$501,5,FALSE)*D20)</f>
        <v>372</v>
      </c>
      <c r="M20" s="190"/>
      <c r="N20" s="348"/>
      <c r="O20" s="349"/>
      <c r="P20" s="187" t="e">
        <f>IF(B20=[28]Data!#REF!,[28]Data!#REF!,(IF(B20=[28]Data!#REF!,[28]Data!#REF!,(IF(B20=[28]Data!#REF!,[28]Data!#REF!,(IF(B20=[28]Data!B50,[28]Data!H50,(IF(B20=[28]Data!B54,[28]Data!H54,(IF(B20=[28]Data!#REF!,[28]Data!#REF!,(IF(B20=[28]Data!#REF!,[28]Data!#REF!,(IF(B20=[28]Data!#REF!,[28]Data!#REF!,[28]Data!#REF!)))))))))))))))&amp;IF(B20=[28]Data!B70,[28]Data!H70,(IF(B20=[28]Data!#REF!,[28]Data!#REF!,(IF(B20=[28]Data!B28,[28]Data!H28,(IF(B20=[28]Data!B29,[28]Data!H29,(IF(B20=[28]Data!B30,[28]Data!H30,(IF(B20=[28]Data!#REF!,[28]Data!H848,(IF(B20=[28]Data!#REF!,[28]Data!#REF!,(IF(B20=[28]Data!#REF!,[28]Data!#REF!,[28]Data!#REF!)))))))))))))))&amp;IF(B20=[28]Data!#REF!,[28]Data!#REF!,(IF(B20=[28]Data!#REF!,[28]Data!#REF!,(IF(B20=[28]Data!#REF!,[28]Data!#REF!,(IF(B20=[28]Data!#REF!,[28]Data!#REF!,(IF(B20=[28]Data!#REF!,[28]Data!#REF!,[28]Data!#REF!)))))))))</f>
        <v>#REF!</v>
      </c>
      <c r="Q20" s="349"/>
      <c r="R20" s="349"/>
      <c r="S20" s="187" t="e">
        <f>IF(B20=[28]Data!#REF!,[28]Data!#REF!,(IF(B20=[28]Data!#REF!,[28]Data!#REF!,(IF(B20=[28]Data!#REF!,[28]Data!#REF!,(IF(B20=[28]Data!B50,[28]Data!I50,(IF(B20=[28]Data!B54,[28]Data!I54,(IF(B20=[28]Data!#REF!,[28]Data!#REF!,(IF(B20=[28]Data!#REF!,[28]Data!#REF!,(IF(B20=[28]Data!#REF!,[28]Data!#REF!,[28]Data!#REF!)))))))))))))))&amp;IF(B20=[28]Data!B70,[28]Data!I70,(IF(B20=[28]Data!#REF!,[28]Data!#REF!,(IF(B20=[28]Data!B28,[28]Data!I28,(IF(B20=[28]Data!B29,[28]Data!I29,(IF(B20=[28]Data!B30,[28]Data!I30,(IF(B20=[28]Data!#REF!,[28]Data!I848,(IF(B20=[28]Data!#REF!,[28]Data!#REF!,(IF(B20=[28]Data!#REF!,[28]Data!#REF!,[28]Data!#REF!)))))))))))))))&amp;IF(B20=[28]Data!#REF!,[28]Data!#REF!,(IF(B20=[28]Data!#REF!,[28]Data!#REF!,(IF(B20=[28]Data!#REF!,[28]Data!#REF!,(IF(B20=[28]Data!#REF!,[28]Data!#REF!,(IF(B20=[28]Data!#REF!,[28]Data!#REF!,[28]Data!#REF!)))))))))</f>
        <v>#REF!</v>
      </c>
      <c r="T20" s="350"/>
      <c r="U20" s="187" t="e">
        <f>IF(B20=[28]Data!#REF!,[28]Data!#REF!,(IF(B20=[28]Data!#REF!,[28]Data!#REF!,(IF(B20=[28]Data!#REF!,[28]Data!#REF!,(IF(B20=[28]Data!B50,[28]Data!J50,(IF(B20=[28]Data!B54,[28]Data!J54,(IF(B20=[28]Data!#REF!,[28]Data!#REF!,(IF(B20=[28]Data!#REF!,[28]Data!#REF!,(IF(B20=[28]Data!#REF!,[28]Data!#REF!,[28]Data!#REF!)))))))))))))))&amp;IF(B20=[28]Data!B70,[28]Data!J70,(IF(B20=[28]Data!#REF!,[28]Data!#REF!,(IF(B20=[28]Data!B28,[28]Data!J28,(IF(B20=[28]Data!B29,[28]Data!J29,(IF(B20=[28]Data!B30,[28]Data!J30,(IF(B20=[28]Data!#REF!,[28]Data!J848,(IF(B20=[28]Data!#REF!,[28]Data!#REF!,(IF(B20=[28]Data!#REF!,[28]Data!#REF!,[28]Data!#REF!)))))))))))))))&amp;IF(B20=[28]Data!#REF!,[28]Data!#REF!,(IF(B20=[28]Data!#REF!,[28]Data!#REF!,(IF(B20=[28]Data!#REF!,[28]Data!#REF!,(IF(B20=[28]Data!#REF!,[28]Data!#REF!,(IF(B20=[28]Data!#REF!,[28]Data!#REF!,[28]Data!#REF!)))))))))</f>
        <v>#REF!</v>
      </c>
      <c r="V20" s="183">
        <f>IF(D20="","",VLOOKUP(B20,Data!$B$5:$J$501,9,FALSE)*D20)</f>
        <v>2.2999999999999998</v>
      </c>
      <c r="Z20" s="188" t="s">
        <v>876</v>
      </c>
    </row>
    <row r="21" spans="1:26" s="188" customFormat="1" ht="20.75" customHeight="1">
      <c r="A21" s="184"/>
      <c r="B21" s="321" t="s">
        <v>352</v>
      </c>
      <c r="C21" s="197" t="str">
        <f>IF(D21="","",VLOOKUP(B21,Data!$B$5:$L$501,2,FALSE))</f>
        <v>WQ78260</v>
      </c>
      <c r="D21" s="212">
        <v>2</v>
      </c>
      <c r="E21" s="204" t="s">
        <v>519</v>
      </c>
      <c r="F21" s="180">
        <f>IF(D21="","",VLOOKUP(B21,Data!$B$5:$L$501,11,FALSE))</f>
        <v>4283.6499999999996</v>
      </c>
      <c r="G21" s="185">
        <f t="shared" si="0"/>
        <v>8567.2999999999993</v>
      </c>
      <c r="H21" s="181" t="str">
        <f>IF(D21="","",VLOOKUP(B21,Data!$B$5:$D$501,3,FALSE))</f>
        <v>C/T</v>
      </c>
      <c r="I21" s="181" t="str">
        <f>IF(D21="","",VLOOKUP(B21,Data!$B$5:$M$501,12,FALSE))</f>
        <v>Indonesia</v>
      </c>
      <c r="J21" s="343" t="s">
        <v>922</v>
      </c>
      <c r="K21" s="182">
        <f>IF(D21="","",VLOOKUP(B21,Data!$B$5:$E$501,4,FALSE)*D21)</f>
        <v>610</v>
      </c>
      <c r="L21" s="186">
        <f>IF(D21="","",VLOOKUP(B21,Data!$B$5:$F$501,5,FALSE)*D21)</f>
        <v>538</v>
      </c>
      <c r="M21" s="190"/>
      <c r="N21" s="348"/>
      <c r="O21" s="349"/>
      <c r="P21" s="187" t="e">
        <f>IF(B21=Data!B85,Data!H85,(IF(B21=Data!B91,Data!H91,(IF(B21=Data!B93,Data!H93,(IF(B21=Data!#REF!,Data!#REF!,(IF(B21=Data!#REF!,Data!#REF!,(IF(B21=Data!B76,Data!H76,(IF(B21=Data!#REF!,Data!#REF!,(IF(B21=Data!#REF!,Data!#REF!,Data!#REF!)))))))))))))))&amp;IF(B21=Data!B209,Data!H209,(IF(B21=Data!B210,Data!H210,(IF(B21=Data!#REF!,Data!#REF!,(IF(B21=Data!B205,Data!H205,(IF(B21=Data!B206,Data!H206,(IF(B21=Data!#REF!,Data!H901,(IF(B21=Data!#REF!,Data!#REF!,(IF(B21=Data!B261,Data!H261,Data!#REF!)))))))))))))))&amp;IF(B21=Data!#REF!,Data!#REF!,(IF(B21=Data!#REF!,Data!#REF!,(IF(B21=Data!#REF!,Data!#REF!,(IF(B21=Data!#REF!,Data!#REF!,(IF(B21=Data!#REF!,Data!#REF!,Data!#REF!)))))))))</f>
        <v>#REF!</v>
      </c>
      <c r="Q21" s="349"/>
      <c r="R21" s="349"/>
      <c r="S21" s="187" t="e">
        <f>IF(B21=Data!B85,Data!I85,(IF(B21=Data!B91,Data!I91,(IF(B21=Data!B93,Data!I93,(IF(B21=Data!#REF!,Data!#REF!,(IF(B21=Data!#REF!,Data!#REF!,(IF(B21=Data!B76,Data!I76,(IF(B21=Data!#REF!,Data!#REF!,(IF(B21=Data!#REF!,Data!#REF!,Data!#REF!)))))))))))))))&amp;IF(B21=Data!B209,Data!I209,(IF(B21=Data!B210,Data!I210,(IF(B21=Data!#REF!,Data!#REF!,(IF(B21=Data!B205,Data!I205,(IF(B21=Data!B206,Data!I206,(IF(B21=Data!#REF!,Data!I901,(IF(B21=Data!#REF!,Data!#REF!,(IF(B21=Data!B261,Data!I261,Data!#REF!)))))))))))))))&amp;IF(B21=Data!#REF!,Data!#REF!,(IF(B21=Data!#REF!,Data!#REF!,(IF(B21=Data!#REF!,Data!#REF!,(IF(B21=Data!#REF!,Data!#REF!,(IF(B21=Data!#REF!,Data!#REF!,Data!#REF!)))))))))</f>
        <v>#REF!</v>
      </c>
      <c r="T21" s="350"/>
      <c r="U21" s="187" t="e">
        <f>IF(B21=Data!B85,Data!J85,(IF(B21=Data!B91,Data!J91,(IF(B21=Data!B93,Data!J93,(IF(B21=Data!#REF!,Data!#REF!,(IF(B21=Data!#REF!,Data!#REF!,(IF(B21=Data!B76,Data!J76,(IF(B21=Data!#REF!,Data!#REF!,(IF(B21=Data!#REF!,Data!#REF!,Data!#REF!)))))))))))))))&amp;IF(B21=Data!B209,Data!J209,(IF(B21=Data!B210,Data!J210,(IF(B21=Data!#REF!,Data!#REF!,(IF(B21=Data!B205,Data!J205,(IF(B21=Data!B206,Data!J206,(IF(B21=Data!#REF!,Data!J901,(IF(B21=Data!#REF!,Data!#REF!,(IF(B21=Data!B261,Data!J261,Data!#REF!)))))))))))))))&amp;IF(B21=Data!#REF!,Data!#REF!,(IF(B21=Data!#REF!,Data!#REF!,(IF(B21=Data!#REF!,Data!#REF!,(IF(B21=Data!#REF!,Data!#REF!,(IF(B21=Data!#REF!,Data!#REF!,Data!#REF!)))))))))</f>
        <v>#REF!</v>
      </c>
      <c r="V21" s="183">
        <f>IF(D21="","",VLOOKUP(B21,Data!$B$5:$J$501,9,FALSE)*D21)</f>
        <v>3.0680000000000001</v>
      </c>
    </row>
    <row r="22" spans="1:26" s="188" customFormat="1" ht="20.75" customHeight="1">
      <c r="A22" s="184"/>
      <c r="B22" s="321"/>
      <c r="C22" s="197" t="str">
        <f>IF(D22="","",VLOOKUP(B22,Data!$B$5:$L$501,2,FALSE))</f>
        <v/>
      </c>
      <c r="D22" s="212"/>
      <c r="E22" s="204"/>
      <c r="F22" s="180" t="str">
        <f>IF(D22="","",VLOOKUP(B22,Data!$B$5:$L$501,11,FALSE))</f>
        <v/>
      </c>
      <c r="G22" s="185" t="str">
        <f t="shared" si="0"/>
        <v>-</v>
      </c>
      <c r="H22" s="181" t="str">
        <f>IF(D22="","",VLOOKUP(B22,Data!$B$5:$D$501,3,FALSE))</f>
        <v/>
      </c>
      <c r="I22" s="181" t="str">
        <f>IF(D22="","",VLOOKUP(B22,Data!$B$5:$M$501,12,FALSE))</f>
        <v/>
      </c>
      <c r="J22" s="343"/>
      <c r="K22" s="182" t="str">
        <f>IF(D22="","",VLOOKUP(B22,Data!$B$5:$E$501,4,FALSE)*D22)</f>
        <v/>
      </c>
      <c r="L22" s="186" t="str">
        <f>IF(D22="","",VLOOKUP(B22,Data!$B$5:$F$501,5,FALSE)*D22)</f>
        <v/>
      </c>
      <c r="M22" s="190"/>
      <c r="N22" s="348"/>
      <c r="O22" s="349"/>
      <c r="P22" s="187" t="e">
        <f>IF(B22=[28]Data!#REF!,[28]Data!#REF!,(IF(B22=[28]Data!#REF!,[28]Data!#REF!,(IF(B22=[28]Data!#REF!,[28]Data!#REF!,(IF(B22=[28]Data!B53,[28]Data!H53,(IF(B22=[28]Data!B57,[28]Data!H57,(IF(B22=[28]Data!#REF!,[28]Data!#REF!,(IF(B22=[28]Data!#REF!,[28]Data!#REF!,(IF(B22=[28]Data!#REF!,[28]Data!#REF!,[28]Data!#REF!)))))))))))))))&amp;IF(B22=[28]Data!B73,[28]Data!H73,(IF(B22=[28]Data!#REF!,[28]Data!#REF!,(IF(B22=[28]Data!B31,[28]Data!H31,(IF(B22=[28]Data!B32,[28]Data!H32,(IF(B22=[28]Data!B33,[28]Data!H33,(IF(B22=[28]Data!#REF!,[28]Data!H851,(IF(B22=[28]Data!#REF!,[28]Data!#REF!,(IF(B22=[28]Data!#REF!,[28]Data!#REF!,[28]Data!#REF!)))))))))))))))&amp;IF(B22=[28]Data!#REF!,[28]Data!#REF!,(IF(B22=[28]Data!#REF!,[28]Data!#REF!,(IF(B22=[28]Data!#REF!,[28]Data!#REF!,(IF(B22=[28]Data!#REF!,[28]Data!#REF!,(IF(B22=[28]Data!#REF!,[28]Data!#REF!,[28]Data!#REF!)))))))))</f>
        <v>#REF!</v>
      </c>
      <c r="Q22" s="349"/>
      <c r="R22" s="349"/>
      <c r="S22" s="187" t="e">
        <f>IF(B22=[28]Data!#REF!,[28]Data!#REF!,(IF(B22=[28]Data!#REF!,[28]Data!#REF!,(IF(B22=[28]Data!#REF!,[28]Data!#REF!,(IF(B22=[28]Data!B53,[28]Data!I53,(IF(B22=[28]Data!B57,[28]Data!I57,(IF(B22=[28]Data!#REF!,[28]Data!#REF!,(IF(B22=[28]Data!#REF!,[28]Data!#REF!,(IF(B22=[28]Data!#REF!,[28]Data!#REF!,[28]Data!#REF!)))))))))))))))&amp;IF(B22=[28]Data!B73,[28]Data!I73,(IF(B22=[28]Data!#REF!,[28]Data!#REF!,(IF(B22=[28]Data!B31,[28]Data!I31,(IF(B22=[28]Data!B32,[28]Data!I32,(IF(B22=[28]Data!B33,[28]Data!I33,(IF(B22=[28]Data!#REF!,[28]Data!I851,(IF(B22=[28]Data!#REF!,[28]Data!#REF!,(IF(B22=[28]Data!#REF!,[28]Data!#REF!,[28]Data!#REF!)))))))))))))))&amp;IF(B22=[28]Data!#REF!,[28]Data!#REF!,(IF(B22=[28]Data!#REF!,[28]Data!#REF!,(IF(B22=[28]Data!#REF!,[28]Data!#REF!,(IF(B22=[28]Data!#REF!,[28]Data!#REF!,(IF(B22=[28]Data!#REF!,[28]Data!#REF!,[28]Data!#REF!)))))))))</f>
        <v>#REF!</v>
      </c>
      <c r="T22" s="350"/>
      <c r="U22" s="187" t="e">
        <f>IF(B22=[28]Data!#REF!,[28]Data!#REF!,(IF(B22=[28]Data!#REF!,[28]Data!#REF!,(IF(B22=[28]Data!#REF!,[28]Data!#REF!,(IF(B22=[28]Data!B53,[28]Data!J53,(IF(B22=[28]Data!B57,[28]Data!J57,(IF(B22=[28]Data!#REF!,[28]Data!#REF!,(IF(B22=[28]Data!#REF!,[28]Data!#REF!,(IF(B22=[28]Data!#REF!,[28]Data!#REF!,[28]Data!#REF!)))))))))))))))&amp;IF(B22=[28]Data!B73,[28]Data!J73,(IF(B22=[28]Data!#REF!,[28]Data!#REF!,(IF(B22=[28]Data!B31,[28]Data!J31,(IF(B22=[28]Data!B32,[28]Data!J32,(IF(B22=[28]Data!B33,[28]Data!J33,(IF(B22=[28]Data!#REF!,[28]Data!J851,(IF(B22=[28]Data!#REF!,[28]Data!#REF!,(IF(B22=[28]Data!#REF!,[28]Data!#REF!,[28]Data!#REF!)))))))))))))))&amp;IF(B22=[28]Data!#REF!,[28]Data!#REF!,(IF(B22=[28]Data!#REF!,[28]Data!#REF!,(IF(B22=[28]Data!#REF!,[28]Data!#REF!,(IF(B22=[28]Data!#REF!,[28]Data!#REF!,(IF(B22=[28]Data!#REF!,[28]Data!#REF!,[28]Data!#REF!)))))))))</f>
        <v>#REF!</v>
      </c>
      <c r="V22" s="183" t="str">
        <f>IF(D22="","",VLOOKUP(B22,Data!$B$5:$J$501,9,FALSE)*D22)</f>
        <v/>
      </c>
      <c r="Z22" s="188" t="s">
        <v>876</v>
      </c>
    </row>
    <row r="23" spans="1:26" s="188" customFormat="1" ht="20.75" customHeight="1">
      <c r="A23" s="184"/>
      <c r="B23" s="321"/>
      <c r="C23" s="197" t="str">
        <f>IF(D23="","",VLOOKUP(B23,Data!$B$5:$L$501,2,FALSE))</f>
        <v/>
      </c>
      <c r="D23" s="212"/>
      <c r="E23" s="205" t="s">
        <v>797</v>
      </c>
      <c r="F23" s="180" t="str">
        <f>IF(D23="","",VLOOKUP(B23,Data!$B$5:$L$501,11,FALSE))</f>
        <v/>
      </c>
      <c r="G23" s="185" t="str">
        <f t="shared" si="0"/>
        <v>-</v>
      </c>
      <c r="H23" s="181" t="str">
        <f>IF(D23="","",VLOOKUP(B23,Data!$B$5:$D$501,3,FALSE))</f>
        <v/>
      </c>
      <c r="I23" s="181" t="str">
        <f>IF(D23="","",VLOOKUP(B23,Data!$B$5:$M$501,12,FALSE))</f>
        <v/>
      </c>
      <c r="J23" s="343"/>
      <c r="K23" s="182" t="str">
        <f>IF(D23="","",VLOOKUP(B23,Data!$B$5:$E$501,4,FALSE)*D23)</f>
        <v/>
      </c>
      <c r="L23" s="186" t="str">
        <f>IF(D23="","",VLOOKUP(B23,Data!$B$5:$F$501,5,FALSE)*D23)</f>
        <v/>
      </c>
      <c r="M23" s="190"/>
      <c r="N23" s="348"/>
      <c r="O23" s="349"/>
      <c r="P23" s="187" t="e">
        <f>IF(B23=[28]Data!#REF!,[28]Data!#REF!,(IF(B23=[28]Data!#REF!,[28]Data!#REF!,(IF(B23=[28]Data!#REF!,[28]Data!#REF!,(IF(B23=[28]Data!B51,[28]Data!H51,(IF(B23=[28]Data!B55,[28]Data!H55,(IF(B23=[28]Data!#REF!,[28]Data!#REF!,(IF(B23=[28]Data!#REF!,[28]Data!#REF!,(IF(B23=[28]Data!#REF!,[28]Data!#REF!,[28]Data!#REF!)))))))))))))))&amp;IF(B23=[28]Data!B71,[28]Data!H71,(IF(B23=[28]Data!#REF!,[28]Data!#REF!,(IF(B23=[28]Data!B29,[28]Data!H29,(IF(B23=[28]Data!B30,[28]Data!H30,(IF(B23=[28]Data!B31,[28]Data!H31,(IF(B23=[28]Data!#REF!,[28]Data!H849,(IF(B23=[28]Data!#REF!,[28]Data!#REF!,(IF(B23=[28]Data!#REF!,[28]Data!#REF!,[28]Data!#REF!)))))))))))))))&amp;IF(B23=[28]Data!#REF!,[28]Data!#REF!,(IF(B23=[28]Data!#REF!,[28]Data!#REF!,(IF(B23=[28]Data!#REF!,[28]Data!#REF!,(IF(B23=[28]Data!#REF!,[28]Data!#REF!,(IF(B23=[28]Data!#REF!,[28]Data!#REF!,[28]Data!#REF!)))))))))</f>
        <v>#REF!</v>
      </c>
      <c r="Q23" s="349"/>
      <c r="R23" s="349"/>
      <c r="S23" s="187" t="e">
        <f>IF(B23=[28]Data!#REF!,[28]Data!#REF!,(IF(B23=[28]Data!#REF!,[28]Data!#REF!,(IF(B23=[28]Data!#REF!,[28]Data!#REF!,(IF(B23=[28]Data!B51,[28]Data!I51,(IF(B23=[28]Data!B55,[28]Data!I55,(IF(B23=[28]Data!#REF!,[28]Data!#REF!,(IF(B23=[28]Data!#REF!,[28]Data!#REF!,(IF(B23=[28]Data!#REF!,[28]Data!#REF!,[28]Data!#REF!)))))))))))))))&amp;IF(B23=[28]Data!B71,[28]Data!I71,(IF(B23=[28]Data!#REF!,[28]Data!#REF!,(IF(B23=[28]Data!B29,[28]Data!I29,(IF(B23=[28]Data!B30,[28]Data!I30,(IF(B23=[28]Data!B31,[28]Data!I31,(IF(B23=[28]Data!#REF!,[28]Data!I849,(IF(B23=[28]Data!#REF!,[28]Data!#REF!,(IF(B23=[28]Data!#REF!,[28]Data!#REF!,[28]Data!#REF!)))))))))))))))&amp;IF(B23=[28]Data!#REF!,[28]Data!#REF!,(IF(B23=[28]Data!#REF!,[28]Data!#REF!,(IF(B23=[28]Data!#REF!,[28]Data!#REF!,(IF(B23=[28]Data!#REF!,[28]Data!#REF!,(IF(B23=[28]Data!#REF!,[28]Data!#REF!,[28]Data!#REF!)))))))))</f>
        <v>#REF!</v>
      </c>
      <c r="T23" s="350"/>
      <c r="U23" s="187" t="e">
        <f>IF(B23=[28]Data!#REF!,[28]Data!#REF!,(IF(B23=[28]Data!#REF!,[28]Data!#REF!,(IF(B23=[28]Data!#REF!,[28]Data!#REF!,(IF(B23=[28]Data!B51,[28]Data!J51,(IF(B23=[28]Data!B55,[28]Data!J55,(IF(B23=[28]Data!#REF!,[28]Data!#REF!,(IF(B23=[28]Data!#REF!,[28]Data!#REF!,(IF(B23=[28]Data!#REF!,[28]Data!#REF!,[28]Data!#REF!)))))))))))))))&amp;IF(B23=[28]Data!B71,[28]Data!J71,(IF(B23=[28]Data!#REF!,[28]Data!#REF!,(IF(B23=[28]Data!B29,[28]Data!J29,(IF(B23=[28]Data!B30,[28]Data!J30,(IF(B23=[28]Data!B31,[28]Data!J31,(IF(B23=[28]Data!#REF!,[28]Data!J849,(IF(B23=[28]Data!#REF!,[28]Data!#REF!,(IF(B23=[28]Data!#REF!,[28]Data!#REF!,[28]Data!#REF!)))))))))))))))&amp;IF(B23=[28]Data!#REF!,[28]Data!#REF!,(IF(B23=[28]Data!#REF!,[28]Data!#REF!,(IF(B23=[28]Data!#REF!,[28]Data!#REF!,(IF(B23=[28]Data!#REF!,[28]Data!#REF!,(IF(B23=[28]Data!#REF!,[28]Data!#REF!,[28]Data!#REF!)))))))))</f>
        <v>#REF!</v>
      </c>
      <c r="V23" s="183" t="str">
        <f>IF(D23="","",VLOOKUP(B23,Data!$B$5:$J$501,9,FALSE)*D23)</f>
        <v/>
      </c>
      <c r="Z23" s="188" t="s">
        <v>877</v>
      </c>
    </row>
    <row r="24" spans="1:26" s="188" customFormat="1" ht="18.649999999999999" customHeight="1">
      <c r="A24" s="184"/>
      <c r="B24" s="356"/>
      <c r="C24" s="197" t="str">
        <f>IF(D24="","",VLOOKUP(B24,Data!$B$5:$L$501,2,FALSE))</f>
        <v/>
      </c>
      <c r="D24" s="323"/>
      <c r="E24" s="204"/>
      <c r="F24" s="180" t="str">
        <f>IF(D24="","",VLOOKUP(B24,Data!$B$5:$L$501,11,FALSE))</f>
        <v/>
      </c>
      <c r="G24" s="185" t="str">
        <f t="shared" si="0"/>
        <v>-</v>
      </c>
      <c r="H24" s="181" t="str">
        <f>IF(D24="","",VLOOKUP(B24,Data!$B$5:$D$501,3,FALSE))</f>
        <v/>
      </c>
      <c r="I24" s="181" t="str">
        <f>IF(D24="","",VLOOKUP(B24,Data!$B$5:$M$501,12,FALSE))</f>
        <v/>
      </c>
      <c r="J24" s="206"/>
      <c r="K24" s="182" t="str">
        <f>IF(D24="","",VLOOKUP(B24,Data!$B$5:$E$501,4,FALSE)*D24)</f>
        <v/>
      </c>
      <c r="L24" s="186" t="str">
        <f>IF(D24="","",VLOOKUP(B24,Data!$B$5:$F$501,5,FALSE)*D24)</f>
        <v/>
      </c>
      <c r="M24" s="190"/>
      <c r="N24" s="348"/>
      <c r="O24" s="349"/>
      <c r="P24" s="187" t="e">
        <f>IF(B24=[28]Data!#REF!,[28]Data!#REF!,(IF(B24=[28]Data!#REF!,[28]Data!#REF!,(IF(B24=[28]Data!#REF!,[28]Data!#REF!,(IF(B24=[28]Data!B70,[28]Data!H70,(IF(B24=[28]Data!B74,[28]Data!H74,(IF(B24=[28]Data!#REF!,[28]Data!#REF!,(IF(B24=[28]Data!#REF!,[28]Data!#REF!,(IF(B24=[28]Data!#REF!,[28]Data!#REF!,[28]Data!#REF!)))))))))))))))&amp;IF(B24=[28]Data!B90,[28]Data!H90,(IF(B24=[28]Data!#REF!,[28]Data!#REF!,(IF(B24=[28]Data!B48,[28]Data!H48,(IF(B24=[28]Data!B49,[28]Data!H49,(IF(B24=[28]Data!B50,[28]Data!H50,(IF(B24=[28]Data!#REF!,[28]Data!H868,(IF(B24=[28]Data!#REF!,[28]Data!#REF!,(IF(B24=[28]Data!#REF!,[28]Data!#REF!,[28]Data!#REF!)))))))))))))))&amp;IF(B24=[28]Data!#REF!,[28]Data!#REF!,(IF(B24=[28]Data!#REF!,[28]Data!#REF!,(IF(B24=[28]Data!#REF!,[28]Data!#REF!,(IF(B24=[28]Data!#REF!,[28]Data!#REF!,(IF(B24=[28]Data!#REF!,[28]Data!#REF!,[28]Data!#REF!)))))))))</f>
        <v>#REF!</v>
      </c>
      <c r="Q24" s="349"/>
      <c r="R24" s="349"/>
      <c r="S24" s="187" t="e">
        <f>IF(B24=[28]Data!#REF!,[28]Data!#REF!,(IF(B24=[28]Data!#REF!,[28]Data!#REF!,(IF(B24=[28]Data!#REF!,[28]Data!#REF!,(IF(B24=[28]Data!B70,[28]Data!I70,(IF(B24=[28]Data!B74,[28]Data!I74,(IF(B24=[28]Data!#REF!,[28]Data!#REF!,(IF(B24=[28]Data!#REF!,[28]Data!#REF!,(IF(B24=[28]Data!#REF!,[28]Data!#REF!,[28]Data!#REF!)))))))))))))))&amp;IF(B24=[28]Data!B90,[28]Data!I90,(IF(B24=[28]Data!#REF!,[28]Data!#REF!,(IF(B24=[28]Data!B48,[28]Data!I48,(IF(B24=[28]Data!B49,[28]Data!I49,(IF(B24=[28]Data!B50,[28]Data!I50,(IF(B24=[28]Data!#REF!,[28]Data!I868,(IF(B24=[28]Data!#REF!,[28]Data!#REF!,(IF(B24=[28]Data!#REF!,[28]Data!#REF!,[28]Data!#REF!)))))))))))))))&amp;IF(B24=[28]Data!#REF!,[28]Data!#REF!,(IF(B24=[28]Data!#REF!,[28]Data!#REF!,(IF(B24=[28]Data!#REF!,[28]Data!#REF!,(IF(B24=[28]Data!#REF!,[28]Data!#REF!,(IF(B24=[28]Data!#REF!,[28]Data!#REF!,[28]Data!#REF!)))))))))</f>
        <v>#REF!</v>
      </c>
      <c r="T24" s="350"/>
      <c r="U24" s="187" t="e">
        <f>IF(B24=[28]Data!#REF!,[28]Data!#REF!,(IF(B24=[28]Data!#REF!,[28]Data!#REF!,(IF(B24=[28]Data!#REF!,[28]Data!#REF!,(IF(B24=[28]Data!B70,[28]Data!J70,(IF(B24=[28]Data!B74,[28]Data!J74,(IF(B24=[28]Data!#REF!,[28]Data!#REF!,(IF(B24=[28]Data!#REF!,[28]Data!#REF!,(IF(B24=[28]Data!#REF!,[28]Data!#REF!,[28]Data!#REF!)))))))))))))))&amp;IF(B24=[28]Data!B90,[28]Data!J90,(IF(B24=[28]Data!#REF!,[28]Data!#REF!,(IF(B24=[28]Data!B48,[28]Data!J48,(IF(B24=[28]Data!B49,[28]Data!J49,(IF(B24=[28]Data!B50,[28]Data!J50,(IF(B24=[28]Data!#REF!,[28]Data!J868,(IF(B24=[28]Data!#REF!,[28]Data!#REF!,(IF(B24=[28]Data!#REF!,[28]Data!#REF!,[28]Data!#REF!)))))))))))))))&amp;IF(B24=[28]Data!#REF!,[28]Data!#REF!,(IF(B24=[28]Data!#REF!,[28]Data!#REF!,(IF(B24=[28]Data!#REF!,[28]Data!#REF!,(IF(B24=[28]Data!#REF!,[28]Data!#REF!,(IF(B24=[28]Data!#REF!,[28]Data!#REF!,[28]Data!#REF!)))))))))</f>
        <v>#REF!</v>
      </c>
      <c r="V24" s="183" t="str">
        <f>IF(D24="","",VLOOKUP(B24,Data!$B$5:$J$501,9,FALSE)*D24)</f>
        <v/>
      </c>
    </row>
    <row r="25" spans="1:26" s="188" customFormat="1" ht="21.75" customHeight="1">
      <c r="A25" s="184"/>
      <c r="B25" s="357"/>
      <c r="C25" s="197" t="str">
        <f>IF(D25="","",VLOOKUP(B25,Data!$B$5:$L$501,2,FALSE))</f>
        <v/>
      </c>
      <c r="D25" s="323"/>
      <c r="E25" s="204"/>
      <c r="F25" s="180" t="str">
        <f>IF(D25="","",VLOOKUP(B25,Data!$B$5:$L$501,11,FALSE))</f>
        <v/>
      </c>
      <c r="G25" s="185" t="str">
        <f t="shared" si="0"/>
        <v>-</v>
      </c>
      <c r="H25" s="181" t="str">
        <f>IF(D25="","",VLOOKUP(B25,Data!$B$5:$D$501,3,FALSE))</f>
        <v/>
      </c>
      <c r="I25" s="181" t="str">
        <f>IF(D25="","",VLOOKUP(B25,Data!$B$5:$M$501,12,FALSE))</f>
        <v/>
      </c>
      <c r="J25" s="206"/>
      <c r="K25" s="182" t="str">
        <f>IF(D25="","",VLOOKUP(B25,Data!$B$5:$E$501,4,FALSE)*D25)</f>
        <v/>
      </c>
      <c r="L25" s="186" t="str">
        <f>IF(D25="","",VLOOKUP(B25,Data!$B$5:$F$501,5,FALSE)*D25)</f>
        <v/>
      </c>
      <c r="M25" s="190"/>
      <c r="N25" s="348"/>
      <c r="O25" s="349"/>
      <c r="P25" s="187" t="e">
        <f>IF(B25=[28]Data!#REF!,[28]Data!#REF!,(IF(B25=[28]Data!#REF!,[28]Data!#REF!,(IF(B25=[28]Data!#REF!,[28]Data!#REF!,(IF(B25=[28]Data!B59,[28]Data!H59,(IF(B25=[28]Data!B63,[28]Data!H63,(IF(B25=[28]Data!#REF!,[28]Data!#REF!,(IF(B25=[28]Data!#REF!,[28]Data!#REF!,(IF(B25=[28]Data!#REF!,[28]Data!#REF!,[28]Data!#REF!)))))))))))))))&amp;IF(B25=[28]Data!B79,[28]Data!H79,(IF(B25=[28]Data!#REF!,[28]Data!#REF!,(IF(B25=[28]Data!B37,[28]Data!H37,(IF(B25=[28]Data!B38,[28]Data!H38,(IF(B25=[28]Data!B39,[28]Data!H39,(IF(B25=[28]Data!#REF!,[28]Data!H857,(IF(B25=[28]Data!#REF!,[28]Data!#REF!,(IF(B25=[28]Data!#REF!,[28]Data!#REF!,[28]Data!#REF!)))))))))))))))&amp;IF(B25=[28]Data!#REF!,[28]Data!#REF!,(IF(B25=[28]Data!#REF!,[28]Data!#REF!,(IF(B25=[28]Data!#REF!,[28]Data!#REF!,(IF(B25=[28]Data!#REF!,[28]Data!#REF!,(IF(B25=[28]Data!#REF!,[28]Data!#REF!,[28]Data!#REF!)))))))))</f>
        <v>#REF!</v>
      </c>
      <c r="Q25" s="349"/>
      <c r="R25" s="349"/>
      <c r="S25" s="187" t="e">
        <f>IF(B25=[28]Data!#REF!,[28]Data!#REF!,(IF(B25=[28]Data!#REF!,[28]Data!#REF!,(IF(B25=[28]Data!#REF!,[28]Data!#REF!,(IF(B25=[28]Data!B59,[28]Data!I59,(IF(B25=[28]Data!B63,[28]Data!I63,(IF(B25=[28]Data!#REF!,[28]Data!#REF!,(IF(B25=[28]Data!#REF!,[28]Data!#REF!,(IF(B25=[28]Data!#REF!,[28]Data!#REF!,[28]Data!#REF!)))))))))))))))&amp;IF(B25=[28]Data!B79,[28]Data!I79,(IF(B25=[28]Data!#REF!,[28]Data!#REF!,(IF(B25=[28]Data!B37,[28]Data!I37,(IF(B25=[28]Data!B38,[28]Data!I38,(IF(B25=[28]Data!B39,[28]Data!I39,(IF(B25=[28]Data!#REF!,[28]Data!I857,(IF(B25=[28]Data!#REF!,[28]Data!#REF!,(IF(B25=[28]Data!#REF!,[28]Data!#REF!,[28]Data!#REF!)))))))))))))))&amp;IF(B25=[28]Data!#REF!,[28]Data!#REF!,(IF(B25=[28]Data!#REF!,[28]Data!#REF!,(IF(B25=[28]Data!#REF!,[28]Data!#REF!,(IF(B25=[28]Data!#REF!,[28]Data!#REF!,(IF(B25=[28]Data!#REF!,[28]Data!#REF!,[28]Data!#REF!)))))))))</f>
        <v>#REF!</v>
      </c>
      <c r="T25" s="350"/>
      <c r="U25" s="187" t="e">
        <f>IF(B25=[28]Data!#REF!,[28]Data!#REF!,(IF(B25=[28]Data!#REF!,[28]Data!#REF!,(IF(B25=[28]Data!#REF!,[28]Data!#REF!,(IF(B25=[28]Data!B59,[28]Data!J59,(IF(B25=[28]Data!B63,[28]Data!J63,(IF(B25=[28]Data!#REF!,[28]Data!#REF!,(IF(B25=[28]Data!#REF!,[28]Data!#REF!,(IF(B25=[28]Data!#REF!,[28]Data!#REF!,[28]Data!#REF!)))))))))))))))&amp;IF(B25=[28]Data!B79,[28]Data!J79,(IF(B25=[28]Data!#REF!,[28]Data!#REF!,(IF(B25=[28]Data!B37,[28]Data!J37,(IF(B25=[28]Data!B38,[28]Data!J38,(IF(B25=[28]Data!B39,[28]Data!J39,(IF(B25=[28]Data!#REF!,[28]Data!J857,(IF(B25=[28]Data!#REF!,[28]Data!#REF!,(IF(B25=[28]Data!#REF!,[28]Data!#REF!,[28]Data!#REF!)))))))))))))))&amp;IF(B25=[28]Data!#REF!,[28]Data!#REF!,(IF(B25=[28]Data!#REF!,[28]Data!#REF!,(IF(B25=[28]Data!#REF!,[28]Data!#REF!,(IF(B25=[28]Data!#REF!,[28]Data!#REF!,(IF(B25=[28]Data!#REF!,[28]Data!#REF!,[28]Data!#REF!)))))))))</f>
        <v>#REF!</v>
      </c>
      <c r="V25" s="183" t="str">
        <f>IF(D25="","",VLOOKUP(B25,Data!$B$5:$J$501,9,FALSE)*D25)</f>
        <v/>
      </c>
    </row>
    <row r="26" spans="1:26" s="188" customFormat="1" ht="16.5">
      <c r="A26" s="198"/>
      <c r="B26" s="192"/>
      <c r="C26" s="193"/>
      <c r="D26" s="324"/>
      <c r="E26" s="208"/>
      <c r="F26" s="199"/>
      <c r="G26" s="199"/>
      <c r="H26" s="199"/>
      <c r="I26" s="191"/>
      <c r="J26" s="191"/>
      <c r="K26" s="199"/>
      <c r="L26" s="199"/>
      <c r="M26" s="199"/>
      <c r="N26" s="200"/>
      <c r="O26" s="325"/>
      <c r="P26" s="201"/>
      <c r="Q26" s="325"/>
      <c r="R26" s="325"/>
      <c r="S26" s="201"/>
      <c r="T26" s="202"/>
      <c r="U26" s="201"/>
      <c r="V26" s="203"/>
    </row>
    <row r="27" spans="1:26" s="188" customFormat="1" ht="25">
      <c r="A27" s="191"/>
      <c r="B27" s="418"/>
      <c r="C27" s="419"/>
      <c r="D27" s="326">
        <f>SUM(D18:D25)</f>
        <v>59</v>
      </c>
      <c r="E27" s="194"/>
      <c r="F27" s="195"/>
      <c r="G27" s="195">
        <f>SUM(G18:G25)</f>
        <v>109078.81</v>
      </c>
      <c r="H27" s="191"/>
      <c r="I27" s="191"/>
      <c r="J27" s="191"/>
      <c r="K27" s="195">
        <f>SUM(K18:K25)</f>
        <v>12077</v>
      </c>
      <c r="L27" s="195">
        <f>SUM(L18:L25)</f>
        <v>10865</v>
      </c>
      <c r="M27" s="195"/>
      <c r="N27" s="195">
        <f>SUM(N18:N25)</f>
        <v>0</v>
      </c>
      <c r="O27" s="195">
        <f>SUM(O16:O26)</f>
        <v>0</v>
      </c>
      <c r="P27" s="195" t="e">
        <f>SUM(P16:P26)</f>
        <v>#REF!</v>
      </c>
      <c r="Q27" s="195">
        <f>SUM(Q18:Q25)</f>
        <v>0</v>
      </c>
      <c r="R27" s="195">
        <f>SUM(R16:R26)</f>
        <v>0</v>
      </c>
      <c r="S27" s="195" t="e">
        <f>SUM(S16:S26)</f>
        <v>#REF!</v>
      </c>
      <c r="T27" s="195">
        <f>SUM(T18:T25)</f>
        <v>0</v>
      </c>
      <c r="U27" s="195" t="e">
        <f>SUM(U16:U26)</f>
        <v>#REF!</v>
      </c>
      <c r="V27" s="196">
        <f>SUM(V18:V25)</f>
        <v>68.617999999999995</v>
      </c>
    </row>
    <row r="28" spans="1:26">
      <c r="A28" s="327"/>
      <c r="B28" s="26"/>
      <c r="C28" s="272"/>
      <c r="D28" s="308"/>
      <c r="E28" s="282"/>
      <c r="F28" s="309" t="s">
        <v>790</v>
      </c>
      <c r="G28" s="286"/>
      <c r="H28" s="307"/>
      <c r="I28" s="307"/>
      <c r="J28" s="307"/>
      <c r="K28" s="310"/>
      <c r="L28" s="286"/>
      <c r="M28" s="284"/>
      <c r="N28" s="283"/>
      <c r="O28" s="283"/>
      <c r="P28" s="283"/>
      <c r="Q28" s="283"/>
      <c r="R28" s="283"/>
      <c r="S28" s="283"/>
      <c r="T28" s="284"/>
      <c r="U28" s="284"/>
      <c r="V28" s="288"/>
    </row>
    <row r="29" spans="1:26" ht="13">
      <c r="A29" s="10" t="s">
        <v>520</v>
      </c>
      <c r="B29" s="11"/>
      <c r="C29" s="1"/>
      <c r="D29" s="311" t="s">
        <v>524</v>
      </c>
      <c r="E29" s="276"/>
      <c r="F29" s="77" t="s">
        <v>81</v>
      </c>
      <c r="G29" s="81"/>
      <c r="H29" s="280" t="s">
        <v>82</v>
      </c>
      <c r="I29" s="295"/>
      <c r="J29" s="275" t="s">
        <v>83</v>
      </c>
      <c r="K29" s="275"/>
      <c r="L29" s="405" t="s">
        <v>84</v>
      </c>
      <c r="M29" s="406"/>
      <c r="N29" s="406"/>
      <c r="O29" s="406"/>
      <c r="P29" s="406"/>
      <c r="Q29" s="406"/>
      <c r="R29" s="406"/>
      <c r="S29" s="406"/>
      <c r="T29" s="406"/>
      <c r="U29" s="406"/>
      <c r="V29" s="407"/>
    </row>
    <row r="30" spans="1:26" ht="13">
      <c r="A30" s="26" t="s">
        <v>521</v>
      </c>
      <c r="C30" s="56"/>
      <c r="D30" t="s">
        <v>86</v>
      </c>
      <c r="F30" s="328"/>
      <c r="G30" s="269"/>
      <c r="H30" s="26" t="s">
        <v>87</v>
      </c>
      <c r="I30" s="296"/>
      <c r="J30" s="266" t="s">
        <v>88</v>
      </c>
      <c r="L30" s="273"/>
      <c r="V30" s="278"/>
    </row>
    <row r="31" spans="1:26">
      <c r="A31" s="26" t="s">
        <v>522</v>
      </c>
      <c r="C31" s="272"/>
      <c r="F31" s="408"/>
      <c r="G31" s="409"/>
      <c r="H31" s="26"/>
      <c r="I31" s="296"/>
      <c r="J31" s="266" t="s">
        <v>92</v>
      </c>
      <c r="L31" s="273"/>
      <c r="V31" s="278"/>
    </row>
    <row r="32" spans="1:26">
      <c r="A32" s="282"/>
      <c r="B32" s="283"/>
      <c r="C32" s="297"/>
      <c r="D32" t="s">
        <v>93</v>
      </c>
      <c r="F32" s="328"/>
      <c r="G32" s="269"/>
      <c r="H32" s="26" t="s">
        <v>94</v>
      </c>
      <c r="I32" s="296"/>
      <c r="J32" s="266"/>
      <c r="L32" s="273"/>
      <c r="V32" s="278"/>
    </row>
    <row r="33" spans="1:22" ht="13">
      <c r="A33" s="10" t="s">
        <v>95</v>
      </c>
      <c r="B33" s="276"/>
      <c r="C33" s="271"/>
      <c r="D33" t="s">
        <v>96</v>
      </c>
      <c r="F33" s="85" t="s">
        <v>97</v>
      </c>
      <c r="G33" s="82"/>
      <c r="H33" s="26" t="s">
        <v>87</v>
      </c>
      <c r="I33" s="296"/>
      <c r="J33" s="266" t="s">
        <v>98</v>
      </c>
      <c r="L33" s="273"/>
      <c r="V33" s="278"/>
    </row>
    <row r="34" spans="1:22" ht="13">
      <c r="A34" s="26" t="s">
        <v>875</v>
      </c>
      <c r="C34" s="272"/>
      <c r="D34" t="s">
        <v>99</v>
      </c>
      <c r="F34" s="298"/>
      <c r="G34" s="299"/>
      <c r="H34" s="26" t="s">
        <v>100</v>
      </c>
      <c r="I34" s="296"/>
      <c r="J34" s="266" t="s">
        <v>523</v>
      </c>
      <c r="L34" s="410" t="s">
        <v>102</v>
      </c>
      <c r="M34" s="411"/>
      <c r="N34" s="411"/>
      <c r="O34" s="411"/>
      <c r="P34" s="411"/>
      <c r="Q34" s="411"/>
      <c r="R34" s="411"/>
      <c r="S34" s="411"/>
      <c r="T34" s="411"/>
      <c r="U34" s="411"/>
      <c r="V34" s="412"/>
    </row>
    <row r="35" spans="1:22">
      <c r="A35" s="282"/>
      <c r="B35" s="283"/>
      <c r="C35" s="284"/>
      <c r="D35" s="124"/>
      <c r="E35" s="283"/>
      <c r="F35" s="413" t="s">
        <v>921</v>
      </c>
      <c r="G35" s="414"/>
      <c r="H35" s="413" t="s">
        <v>920</v>
      </c>
      <c r="I35" s="414"/>
      <c r="J35" s="287" t="s">
        <v>103</v>
      </c>
      <c r="K35" s="287"/>
      <c r="L35" s="415" t="s">
        <v>104</v>
      </c>
      <c r="M35" s="416"/>
      <c r="N35" s="416"/>
      <c r="O35" s="416"/>
      <c r="P35" s="416"/>
      <c r="Q35" s="416"/>
      <c r="R35" s="416"/>
      <c r="S35" s="416"/>
      <c r="T35" s="416"/>
      <c r="U35" s="416"/>
      <c r="V35" s="417"/>
    </row>
    <row r="41" spans="1:22" ht="18.75" customHeight="1">
      <c r="A41" s="161" t="s">
        <v>538</v>
      </c>
      <c r="B41" s="161"/>
      <c r="D41" s="158"/>
      <c r="F41" s="161" t="s">
        <v>885</v>
      </c>
      <c r="G41" s="159"/>
      <c r="H41" s="161" t="s">
        <v>570</v>
      </c>
    </row>
    <row r="42" spans="1:22" ht="20">
      <c r="A42" s="161" t="s">
        <v>924</v>
      </c>
      <c r="B42" s="161"/>
      <c r="D42" s="158"/>
      <c r="F42" s="263" t="s">
        <v>886</v>
      </c>
      <c r="G42" s="351"/>
      <c r="H42" s="263" t="s">
        <v>891</v>
      </c>
    </row>
    <row r="43" spans="1:22" ht="20">
      <c r="A43" s="161" t="s">
        <v>925</v>
      </c>
      <c r="B43" s="161"/>
      <c r="D43" s="158"/>
      <c r="F43" s="161" t="s">
        <v>887</v>
      </c>
      <c r="G43" s="159"/>
      <c r="H43" s="161" t="s">
        <v>570</v>
      </c>
    </row>
    <row r="44" spans="1:22" ht="20">
      <c r="A44" s="161" t="s">
        <v>536</v>
      </c>
      <c r="B44" s="161"/>
      <c r="D44" s="158"/>
      <c r="F44" s="161" t="s">
        <v>888</v>
      </c>
      <c r="G44" s="159"/>
      <c r="H44" s="161" t="s">
        <v>570</v>
      </c>
    </row>
    <row r="45" spans="1:22" ht="20">
      <c r="A45" s="161" t="s">
        <v>537</v>
      </c>
      <c r="B45" s="161"/>
      <c r="D45" s="158"/>
      <c r="F45" s="161" t="s">
        <v>890</v>
      </c>
      <c r="G45" s="159"/>
      <c r="H45" s="161" t="s">
        <v>570</v>
      </c>
    </row>
    <row r="46" spans="1:22" ht="20">
      <c r="F46" s="161" t="s">
        <v>889</v>
      </c>
      <c r="G46" s="159"/>
      <c r="H46" s="161" t="s">
        <v>570</v>
      </c>
    </row>
  </sheetData>
  <mergeCells count="7">
    <mergeCell ref="B27:C27"/>
    <mergeCell ref="L29:V29"/>
    <mergeCell ref="F31:G31"/>
    <mergeCell ref="L34:V34"/>
    <mergeCell ref="F35:G35"/>
    <mergeCell ref="H35:I35"/>
    <mergeCell ref="L35:V35"/>
  </mergeCells>
  <printOptions horizontalCentered="1"/>
  <pageMargins left="0.15748031496062992" right="0" top="0.19685039370078741" bottom="0" header="0.59055118110236227" footer="0.31496062992125984"/>
  <pageSetup paperSize="9" scale="76" firstPageNumber="4294963191" orientation="landscape" r:id="rId1"/>
  <headerFooter alignWithMargins="0">
    <oddHeader>&amp;R&amp;"Calibri"&amp;10&amp;K000000 Confidential&amp;1#_x000D_</oddHeader>
  </headerFooter>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Kubikasi</vt:lpstr>
      <vt:lpstr>BERAT CONT</vt:lpstr>
      <vt:lpstr>Data</vt:lpstr>
      <vt:lpstr>Hongkong (Oct</vt:lpstr>
      <vt:lpstr>20211220 (TFP</vt:lpstr>
      <vt:lpstr>20211220 (TF</vt:lpstr>
      <vt:lpstr>20220124</vt:lpstr>
      <vt:lpstr>20220228</vt:lpstr>
      <vt:lpstr>20220325</vt:lpstr>
      <vt:lpstr>20220523</vt:lpstr>
      <vt:lpstr>Data (6)</vt:lpstr>
      <vt:lpstr>'20211220 (TF'!Print_Area</vt:lpstr>
      <vt:lpstr>'20211220 (TFP'!Print_Area</vt:lpstr>
      <vt:lpstr>'20220124'!Print_Area</vt:lpstr>
      <vt:lpstr>'20220228'!Print_Area</vt:lpstr>
      <vt:lpstr>'20220325'!Print_Area</vt:lpstr>
      <vt:lpstr>'20220523'!Print_Area</vt:lpstr>
      <vt:lpstr>'BERAT CONT'!Print_Area</vt:lpstr>
      <vt:lpstr>Data!Print_Area</vt:lpstr>
      <vt:lpstr>'Data (6)'!Print_Area</vt:lpstr>
      <vt:lpstr>'Hongkong (Oct'!Print_Area</vt:lpstr>
      <vt:lpstr>Kubikasi!Print_Area</vt:lpstr>
      <vt:lpstr>Data!Print_Titles</vt:lpstr>
      <vt:lpstr>'Data (6)'!Print_Titles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2022-05-23T01:29:21Z</cp:lastPrinted>
  <dcterms:created xsi:type="dcterms:W3CDTF">1999-01-07T03:23:28Z</dcterms:created>
  <dcterms:modified xsi:type="dcterms:W3CDTF">2022-05-23T02:25:04Z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ab09299e-76c5-48ff-813c-214441922665_Enabled">
    <vt:lpwstr>true</vt:lpwstr>
  </property>
  <property fmtid="{D5CDD505-2E9C-101B-9397-08002B2CF9AE}" pid="4" name="MSIP_Label_ab09299e-76c5-48ff-813c-214441922665_SetDate">
    <vt:lpwstr>2022-02-25T03:27:17Z</vt:lpwstr>
  </property>
  <property fmtid="{D5CDD505-2E9C-101B-9397-08002B2CF9AE}" pid="5" name="MSIP_Label_ab09299e-76c5-48ff-813c-214441922665_Method">
    <vt:lpwstr>Privileged</vt:lpwstr>
  </property>
  <property fmtid="{D5CDD505-2E9C-101B-9397-08002B2CF9AE}" pid="6" name="MSIP_Label_ab09299e-76c5-48ff-813c-214441922665_Name">
    <vt:lpwstr>Confidential</vt:lpwstr>
  </property>
  <property fmtid="{D5CDD505-2E9C-101B-9397-08002B2CF9AE}" pid="7" name="MSIP_Label_ab09299e-76c5-48ff-813c-214441922665_SiteId">
    <vt:lpwstr>c26d3ea9-9778-487b-8a9b-8b0243c534ad</vt:lpwstr>
  </property>
  <property fmtid="{D5CDD505-2E9C-101B-9397-08002B2CF9AE}" pid="8" name="MSIP_Label_ab09299e-76c5-48ff-813c-214441922665_ActionId">
    <vt:lpwstr>d49f8649-4cba-43da-af18-9b9ea3ff095e</vt:lpwstr>
  </property>
  <property fmtid="{D5CDD505-2E9C-101B-9397-08002B2CF9AE}" pid="9" name="MSIP_Label_ab09299e-76c5-48ff-813c-214441922665_ContentBits">
    <vt:lpwstr>1</vt:lpwstr>
  </property>
</Properties>
</file>