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checkCompatibility="1"/>
  <mc:AlternateContent xmlns:mc="http://schemas.openxmlformats.org/markup-compatibility/2006">
    <mc:Choice Requires="x15">
      <x15ac:absPath xmlns:x15ac="http://schemas.microsoft.com/office/spreadsheetml/2010/11/ac" url="Z:\11. ESO\"/>
    </mc:Choice>
  </mc:AlternateContent>
  <xr:revisionPtr revIDLastSave="0" documentId="13_ncr:1_{388F2F47-68C0-43C9-8AEC-816D54B9489B}" xr6:coauthVersionLast="47" xr6:coauthVersionMax="47" xr10:uidLastSave="{00000000-0000-0000-0000-000000000000}"/>
  <bookViews>
    <workbookView xWindow="-110" yWindow="-110" windowWidth="19420" windowHeight="10420" tabRatio="944" firstSheet="14" activeTab="25" xr2:uid="{00000000-000D-0000-FFFF-FFFF00000000}"/>
  </bookViews>
  <sheets>
    <sheet name="Kubikasi" sheetId="460" state="hidden" r:id="rId1"/>
    <sheet name="BERAT CONT" sheetId="5589" state="hidden" r:id="rId2"/>
    <sheet name="Data" sheetId="152" r:id="rId3"/>
    <sheet name="VANC (Oct 22)" sheetId="9730" r:id="rId4"/>
    <sheet name="VANC (Oct 23)" sheetId="9731" r:id="rId5"/>
    <sheet name="20211216" sheetId="9732" r:id="rId6"/>
    <sheet name="20220203" sheetId="9734" r:id="rId7"/>
    <sheet name="20220217" sheetId="9733" r:id="rId8"/>
    <sheet name="20220225" sheetId="9735" r:id="rId9"/>
    <sheet name="20220321" sheetId="9736" r:id="rId10"/>
    <sheet name="20220321 (2)" sheetId="9737" r:id="rId11"/>
    <sheet name="20220427" sheetId="9738" r:id="rId12"/>
    <sheet name="20220427." sheetId="9739" r:id="rId13"/>
    <sheet name="20220513" sheetId="9740" r:id="rId14"/>
    <sheet name="20220519" sheetId="9741" r:id="rId15"/>
    <sheet name="20220613" sheetId="9742" r:id="rId16"/>
    <sheet name="20220613 BENCH" sheetId="9743" r:id="rId17"/>
    <sheet name="20220621" sheetId="9744" r:id="rId18"/>
    <sheet name="20220712" sheetId="9745" r:id="rId19"/>
    <sheet name="20220725" sheetId="9746" r:id="rId20"/>
    <sheet name="20220726" sheetId="9747" r:id="rId21"/>
    <sheet name="20220809" sheetId="9748" r:id="rId22"/>
    <sheet name="20220822" sheetId="9749" r:id="rId23"/>
    <sheet name="20220907" sheetId="9750" r:id="rId24"/>
    <sheet name="20220921" sheetId="9751" r:id="rId25"/>
    <sheet name="20220922" sheetId="9752" r:id="rId26"/>
    <sheet name="Data (6)" sheetId="8566"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_______DBA7" localSheetId="14">[1]worksheet!#REF!</definedName>
    <definedName name="________DBA7" localSheetId="15">[1]worksheet!#REF!</definedName>
    <definedName name="________DBA7" localSheetId="16">[1]worksheet!#REF!</definedName>
    <definedName name="________DBA7" localSheetId="17">[1]worksheet!#REF!</definedName>
    <definedName name="________DBA7" localSheetId="18">[1]worksheet!#REF!</definedName>
    <definedName name="________DBA7" localSheetId="19">[1]worksheet!#REF!</definedName>
    <definedName name="________DBA7" localSheetId="20">[1]worksheet!#REF!</definedName>
    <definedName name="________DBA7" localSheetId="21">[1]worksheet!#REF!</definedName>
    <definedName name="________DBA7" localSheetId="22">[1]worksheet!#REF!</definedName>
    <definedName name="________DBA7" localSheetId="23">[1]worksheet!#REF!</definedName>
    <definedName name="________DBA7" localSheetId="24">[1]worksheet!#REF!</definedName>
    <definedName name="________DBA7" localSheetId="25">[1]worksheet!#REF!</definedName>
    <definedName name="________DBA7">[1]worksheet!#REF!</definedName>
    <definedName name="_______DBA7" localSheetId="14">[1]worksheet!#REF!</definedName>
    <definedName name="_______DBA7" localSheetId="15">[1]worksheet!#REF!</definedName>
    <definedName name="_______DBA7" localSheetId="16">[1]worksheet!#REF!</definedName>
    <definedName name="_______DBA7" localSheetId="17">[1]worksheet!#REF!</definedName>
    <definedName name="_______DBA7" localSheetId="18">[1]worksheet!#REF!</definedName>
    <definedName name="_______DBA7" localSheetId="19">[1]worksheet!#REF!</definedName>
    <definedName name="_______DBA7" localSheetId="20">[1]worksheet!#REF!</definedName>
    <definedName name="_______DBA7" localSheetId="21">[1]worksheet!#REF!</definedName>
    <definedName name="_______DBA7" localSheetId="22">[1]worksheet!#REF!</definedName>
    <definedName name="_______DBA7" localSheetId="23">[1]worksheet!#REF!</definedName>
    <definedName name="_______DBA7" localSheetId="24">[1]worksheet!#REF!</definedName>
    <definedName name="_______DBA7" localSheetId="25">[1]worksheet!#REF!</definedName>
    <definedName name="_______DBA7">[1]worksheet!#REF!</definedName>
    <definedName name="_____DBA7" localSheetId="14">[1]worksheet!#REF!</definedName>
    <definedName name="_____DBA7" localSheetId="15">[1]worksheet!#REF!</definedName>
    <definedName name="_____DBA7" localSheetId="16">[1]worksheet!#REF!</definedName>
    <definedName name="_____DBA7" localSheetId="17">[1]worksheet!#REF!</definedName>
    <definedName name="_____DBA7" localSheetId="18">[1]worksheet!#REF!</definedName>
    <definedName name="_____DBA7" localSheetId="19">[1]worksheet!#REF!</definedName>
    <definedName name="_____DBA7" localSheetId="20">[1]worksheet!#REF!</definedName>
    <definedName name="_____DBA7" localSheetId="21">[1]worksheet!#REF!</definedName>
    <definedName name="_____DBA7" localSheetId="22">[1]worksheet!#REF!</definedName>
    <definedName name="_____DBA7" localSheetId="23">[1]worksheet!#REF!</definedName>
    <definedName name="_____DBA7" localSheetId="24">[1]worksheet!#REF!</definedName>
    <definedName name="_____DBA7" localSheetId="25">[1]worksheet!#REF!</definedName>
    <definedName name="_____DBA7">[1]worksheet!#REF!</definedName>
    <definedName name="____DBA7" localSheetId="14">[1]worksheet!#REF!</definedName>
    <definedName name="____DBA7" localSheetId="15">[1]worksheet!#REF!</definedName>
    <definedName name="____DBA7" localSheetId="16">[1]worksheet!#REF!</definedName>
    <definedName name="____DBA7" localSheetId="17">[1]worksheet!#REF!</definedName>
    <definedName name="____DBA7" localSheetId="18">[1]worksheet!#REF!</definedName>
    <definedName name="____DBA7" localSheetId="19">[1]worksheet!#REF!</definedName>
    <definedName name="____DBA7" localSheetId="20">[1]worksheet!#REF!</definedName>
    <definedName name="____DBA7" localSheetId="21">[1]worksheet!#REF!</definedName>
    <definedName name="____DBA7" localSheetId="22">[1]worksheet!#REF!</definedName>
    <definedName name="____DBA7" localSheetId="23">[1]worksheet!#REF!</definedName>
    <definedName name="____DBA7" localSheetId="24">[1]worksheet!#REF!</definedName>
    <definedName name="____DBA7" localSheetId="25">[1]worksheet!#REF!</definedName>
    <definedName name="____DBA7">[1]worksheet!#REF!</definedName>
    <definedName name="___DBA7" localSheetId="14">[1]worksheet!#REF!</definedName>
    <definedName name="___DBA7" localSheetId="15">[1]worksheet!#REF!</definedName>
    <definedName name="___DBA7" localSheetId="16">[1]worksheet!#REF!</definedName>
    <definedName name="___DBA7" localSheetId="17">[1]worksheet!#REF!</definedName>
    <definedName name="___DBA7" localSheetId="18">[1]worksheet!#REF!</definedName>
    <definedName name="___DBA7" localSheetId="19">[1]worksheet!#REF!</definedName>
    <definedName name="___DBA7" localSheetId="20">[1]worksheet!#REF!</definedName>
    <definedName name="___DBA7" localSheetId="21">[1]worksheet!#REF!</definedName>
    <definedName name="___DBA7" localSheetId="22">[1]worksheet!#REF!</definedName>
    <definedName name="___DBA7" localSheetId="23">[1]worksheet!#REF!</definedName>
    <definedName name="___DBA7" localSheetId="24">[1]worksheet!#REF!</definedName>
    <definedName name="___DBA7" localSheetId="25">[1]worksheet!#REF!</definedName>
    <definedName name="___DBA7">[1]worksheet!#REF!</definedName>
    <definedName name="__123Graph_A" localSheetId="14" hidden="1">[2]A!#REF!</definedName>
    <definedName name="__123Graph_A" localSheetId="15" hidden="1">[2]A!#REF!</definedName>
    <definedName name="__123Graph_A" localSheetId="16" hidden="1">[2]A!#REF!</definedName>
    <definedName name="__123Graph_A" localSheetId="17" hidden="1">[2]A!#REF!</definedName>
    <definedName name="__123Graph_A" localSheetId="18" hidden="1">[2]A!#REF!</definedName>
    <definedName name="__123Graph_A" localSheetId="19" hidden="1">[2]A!#REF!</definedName>
    <definedName name="__123Graph_A" localSheetId="20" hidden="1">[2]A!#REF!</definedName>
    <definedName name="__123Graph_A" localSheetId="21" hidden="1">[2]A!#REF!</definedName>
    <definedName name="__123Graph_A" localSheetId="22" hidden="1">[2]A!#REF!</definedName>
    <definedName name="__123Graph_A" localSheetId="23" hidden="1">[2]A!#REF!</definedName>
    <definedName name="__123Graph_A" localSheetId="24" hidden="1">[2]A!#REF!</definedName>
    <definedName name="__123Graph_A" localSheetId="25" hidden="1">[2]A!#REF!</definedName>
    <definedName name="__123Graph_A" hidden="1">[2]A!#REF!</definedName>
    <definedName name="__123Graph_APL" localSheetId="14" hidden="1">[2]A!#REF!</definedName>
    <definedName name="__123Graph_APL" localSheetId="15" hidden="1">[2]A!#REF!</definedName>
    <definedName name="__123Graph_APL" localSheetId="16" hidden="1">[2]A!#REF!</definedName>
    <definedName name="__123Graph_APL" localSheetId="17" hidden="1">[2]A!#REF!</definedName>
    <definedName name="__123Graph_APL" localSheetId="18" hidden="1">[2]A!#REF!</definedName>
    <definedName name="__123Graph_APL" localSheetId="19" hidden="1">[2]A!#REF!</definedName>
    <definedName name="__123Graph_APL" localSheetId="20" hidden="1">[2]A!#REF!</definedName>
    <definedName name="__123Graph_APL" localSheetId="21" hidden="1">[2]A!#REF!</definedName>
    <definedName name="__123Graph_APL" localSheetId="22" hidden="1">[2]A!#REF!</definedName>
    <definedName name="__123Graph_APL" localSheetId="23" hidden="1">[2]A!#REF!</definedName>
    <definedName name="__123Graph_APL" localSheetId="24" hidden="1">[2]A!#REF!</definedName>
    <definedName name="__123Graph_APL" localSheetId="25" hidden="1">[2]A!#REF!</definedName>
    <definedName name="__123Graph_APL" hidden="1">[2]A!#REF!</definedName>
    <definedName name="__123Graph_B" localSheetId="14" hidden="1">[2]A!#REF!</definedName>
    <definedName name="__123Graph_B" localSheetId="15" hidden="1">[2]A!#REF!</definedName>
    <definedName name="__123Graph_B" localSheetId="16" hidden="1">[2]A!#REF!</definedName>
    <definedName name="__123Graph_B" localSheetId="17" hidden="1">[2]A!#REF!</definedName>
    <definedName name="__123Graph_B" localSheetId="18" hidden="1">[2]A!#REF!</definedName>
    <definedName name="__123Graph_B" localSheetId="19" hidden="1">[2]A!#REF!</definedName>
    <definedName name="__123Graph_B" localSheetId="20" hidden="1">[2]A!#REF!</definedName>
    <definedName name="__123Graph_B" localSheetId="21" hidden="1">[2]A!#REF!</definedName>
    <definedName name="__123Graph_B" localSheetId="22" hidden="1">[2]A!#REF!</definedName>
    <definedName name="__123Graph_B" localSheetId="23" hidden="1">[2]A!#REF!</definedName>
    <definedName name="__123Graph_B" localSheetId="24" hidden="1">[2]A!#REF!</definedName>
    <definedName name="__123Graph_B" localSheetId="25" hidden="1">[2]A!#REF!</definedName>
    <definedName name="__123Graph_B" hidden="1">[2]A!#REF!</definedName>
    <definedName name="__123Graph_BPL" localSheetId="14" hidden="1">[2]A!#REF!</definedName>
    <definedName name="__123Graph_BPL" localSheetId="15" hidden="1">[2]A!#REF!</definedName>
    <definedName name="__123Graph_BPL" localSheetId="16" hidden="1">[2]A!#REF!</definedName>
    <definedName name="__123Graph_BPL" localSheetId="17" hidden="1">[2]A!#REF!</definedName>
    <definedName name="__123Graph_BPL" localSheetId="18" hidden="1">[2]A!#REF!</definedName>
    <definedName name="__123Graph_BPL" localSheetId="19" hidden="1">[2]A!#REF!</definedName>
    <definedName name="__123Graph_BPL" localSheetId="20" hidden="1">[2]A!#REF!</definedName>
    <definedName name="__123Graph_BPL" localSheetId="21" hidden="1">[2]A!#REF!</definedName>
    <definedName name="__123Graph_BPL" localSheetId="22" hidden="1">[2]A!#REF!</definedName>
    <definedName name="__123Graph_BPL" localSheetId="23" hidden="1">[2]A!#REF!</definedName>
    <definedName name="__123Graph_BPL" localSheetId="24" hidden="1">[2]A!#REF!</definedName>
    <definedName name="__123Graph_BPL" localSheetId="25" hidden="1">[2]A!#REF!</definedName>
    <definedName name="__123Graph_BPL" hidden="1">[2]A!#REF!</definedName>
    <definedName name="__123Graph_C" localSheetId="14" hidden="1">[2]A!#REF!</definedName>
    <definedName name="__123Graph_C" localSheetId="15" hidden="1">[2]A!#REF!</definedName>
    <definedName name="__123Graph_C" localSheetId="16" hidden="1">[2]A!#REF!</definedName>
    <definedName name="__123Graph_C" localSheetId="17" hidden="1">[2]A!#REF!</definedName>
    <definedName name="__123Graph_C" localSheetId="18" hidden="1">[2]A!#REF!</definedName>
    <definedName name="__123Graph_C" localSheetId="19" hidden="1">[2]A!#REF!</definedName>
    <definedName name="__123Graph_C" localSheetId="20" hidden="1">[2]A!#REF!</definedName>
    <definedName name="__123Graph_C" localSheetId="21" hidden="1">[2]A!#REF!</definedName>
    <definedName name="__123Graph_C" localSheetId="22" hidden="1">[2]A!#REF!</definedName>
    <definedName name="__123Graph_C" localSheetId="23" hidden="1">[2]A!#REF!</definedName>
    <definedName name="__123Graph_C" localSheetId="24" hidden="1">[2]A!#REF!</definedName>
    <definedName name="__123Graph_C" localSheetId="25" hidden="1">[2]A!#REF!</definedName>
    <definedName name="__123Graph_C" hidden="1">[2]A!#REF!</definedName>
    <definedName name="__123Graph_CPL" localSheetId="14" hidden="1">[2]A!#REF!</definedName>
    <definedName name="__123Graph_CPL" localSheetId="15" hidden="1">[2]A!#REF!</definedName>
    <definedName name="__123Graph_CPL" localSheetId="16" hidden="1">[2]A!#REF!</definedName>
    <definedName name="__123Graph_CPL" localSheetId="17" hidden="1">[2]A!#REF!</definedName>
    <definedName name="__123Graph_CPL" localSheetId="18" hidden="1">[2]A!#REF!</definedName>
    <definedName name="__123Graph_CPL" localSheetId="19" hidden="1">[2]A!#REF!</definedName>
    <definedName name="__123Graph_CPL" localSheetId="20" hidden="1">[2]A!#REF!</definedName>
    <definedName name="__123Graph_CPL" localSheetId="21" hidden="1">[2]A!#REF!</definedName>
    <definedName name="__123Graph_CPL" localSheetId="22" hidden="1">[2]A!#REF!</definedName>
    <definedName name="__123Graph_CPL" localSheetId="23" hidden="1">[2]A!#REF!</definedName>
    <definedName name="__123Graph_CPL" localSheetId="24" hidden="1">[2]A!#REF!</definedName>
    <definedName name="__123Graph_CPL" localSheetId="25" hidden="1">[2]A!#REF!</definedName>
    <definedName name="__123Graph_CPL" hidden="1">[2]A!#REF!</definedName>
    <definedName name="__123Graph_D" localSheetId="14" hidden="1">[2]A!#REF!</definedName>
    <definedName name="__123Graph_D" localSheetId="15" hidden="1">[2]A!#REF!</definedName>
    <definedName name="__123Graph_D" localSheetId="16" hidden="1">[2]A!#REF!</definedName>
    <definedName name="__123Graph_D" localSheetId="17" hidden="1">[2]A!#REF!</definedName>
    <definedName name="__123Graph_D" localSheetId="18" hidden="1">[2]A!#REF!</definedName>
    <definedName name="__123Graph_D" localSheetId="19" hidden="1">[2]A!#REF!</definedName>
    <definedName name="__123Graph_D" localSheetId="20" hidden="1">[2]A!#REF!</definedName>
    <definedName name="__123Graph_D" localSheetId="21" hidden="1">[2]A!#REF!</definedName>
    <definedName name="__123Graph_D" localSheetId="22" hidden="1">[2]A!#REF!</definedName>
    <definedName name="__123Graph_D" localSheetId="23" hidden="1">[2]A!#REF!</definedName>
    <definedName name="__123Graph_D" localSheetId="24" hidden="1">[2]A!#REF!</definedName>
    <definedName name="__123Graph_D" localSheetId="25" hidden="1">[2]A!#REF!</definedName>
    <definedName name="__123Graph_D" hidden="1">[2]A!#REF!</definedName>
    <definedName name="__123Graph_DPL" localSheetId="14" hidden="1">[2]A!#REF!</definedName>
    <definedName name="__123Graph_DPL" localSheetId="15" hidden="1">[2]A!#REF!</definedName>
    <definedName name="__123Graph_DPL" localSheetId="16" hidden="1">[2]A!#REF!</definedName>
    <definedName name="__123Graph_DPL" localSheetId="17" hidden="1">[2]A!#REF!</definedName>
    <definedName name="__123Graph_DPL" localSheetId="18" hidden="1">[2]A!#REF!</definedName>
    <definedName name="__123Graph_DPL" localSheetId="19" hidden="1">[2]A!#REF!</definedName>
    <definedName name="__123Graph_DPL" localSheetId="20" hidden="1">[2]A!#REF!</definedName>
    <definedName name="__123Graph_DPL" localSheetId="21" hidden="1">[2]A!#REF!</definedName>
    <definedName name="__123Graph_DPL" localSheetId="22" hidden="1">[2]A!#REF!</definedName>
    <definedName name="__123Graph_DPL" localSheetId="23" hidden="1">[2]A!#REF!</definedName>
    <definedName name="__123Graph_DPL" localSheetId="24" hidden="1">[2]A!#REF!</definedName>
    <definedName name="__123Graph_DPL" localSheetId="25" hidden="1">[2]A!#REF!</definedName>
    <definedName name="__123Graph_DPL" hidden="1">[2]A!#REF!</definedName>
    <definedName name="__123Graph_E" localSheetId="14" hidden="1">[2]A!#REF!</definedName>
    <definedName name="__123Graph_E" localSheetId="15" hidden="1">[2]A!#REF!</definedName>
    <definedName name="__123Graph_E" localSheetId="16" hidden="1">[2]A!#REF!</definedName>
    <definedName name="__123Graph_E" localSheetId="17" hidden="1">[2]A!#REF!</definedName>
    <definedName name="__123Graph_E" localSheetId="18" hidden="1">[2]A!#REF!</definedName>
    <definedName name="__123Graph_E" localSheetId="19" hidden="1">[2]A!#REF!</definedName>
    <definedName name="__123Graph_E" localSheetId="20" hidden="1">[2]A!#REF!</definedName>
    <definedName name="__123Graph_E" localSheetId="21" hidden="1">[2]A!#REF!</definedName>
    <definedName name="__123Graph_E" localSheetId="22" hidden="1">[2]A!#REF!</definedName>
    <definedName name="__123Graph_E" localSheetId="23" hidden="1">[2]A!#REF!</definedName>
    <definedName name="__123Graph_E" localSheetId="24" hidden="1">[2]A!#REF!</definedName>
    <definedName name="__123Graph_E" localSheetId="25" hidden="1">[2]A!#REF!</definedName>
    <definedName name="__123Graph_E" hidden="1">[2]A!#REF!</definedName>
    <definedName name="__123Graph_EPL" localSheetId="14" hidden="1">[2]A!#REF!</definedName>
    <definedName name="__123Graph_EPL" localSheetId="15" hidden="1">[2]A!#REF!</definedName>
    <definedName name="__123Graph_EPL" localSheetId="16" hidden="1">[2]A!#REF!</definedName>
    <definedName name="__123Graph_EPL" localSheetId="17" hidden="1">[2]A!#REF!</definedName>
    <definedName name="__123Graph_EPL" localSheetId="18" hidden="1">[2]A!#REF!</definedName>
    <definedName name="__123Graph_EPL" localSheetId="19" hidden="1">[2]A!#REF!</definedName>
    <definedName name="__123Graph_EPL" localSheetId="20" hidden="1">[2]A!#REF!</definedName>
    <definedName name="__123Graph_EPL" localSheetId="21" hidden="1">[2]A!#REF!</definedName>
    <definedName name="__123Graph_EPL" localSheetId="22" hidden="1">[2]A!#REF!</definedName>
    <definedName name="__123Graph_EPL" localSheetId="23" hidden="1">[2]A!#REF!</definedName>
    <definedName name="__123Graph_EPL" localSheetId="24" hidden="1">[2]A!#REF!</definedName>
    <definedName name="__123Graph_EPL" localSheetId="25" hidden="1">[2]A!#REF!</definedName>
    <definedName name="__123Graph_EPL" hidden="1">[2]A!#REF!</definedName>
    <definedName name="__123Graph_F" localSheetId="14" hidden="1">[2]A!#REF!</definedName>
    <definedName name="__123Graph_F" localSheetId="15" hidden="1">[2]A!#REF!</definedName>
    <definedName name="__123Graph_F" localSheetId="16" hidden="1">[2]A!#REF!</definedName>
    <definedName name="__123Graph_F" localSheetId="17" hidden="1">[2]A!#REF!</definedName>
    <definedName name="__123Graph_F" localSheetId="18" hidden="1">[2]A!#REF!</definedName>
    <definedName name="__123Graph_F" localSheetId="19" hidden="1">[2]A!#REF!</definedName>
    <definedName name="__123Graph_F" localSheetId="20" hidden="1">[2]A!#REF!</definedName>
    <definedName name="__123Graph_F" localSheetId="21" hidden="1">[2]A!#REF!</definedName>
    <definedName name="__123Graph_F" localSheetId="22" hidden="1">[2]A!#REF!</definedName>
    <definedName name="__123Graph_F" localSheetId="23" hidden="1">[2]A!#REF!</definedName>
    <definedName name="__123Graph_F" localSheetId="24" hidden="1">[2]A!#REF!</definedName>
    <definedName name="__123Graph_F" localSheetId="25" hidden="1">[2]A!#REF!</definedName>
    <definedName name="__123Graph_F" hidden="1">[2]A!#REF!</definedName>
    <definedName name="__123Graph_FPL" localSheetId="14" hidden="1">[2]A!#REF!</definedName>
    <definedName name="__123Graph_FPL" localSheetId="15" hidden="1">[2]A!#REF!</definedName>
    <definedName name="__123Graph_FPL" localSheetId="16" hidden="1">[2]A!#REF!</definedName>
    <definedName name="__123Graph_FPL" localSheetId="17" hidden="1">[2]A!#REF!</definedName>
    <definedName name="__123Graph_FPL" localSheetId="18" hidden="1">[2]A!#REF!</definedName>
    <definedName name="__123Graph_FPL" localSheetId="19" hidden="1">[2]A!#REF!</definedName>
    <definedName name="__123Graph_FPL" localSheetId="20" hidden="1">[2]A!#REF!</definedName>
    <definedName name="__123Graph_FPL" localSheetId="21" hidden="1">[2]A!#REF!</definedName>
    <definedName name="__123Graph_FPL" localSheetId="22" hidden="1">[2]A!#REF!</definedName>
    <definedName name="__123Graph_FPL" localSheetId="23" hidden="1">[2]A!#REF!</definedName>
    <definedName name="__123Graph_FPL" localSheetId="24" hidden="1">[2]A!#REF!</definedName>
    <definedName name="__123Graph_FPL" localSheetId="25" hidden="1">[2]A!#REF!</definedName>
    <definedName name="__123Graph_FPL" hidden="1">[2]A!#REF!</definedName>
    <definedName name="__123Graph_X" localSheetId="14" hidden="1">[2]A!#REF!</definedName>
    <definedName name="__123Graph_X" localSheetId="15" hidden="1">[2]A!#REF!</definedName>
    <definedName name="__123Graph_X" localSheetId="16" hidden="1">[2]A!#REF!</definedName>
    <definedName name="__123Graph_X" localSheetId="17" hidden="1">[2]A!#REF!</definedName>
    <definedName name="__123Graph_X" localSheetId="18" hidden="1">[2]A!#REF!</definedName>
    <definedName name="__123Graph_X" localSheetId="19" hidden="1">[2]A!#REF!</definedName>
    <definedName name="__123Graph_X" localSheetId="20" hidden="1">[2]A!#REF!</definedName>
    <definedName name="__123Graph_X" localSheetId="21" hidden="1">[2]A!#REF!</definedName>
    <definedName name="__123Graph_X" localSheetId="22" hidden="1">[2]A!#REF!</definedName>
    <definedName name="__123Graph_X" localSheetId="23" hidden="1">[2]A!#REF!</definedName>
    <definedName name="__123Graph_X" localSheetId="24" hidden="1">[2]A!#REF!</definedName>
    <definedName name="__123Graph_X" localSheetId="25" hidden="1">[2]A!#REF!</definedName>
    <definedName name="__123Graph_X" hidden="1">[2]A!#REF!</definedName>
    <definedName name="__123Graph_XPL" localSheetId="14" hidden="1">[2]A!#REF!</definedName>
    <definedName name="__123Graph_XPL" localSheetId="15" hidden="1">[2]A!#REF!</definedName>
    <definedName name="__123Graph_XPL" localSheetId="16" hidden="1">[2]A!#REF!</definedName>
    <definedName name="__123Graph_XPL" localSheetId="17" hidden="1">[2]A!#REF!</definedName>
    <definedName name="__123Graph_XPL" localSheetId="18" hidden="1">[2]A!#REF!</definedName>
    <definedName name="__123Graph_XPL" localSheetId="19" hidden="1">[2]A!#REF!</definedName>
    <definedName name="__123Graph_XPL" localSheetId="20" hidden="1">[2]A!#REF!</definedName>
    <definedName name="__123Graph_XPL" localSheetId="21" hidden="1">[2]A!#REF!</definedName>
    <definedName name="__123Graph_XPL" localSheetId="22" hidden="1">[2]A!#REF!</definedName>
    <definedName name="__123Graph_XPL" localSheetId="23" hidden="1">[2]A!#REF!</definedName>
    <definedName name="__123Graph_XPL" localSheetId="24" hidden="1">[2]A!#REF!</definedName>
    <definedName name="__123Graph_XPL" localSheetId="25" hidden="1">[2]A!#REF!</definedName>
    <definedName name="__123Graph_XPL" hidden="1">[2]A!#REF!</definedName>
    <definedName name="__DBA7" localSheetId="14">[1]worksheet!#REF!</definedName>
    <definedName name="__DBA7" localSheetId="15">[1]worksheet!#REF!</definedName>
    <definedName name="__DBA7" localSheetId="16">[1]worksheet!#REF!</definedName>
    <definedName name="__DBA7" localSheetId="17">[1]worksheet!#REF!</definedName>
    <definedName name="__DBA7" localSheetId="18">[1]worksheet!#REF!</definedName>
    <definedName name="__DBA7" localSheetId="19">[1]worksheet!#REF!</definedName>
    <definedName name="__DBA7" localSheetId="20">[1]worksheet!#REF!</definedName>
    <definedName name="__DBA7" localSheetId="21">[1]worksheet!#REF!</definedName>
    <definedName name="__DBA7" localSheetId="22">[1]worksheet!#REF!</definedName>
    <definedName name="__DBA7" localSheetId="23">[1]worksheet!#REF!</definedName>
    <definedName name="__DBA7" localSheetId="24">[1]worksheet!#REF!</definedName>
    <definedName name="__DBA7" localSheetId="25">[1]worksheet!#REF!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 localSheetId="14">[3]社員リスト!#REF!</definedName>
    <definedName name="_1_" localSheetId="15">[3]社員リスト!#REF!</definedName>
    <definedName name="_1_" localSheetId="16">[3]社員リスト!#REF!</definedName>
    <definedName name="_1_" localSheetId="17">[3]社員リスト!#REF!</definedName>
    <definedName name="_1_" localSheetId="18">[3]社員リスト!#REF!</definedName>
    <definedName name="_1_" localSheetId="19">[3]社員リスト!#REF!</definedName>
    <definedName name="_1_" localSheetId="20">[3]社員リスト!#REF!</definedName>
    <definedName name="_1_" localSheetId="21">[3]社員リスト!#REF!</definedName>
    <definedName name="_1_" localSheetId="22">[3]社員リスト!#REF!</definedName>
    <definedName name="_1_" localSheetId="23">[3]社員リスト!#REF!</definedName>
    <definedName name="_1_" localSheetId="24">[3]社員リスト!#REF!</definedName>
    <definedName name="_1_" localSheetId="25">[3]社員リスト!#REF!</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localSheetId="14" hidden="1">[5]GRAPH!#REF!</definedName>
    <definedName name="_20__123Graph_ECHART_9" localSheetId="15" hidden="1">[5]GRAPH!#REF!</definedName>
    <definedName name="_20__123Graph_ECHART_9" localSheetId="16" hidden="1">[5]GRAPH!#REF!</definedName>
    <definedName name="_20__123Graph_ECHART_9" localSheetId="17" hidden="1">[5]GRAPH!#REF!</definedName>
    <definedName name="_20__123Graph_ECHART_9" localSheetId="18" hidden="1">[5]GRAPH!#REF!</definedName>
    <definedName name="_20__123Graph_ECHART_9" localSheetId="19" hidden="1">[5]GRAPH!#REF!</definedName>
    <definedName name="_20__123Graph_ECHART_9" localSheetId="20" hidden="1">[5]GRAPH!#REF!</definedName>
    <definedName name="_20__123Graph_ECHART_9" localSheetId="21" hidden="1">[5]GRAPH!#REF!</definedName>
    <definedName name="_20__123Graph_ECHART_9" localSheetId="22" hidden="1">[5]GRAPH!#REF!</definedName>
    <definedName name="_20__123Graph_ECHART_9" localSheetId="23" hidden="1">[5]GRAPH!#REF!</definedName>
    <definedName name="_20__123Graph_ECHART_9" localSheetId="24" hidden="1">[5]GRAPH!#REF!</definedName>
    <definedName name="_20__123Graph_ECHART_9" localSheetId="25" hidden="1">[5]GRAPH!#REF!</definedName>
    <definedName name="_20__123Graph_ECHART_9" hidden="1">[5]GRAPH!#REF!</definedName>
    <definedName name="_21__123Graph_FCHART_9" localSheetId="14" hidden="1">[5]GRAPH!#REF!</definedName>
    <definedName name="_21__123Graph_FCHART_9" localSheetId="15" hidden="1">[5]GRAPH!#REF!</definedName>
    <definedName name="_21__123Graph_FCHART_9" localSheetId="16" hidden="1">[5]GRAPH!#REF!</definedName>
    <definedName name="_21__123Graph_FCHART_9" localSheetId="17" hidden="1">[5]GRAPH!#REF!</definedName>
    <definedName name="_21__123Graph_FCHART_9" localSheetId="18" hidden="1">[5]GRAPH!#REF!</definedName>
    <definedName name="_21__123Graph_FCHART_9" localSheetId="19" hidden="1">[5]GRAPH!#REF!</definedName>
    <definedName name="_21__123Graph_FCHART_9" localSheetId="20" hidden="1">[5]GRAPH!#REF!</definedName>
    <definedName name="_21__123Graph_FCHART_9" localSheetId="21" hidden="1">[5]GRAPH!#REF!</definedName>
    <definedName name="_21__123Graph_FCHART_9" localSheetId="22" hidden="1">[5]GRAPH!#REF!</definedName>
    <definedName name="_21__123Graph_FCHART_9" localSheetId="23" hidden="1">[5]GRAPH!#REF!</definedName>
    <definedName name="_21__123Graph_FCHART_9" localSheetId="24" hidden="1">[5]GRAPH!#REF!</definedName>
    <definedName name="_21__123Graph_FCHART_9" localSheetId="25" hidden="1">[5]GRAPH!#REF!</definedName>
    <definedName name="_21__123Graph_FCHART_9" hidden="1">[5]GRAPH!#REF!</definedName>
    <definedName name="_22__123Graph_XCHART_2" hidden="1">[4]GRAPH!$D$6:$O$6</definedName>
    <definedName name="_23__123Graph_XCHART_3" hidden="1">[4]GRAPH!$D$11:$O$11</definedName>
    <definedName name="_234Graph_CPL" localSheetId="14" hidden="1">[2]A!#REF!</definedName>
    <definedName name="_234Graph_CPL" localSheetId="15" hidden="1">[2]A!#REF!</definedName>
    <definedName name="_234Graph_CPL" localSheetId="16" hidden="1">[2]A!#REF!</definedName>
    <definedName name="_234Graph_CPL" localSheetId="17" hidden="1">[2]A!#REF!</definedName>
    <definedName name="_234Graph_CPL" localSheetId="18" hidden="1">[2]A!#REF!</definedName>
    <definedName name="_234Graph_CPL" localSheetId="19" hidden="1">[2]A!#REF!</definedName>
    <definedName name="_234Graph_CPL" localSheetId="20" hidden="1">[2]A!#REF!</definedName>
    <definedName name="_234Graph_CPL" localSheetId="21" hidden="1">[2]A!#REF!</definedName>
    <definedName name="_234Graph_CPL" localSheetId="22" hidden="1">[2]A!#REF!</definedName>
    <definedName name="_234Graph_CPL" localSheetId="23" hidden="1">[2]A!#REF!</definedName>
    <definedName name="_234Graph_CPL" localSheetId="24" hidden="1">[2]A!#REF!</definedName>
    <definedName name="_234Graph_CPL" localSheetId="25" hidden="1">[2]A!#REF!</definedName>
    <definedName name="_234Graph_CPL" hidden="1">[2]A!#REF!</definedName>
    <definedName name="_234Graph_E" localSheetId="14" hidden="1">[2]A!#REF!</definedName>
    <definedName name="_234Graph_E" localSheetId="15" hidden="1">[2]A!#REF!</definedName>
    <definedName name="_234Graph_E" localSheetId="16" hidden="1">[2]A!#REF!</definedName>
    <definedName name="_234Graph_E" localSheetId="17" hidden="1">[2]A!#REF!</definedName>
    <definedName name="_234Graph_E" localSheetId="18" hidden="1">[2]A!#REF!</definedName>
    <definedName name="_234Graph_E" localSheetId="19" hidden="1">[2]A!#REF!</definedName>
    <definedName name="_234Graph_E" localSheetId="20" hidden="1">[2]A!#REF!</definedName>
    <definedName name="_234Graph_E" localSheetId="21" hidden="1">[2]A!#REF!</definedName>
    <definedName name="_234Graph_E" localSheetId="22" hidden="1">[2]A!#REF!</definedName>
    <definedName name="_234Graph_E" localSheetId="23" hidden="1">[2]A!#REF!</definedName>
    <definedName name="_234Graph_E" localSheetId="24" hidden="1">[2]A!#REF!</definedName>
    <definedName name="_234Graph_E" localSheetId="25"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 localSheetId="14">#REF!</definedName>
    <definedName name="_2Excel_BuiltIn_Print_Area_1_1" localSheetId="15">#REF!</definedName>
    <definedName name="_2Excel_BuiltIn_Print_Area_1_1" localSheetId="16">#REF!</definedName>
    <definedName name="_2Excel_BuiltIn_Print_Area_1_1" localSheetId="17">#REF!</definedName>
    <definedName name="_2Excel_BuiltIn_Print_Area_1_1" localSheetId="18">#REF!</definedName>
    <definedName name="_2Excel_BuiltIn_Print_Area_1_1" localSheetId="19">#REF!</definedName>
    <definedName name="_2Excel_BuiltIn_Print_Area_1_1" localSheetId="20">#REF!</definedName>
    <definedName name="_2Excel_BuiltIn_Print_Area_1_1" localSheetId="21">#REF!</definedName>
    <definedName name="_2Excel_BuiltIn_Print_Area_1_1" localSheetId="22">#REF!</definedName>
    <definedName name="_2Excel_BuiltIn_Print_Area_1_1" localSheetId="23">#REF!</definedName>
    <definedName name="_2Excel_BuiltIn_Print_Area_1_1" localSheetId="24">#REF!</definedName>
    <definedName name="_2Excel_BuiltIn_Print_Area_1_1" localSheetId="25">#REF!</definedName>
    <definedName name="_2Excel_BuiltIn_Print_Area_1_1">#REF!</definedName>
    <definedName name="_3__123Graph_BCHART_3" hidden="1">[4]GRAPH!$D$13:$O$13</definedName>
    <definedName name="_3Excel_BuiltIn_Print_Area_2_1" localSheetId="14">#REF!</definedName>
    <definedName name="_3Excel_BuiltIn_Print_Area_2_1" localSheetId="15">#REF!</definedName>
    <definedName name="_3Excel_BuiltIn_Print_Area_2_1" localSheetId="16">#REF!</definedName>
    <definedName name="_3Excel_BuiltIn_Print_Area_2_1" localSheetId="17">#REF!</definedName>
    <definedName name="_3Excel_BuiltIn_Print_Area_2_1" localSheetId="18">#REF!</definedName>
    <definedName name="_3Excel_BuiltIn_Print_Area_2_1" localSheetId="19">#REF!</definedName>
    <definedName name="_3Excel_BuiltIn_Print_Area_2_1" localSheetId="20">#REF!</definedName>
    <definedName name="_3Excel_BuiltIn_Print_Area_2_1" localSheetId="21">#REF!</definedName>
    <definedName name="_3Excel_BuiltIn_Print_Area_2_1" localSheetId="22">#REF!</definedName>
    <definedName name="_3Excel_BuiltIn_Print_Area_2_1" localSheetId="23">#REF!</definedName>
    <definedName name="_3Excel_BuiltIn_Print_Area_2_1" localSheetId="24">#REF!</definedName>
    <definedName name="_3Excel_BuiltIn_Print_Area_2_1" localSheetId="25">#REF!</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localSheetId="14" hidden="1">[5]GRAPH!#REF!</definedName>
    <definedName name="_9__123Graph_BCHART_9" localSheetId="15" hidden="1">[5]GRAPH!#REF!</definedName>
    <definedName name="_9__123Graph_BCHART_9" localSheetId="16" hidden="1">[5]GRAPH!#REF!</definedName>
    <definedName name="_9__123Graph_BCHART_9" localSheetId="17" hidden="1">[5]GRAPH!#REF!</definedName>
    <definedName name="_9__123Graph_BCHART_9" localSheetId="18" hidden="1">[5]GRAPH!#REF!</definedName>
    <definedName name="_9__123Graph_BCHART_9" localSheetId="19" hidden="1">[5]GRAPH!#REF!</definedName>
    <definedName name="_9__123Graph_BCHART_9" localSheetId="20" hidden="1">[5]GRAPH!#REF!</definedName>
    <definedName name="_9__123Graph_BCHART_9" localSheetId="21" hidden="1">[5]GRAPH!#REF!</definedName>
    <definedName name="_9__123Graph_BCHART_9" localSheetId="22" hidden="1">[5]GRAPH!#REF!</definedName>
    <definedName name="_9__123Graph_BCHART_9" localSheetId="23" hidden="1">[5]GRAPH!#REF!</definedName>
    <definedName name="_9__123Graph_BCHART_9" localSheetId="24" hidden="1">[5]GRAPH!#REF!</definedName>
    <definedName name="_9__123Graph_BCHART_9" localSheetId="25" hidden="1">[5]GRAPH!#REF!</definedName>
    <definedName name="_9__123Graph_BCHART_9" hidden="1">[5]GRAPH!#REF!</definedName>
    <definedName name="_DBA7" localSheetId="14">[1]worksheet!#REF!</definedName>
    <definedName name="_DBA7" localSheetId="15">[1]worksheet!#REF!</definedName>
    <definedName name="_DBA7" localSheetId="16">[1]worksheet!#REF!</definedName>
    <definedName name="_DBA7" localSheetId="17">[1]worksheet!#REF!</definedName>
    <definedName name="_DBA7" localSheetId="18">[1]worksheet!#REF!</definedName>
    <definedName name="_DBA7" localSheetId="19">[1]worksheet!#REF!</definedName>
    <definedName name="_DBA7" localSheetId="20">[1]worksheet!#REF!</definedName>
    <definedName name="_DBA7" localSheetId="21">[1]worksheet!#REF!</definedName>
    <definedName name="_DBA7" localSheetId="22">[1]worksheet!#REF!</definedName>
    <definedName name="_DBA7" localSheetId="23">[1]worksheet!#REF!</definedName>
    <definedName name="_DBA7" localSheetId="24">[1]worksheet!#REF!</definedName>
    <definedName name="_DBA7" localSheetId="25">[1]worksheet!#REF!</definedName>
    <definedName name="_DBA7">[1]worksheet!#REF!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19" hidden="1">#REF!</definedName>
    <definedName name="_Fill" localSheetId="20"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hidden="1">#REF!</definedName>
    <definedName name="_Fill1" hidden="1">[6]PPH1298S!$A$7:$A$34</definedName>
    <definedName name="_xlnm._FilterDatabase" localSheetId="5" hidden="1">'20211216'!$A$18:$V$61</definedName>
    <definedName name="_xlnm._FilterDatabase" localSheetId="6" hidden="1">'20220203'!$A$18:$V$36</definedName>
    <definedName name="_xlnm._FilterDatabase" localSheetId="7" hidden="1">'20220217'!$A$18:$V$44</definedName>
    <definedName name="_xlnm._FilterDatabase" localSheetId="8" hidden="1">'20220225'!$A$18:$V$37</definedName>
    <definedName name="_xlnm._FilterDatabase" localSheetId="9" hidden="1">'20220321'!$A$18:$V$36</definedName>
    <definedName name="_xlnm._FilterDatabase" localSheetId="10" hidden="1">'20220321 (2)'!$A$18:$V$44</definedName>
    <definedName name="_xlnm._FilterDatabase" localSheetId="11" hidden="1">'20220427'!$A$18:$V$47</definedName>
    <definedName name="_xlnm._FilterDatabase" localSheetId="12" hidden="1">'20220427.'!$A$18:$V$41</definedName>
    <definedName name="_xlnm._FilterDatabase" localSheetId="13" hidden="1">'20220513'!$A$18:$V$36</definedName>
    <definedName name="_xlnm._FilterDatabase" localSheetId="14" hidden="1">'20220519'!$A$18:$V$36</definedName>
    <definedName name="_xlnm._FilterDatabase" localSheetId="15" hidden="1">'20220613'!$A$18:$V$44</definedName>
    <definedName name="_xlnm._FilterDatabase" localSheetId="16" hidden="1">'20220613 BENCH'!$A$18:$V$37</definedName>
    <definedName name="_xlnm._FilterDatabase" localSheetId="17" hidden="1">'20220621'!$A$18:$V$41</definedName>
    <definedName name="_xlnm._FilterDatabase" localSheetId="18" hidden="1">'20220712'!$A$18:$V$40</definedName>
    <definedName name="_xlnm._FilterDatabase" localSheetId="19" hidden="1">'20220725'!$A$18:$V$47</definedName>
    <definedName name="_xlnm._FilterDatabase" localSheetId="20" hidden="1">'20220726'!$A$18:$V$38</definedName>
    <definedName name="_xlnm._FilterDatabase" localSheetId="21" hidden="1">'20220809'!$A$18:$V$36</definedName>
    <definedName name="_xlnm._FilterDatabase" localSheetId="22" hidden="1">'20220822'!$A$18:$V$37</definedName>
    <definedName name="_xlnm._FilterDatabase" localSheetId="23" hidden="1">'20220907'!$A$18:$V$37</definedName>
    <definedName name="_xlnm._FilterDatabase" localSheetId="24" hidden="1">'20220921'!$A$18:$V$41</definedName>
    <definedName name="_xlnm._FilterDatabase" localSheetId="25" hidden="1">'20220922'!$A$18:$V$36</definedName>
    <definedName name="_xlnm._FilterDatabase" localSheetId="2" hidden="1">Data!$A$4:$S$4</definedName>
    <definedName name="_xlnm._FilterDatabase" localSheetId="26" hidden="1">'Data (6)'!$A$4:$T$4</definedName>
    <definedName name="_xlnm._FilterDatabase" localSheetId="3" hidden="1">'VANC (Oct 22)'!$A$18:$V$50</definedName>
    <definedName name="_xlnm._FilterDatabase" localSheetId="4" hidden="1">'VANC (Oct 23)'!$A$18:$V$39</definedName>
    <definedName name="_xlnm._FilterDatabase" hidden="1">'[7](40)G&amp;A'!#REF!</definedName>
    <definedName name="_K1" localSheetId="14" hidden="1">[8]Final!#REF!</definedName>
    <definedName name="_K1" localSheetId="15" hidden="1">[8]Final!#REF!</definedName>
    <definedName name="_K1" localSheetId="16" hidden="1">[8]Final!#REF!</definedName>
    <definedName name="_K1" localSheetId="17" hidden="1">[8]Final!#REF!</definedName>
    <definedName name="_K1" localSheetId="18" hidden="1">[8]Final!#REF!</definedName>
    <definedName name="_K1" localSheetId="19" hidden="1">[8]Final!#REF!</definedName>
    <definedName name="_K1" localSheetId="20" hidden="1">[8]Final!#REF!</definedName>
    <definedName name="_K1" localSheetId="21" hidden="1">[8]Final!#REF!</definedName>
    <definedName name="_K1" localSheetId="22" hidden="1">[8]Final!#REF!</definedName>
    <definedName name="_K1" localSheetId="23" hidden="1">[8]Final!#REF!</definedName>
    <definedName name="_K1" localSheetId="24" hidden="1">[8]Final!#REF!</definedName>
    <definedName name="_K1" localSheetId="25" hidden="1">[8]Final!#REF!</definedName>
    <definedName name="_K1" hidden="1">[8]Final!#REF!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hidden="1">#REF!</definedName>
    <definedName name="_Key2" localSheetId="14"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19" hidden="1">#REF!</definedName>
    <definedName name="_Key2" localSheetId="20"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hidden="1">#REF!</definedName>
    <definedName name="a" localSheetId="14" hidden="1">#REF!</definedName>
    <definedName name="a" localSheetId="15" hidden="1">#REF!</definedName>
    <definedName name="a" localSheetId="16" hidden="1">#REF!</definedName>
    <definedName name="a" localSheetId="17" hidden="1">#REF!</definedName>
    <definedName name="a" localSheetId="18" hidden="1">#REF!</definedName>
    <definedName name="a" localSheetId="19" hidden="1">#REF!</definedName>
    <definedName name="a" localSheetId="20" hidden="1">#REF!</definedName>
    <definedName name="a" localSheetId="21" hidden="1">#REF!</definedName>
    <definedName name="a" localSheetId="22" hidden="1">#REF!</definedName>
    <definedName name="a" localSheetId="23" hidden="1">#REF!</definedName>
    <definedName name="a" localSheetId="24" hidden="1">#REF!</definedName>
    <definedName name="a" localSheetId="25" hidden="1">#REF!</definedName>
    <definedName name="a" hidden="1">#REF!</definedName>
    <definedName name="aa" localSheetId="14" hidden="1">#REF!</definedName>
    <definedName name="aa" localSheetId="15" hidden="1">#REF!</definedName>
    <definedName name="aa" localSheetId="16" hidden="1">#REF!</definedName>
    <definedName name="aa" localSheetId="17" hidden="1">#REF!</definedName>
    <definedName name="aa" localSheetId="18" hidden="1">#REF!</definedName>
    <definedName name="aa" localSheetId="19" hidden="1">#REF!</definedName>
    <definedName name="aa" localSheetId="20" hidden="1">#REF!</definedName>
    <definedName name="aa" localSheetId="21" hidden="1">#REF!</definedName>
    <definedName name="aa" localSheetId="22" hidden="1">#REF!</definedName>
    <definedName name="aa" localSheetId="23" hidden="1">#REF!</definedName>
    <definedName name="aa" localSheetId="24" hidden="1">#REF!</definedName>
    <definedName name="aa" localSheetId="25" hidden="1">#REF!</definedName>
    <definedName name="aa" hidden="1">#REF!</definedName>
    <definedName name="aaa" hidden="1">{#N/A,#N/A,FALSE,"Aging Summary";#N/A,#N/A,FALSE,"Ratio Analysis";#N/A,#N/A,FALSE,"Test 120 Day Accts";#N/A,#N/A,FALSE,"Tickmarks"}</definedName>
    <definedName name="aaaaaaaaaaaaaaaaaaaaa" localSheetId="14">#REF!</definedName>
    <definedName name="aaaaaaaaaaaaaaaaaaaaa" localSheetId="15">#REF!</definedName>
    <definedName name="aaaaaaaaaaaaaaaaaaaaa" localSheetId="16">#REF!</definedName>
    <definedName name="aaaaaaaaaaaaaaaaaaaaa" localSheetId="17">#REF!</definedName>
    <definedName name="aaaaaaaaaaaaaaaaaaaaa" localSheetId="18">#REF!</definedName>
    <definedName name="aaaaaaaaaaaaaaaaaaaaa" localSheetId="19">#REF!</definedName>
    <definedName name="aaaaaaaaaaaaaaaaaaaaa" localSheetId="20">#REF!</definedName>
    <definedName name="aaaaaaaaaaaaaaaaaaaaa" localSheetId="21">#REF!</definedName>
    <definedName name="aaaaaaaaaaaaaaaaaaaaa" localSheetId="22">#REF!</definedName>
    <definedName name="aaaaaaaaaaaaaaaaaaaaa" localSheetId="23">#REF!</definedName>
    <definedName name="aaaaaaaaaaaaaaaaaaaaa" localSheetId="24">#REF!</definedName>
    <definedName name="aaaaaaaaaaaaaaaaaaaaa" localSheetId="25">#REF!</definedName>
    <definedName name="aaaaaaaaaaaaaaaaaaaaa">#REF!</definedName>
    <definedName name="aaaaaaaaaaaaaaaaaaaaaaa" localSheetId="14">#REF!</definedName>
    <definedName name="aaaaaaaaaaaaaaaaaaaaaaa" localSheetId="15">#REF!</definedName>
    <definedName name="aaaaaaaaaaaaaaaaaaaaaaa" localSheetId="16">#REF!</definedName>
    <definedName name="aaaaaaaaaaaaaaaaaaaaaaa" localSheetId="17">#REF!</definedName>
    <definedName name="aaaaaaaaaaaaaaaaaaaaaaa" localSheetId="18">#REF!</definedName>
    <definedName name="aaaaaaaaaaaaaaaaaaaaaaa" localSheetId="19">#REF!</definedName>
    <definedName name="aaaaaaaaaaaaaaaaaaaaaaa" localSheetId="20">#REF!</definedName>
    <definedName name="aaaaaaaaaaaaaaaaaaaaaaa" localSheetId="21">#REF!</definedName>
    <definedName name="aaaaaaaaaaaaaaaaaaaaaaa" localSheetId="22">#REF!</definedName>
    <definedName name="aaaaaaaaaaaaaaaaaaaaaaa" localSheetId="23">#REF!</definedName>
    <definedName name="aaaaaaaaaaaaaaaaaaaaaaa" localSheetId="24">#REF!</definedName>
    <definedName name="aaaaaaaaaaaaaaaaaaaaaaa" localSheetId="25">#REF!</definedName>
    <definedName name="aaaaaaaaaaaaaaaaaaaaaaa">#REF!</definedName>
    <definedName name="aaaaaaaaaaaaaaaaaaaaaaaaaaaaaaaa" localSheetId="14">#REF!</definedName>
    <definedName name="aaaaaaaaaaaaaaaaaaaaaaaaaaaaaaaa" localSheetId="15">#REF!</definedName>
    <definedName name="aaaaaaaaaaaaaaaaaaaaaaaaaaaaaaaa" localSheetId="16">#REF!</definedName>
    <definedName name="aaaaaaaaaaaaaaaaaaaaaaaaaaaaaaaa" localSheetId="17">#REF!</definedName>
    <definedName name="aaaaaaaaaaaaaaaaaaaaaaaaaaaaaaaa" localSheetId="18">#REF!</definedName>
    <definedName name="aaaaaaaaaaaaaaaaaaaaaaaaaaaaaaaa" localSheetId="19">#REF!</definedName>
    <definedName name="aaaaaaaaaaaaaaaaaaaaaaaaaaaaaaaa" localSheetId="20">#REF!</definedName>
    <definedName name="aaaaaaaaaaaaaaaaaaaaaaaaaaaaaaaa" localSheetId="21">#REF!</definedName>
    <definedName name="aaaaaaaaaaaaaaaaaaaaaaaaaaaaaaaa" localSheetId="22">#REF!</definedName>
    <definedName name="aaaaaaaaaaaaaaaaaaaaaaaaaaaaaaaa" localSheetId="23">#REF!</definedName>
    <definedName name="aaaaaaaaaaaaaaaaaaaaaaaaaaaaaaaa" localSheetId="24">#REF!</definedName>
    <definedName name="aaaaaaaaaaaaaaaaaaaaaaaaaaaaaaaa" localSheetId="25">#REF!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 localSheetId="14">#REF!</definedName>
    <definedName name="anjar" localSheetId="15">#REF!</definedName>
    <definedName name="anjar" localSheetId="16">#REF!</definedName>
    <definedName name="anjar" localSheetId="17">#REF!</definedName>
    <definedName name="anjar" localSheetId="18">#REF!</definedName>
    <definedName name="anjar" localSheetId="19">#REF!</definedName>
    <definedName name="anjar" localSheetId="20">#REF!</definedName>
    <definedName name="anjar" localSheetId="21">#REF!</definedName>
    <definedName name="anjar" localSheetId="22">#REF!</definedName>
    <definedName name="anjar" localSheetId="23">#REF!</definedName>
    <definedName name="anjar" localSheetId="24">#REF!</definedName>
    <definedName name="anjar" localSheetId="25">#REF!</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 localSheetId="14">#REF!</definedName>
    <definedName name="BUGET91V" localSheetId="15">#REF!</definedName>
    <definedName name="BUGET91V" localSheetId="16">#REF!</definedName>
    <definedName name="BUGET91V" localSheetId="17">#REF!</definedName>
    <definedName name="BUGET91V" localSheetId="18">#REF!</definedName>
    <definedName name="BUGET91V" localSheetId="19">#REF!</definedName>
    <definedName name="BUGET91V" localSheetId="20">#REF!</definedName>
    <definedName name="BUGET91V" localSheetId="21">#REF!</definedName>
    <definedName name="BUGET91V" localSheetId="22">#REF!</definedName>
    <definedName name="BUGET91V" localSheetId="23">#REF!</definedName>
    <definedName name="BUGET91V" localSheetId="24">#REF!</definedName>
    <definedName name="BUGET91V" localSheetId="25">#REF!</definedName>
    <definedName name="BUGET91V">#REF!</definedName>
    <definedName name="capex2" localSheetId="14" hidden="1">#REF!</definedName>
    <definedName name="capex2" localSheetId="15" hidden="1">#REF!</definedName>
    <definedName name="capex2" localSheetId="16" hidden="1">#REF!</definedName>
    <definedName name="capex2" localSheetId="17" hidden="1">#REF!</definedName>
    <definedName name="capex2" localSheetId="18" hidden="1">#REF!</definedName>
    <definedName name="capex2" localSheetId="19" hidden="1">#REF!</definedName>
    <definedName name="capex2" localSheetId="20" hidden="1">#REF!</definedName>
    <definedName name="capex2" localSheetId="21" hidden="1">#REF!</definedName>
    <definedName name="capex2" localSheetId="22" hidden="1">#REF!</definedName>
    <definedName name="capex2" localSheetId="23" hidden="1">#REF!</definedName>
    <definedName name="capex2" localSheetId="24" hidden="1">#REF!</definedName>
    <definedName name="capex2" localSheetId="25" hidden="1">#REF!</definedName>
    <definedName name="capex2" hidden="1">#REF!</definedName>
    <definedName name="CHECK" localSheetId="14">#REF!</definedName>
    <definedName name="CHECK" localSheetId="15">#REF!</definedName>
    <definedName name="CHECK" localSheetId="16">#REF!</definedName>
    <definedName name="CHECK" localSheetId="17">#REF!</definedName>
    <definedName name="CHECK" localSheetId="18">#REF!</definedName>
    <definedName name="CHECK" localSheetId="19">#REF!</definedName>
    <definedName name="CHECK" localSheetId="20">#REF!</definedName>
    <definedName name="CHECK" localSheetId="21">#REF!</definedName>
    <definedName name="CHECK" localSheetId="22">#REF!</definedName>
    <definedName name="CHECK" localSheetId="23">#REF!</definedName>
    <definedName name="CHECK" localSheetId="24">#REF!</definedName>
    <definedName name="CHECK" localSheetId="25">#REF!</definedName>
    <definedName name="CHECK">#REF!</definedName>
    <definedName name="CIPHSJ" localSheetId="14" hidden="1">#REF!</definedName>
    <definedName name="CIPHSJ" localSheetId="15" hidden="1">#REF!</definedName>
    <definedName name="CIPHSJ" localSheetId="16" hidden="1">#REF!</definedName>
    <definedName name="CIPHSJ" localSheetId="17" hidden="1">#REF!</definedName>
    <definedName name="CIPHSJ" localSheetId="18" hidden="1">#REF!</definedName>
    <definedName name="CIPHSJ" localSheetId="19" hidden="1">#REF!</definedName>
    <definedName name="CIPHSJ" localSheetId="20" hidden="1">#REF!</definedName>
    <definedName name="CIPHSJ" localSheetId="21" hidden="1">#REF!</definedName>
    <definedName name="CIPHSJ" localSheetId="22" hidden="1">#REF!</definedName>
    <definedName name="CIPHSJ" localSheetId="23" hidden="1">#REF!</definedName>
    <definedName name="CIPHSJ" localSheetId="24" hidden="1">#REF!</definedName>
    <definedName name="CIPHSJ" localSheetId="25" hidden="1">#REF!</definedName>
    <definedName name="CIPHSJ" hidden="1">#REF!</definedName>
    <definedName name="cusmasteras20102005_list_query" localSheetId="14">#REF!</definedName>
    <definedName name="cusmasteras20102005_list_query" localSheetId="15">#REF!</definedName>
    <definedName name="cusmasteras20102005_list_query" localSheetId="16">#REF!</definedName>
    <definedName name="cusmasteras20102005_list_query" localSheetId="17">#REF!</definedName>
    <definedName name="cusmasteras20102005_list_query" localSheetId="18">#REF!</definedName>
    <definedName name="cusmasteras20102005_list_query" localSheetId="19">#REF!</definedName>
    <definedName name="cusmasteras20102005_list_query" localSheetId="20">#REF!</definedName>
    <definedName name="cusmasteras20102005_list_query" localSheetId="21">#REF!</definedName>
    <definedName name="cusmasteras20102005_list_query" localSheetId="22">#REF!</definedName>
    <definedName name="cusmasteras20102005_list_query" localSheetId="23">#REF!</definedName>
    <definedName name="cusmasteras20102005_list_query" localSheetId="24">#REF!</definedName>
    <definedName name="cusmasteras20102005_list_query" localSheetId="25">#REF!</definedName>
    <definedName name="cusmasteras20102005_list_query">#REF!</definedName>
    <definedName name="D_RPSCHS_Crosstab" localSheetId="14">#REF!</definedName>
    <definedName name="D_RPSCHS_Crosstab" localSheetId="15">#REF!</definedName>
    <definedName name="D_RPSCHS_Crosstab" localSheetId="16">#REF!</definedName>
    <definedName name="D_RPSCHS_Crosstab" localSheetId="17">#REF!</definedName>
    <definedName name="D_RPSCHS_Crosstab" localSheetId="18">#REF!</definedName>
    <definedName name="D_RPSCHS_Crosstab" localSheetId="19">#REF!</definedName>
    <definedName name="D_RPSCHS_Crosstab" localSheetId="20">#REF!</definedName>
    <definedName name="D_RPSCHS_Crosstab" localSheetId="21">#REF!</definedName>
    <definedName name="D_RPSCHS_Crosstab" localSheetId="22">#REF!</definedName>
    <definedName name="D_RPSCHS_Crosstab" localSheetId="23">#REF!</definedName>
    <definedName name="D_RPSCHS_Crosstab" localSheetId="24">#REF!</definedName>
    <definedName name="D_RPSCHS_Crosstab" localSheetId="25">#REF!</definedName>
    <definedName name="D_RPSCHS_Crosstab">#REF!</definedName>
    <definedName name="_xlnm.Database" localSheetId="14" hidden="1">#REF!</definedName>
    <definedName name="_xlnm.Database" localSheetId="15" hidden="1">#REF!</definedName>
    <definedName name="_xlnm.Database" localSheetId="16" hidden="1">#REF!</definedName>
    <definedName name="_xlnm.Database" localSheetId="17" hidden="1">#REF!</definedName>
    <definedName name="_xlnm.Database" localSheetId="18" hidden="1">#REF!</definedName>
    <definedName name="_xlnm.Database" localSheetId="19" hidden="1">#REF!</definedName>
    <definedName name="_xlnm.Database" localSheetId="20" hidden="1">#REF!</definedName>
    <definedName name="_xlnm.Database" localSheetId="21" hidden="1">#REF!</definedName>
    <definedName name="_xlnm.Database" localSheetId="22" hidden="1">#REF!</definedName>
    <definedName name="_xlnm.Database" localSheetId="23" hidden="1">#REF!</definedName>
    <definedName name="_xlnm.Database" localSheetId="24" hidden="1">#REF!</definedName>
    <definedName name="_xlnm.Database" localSheetId="25" hidden="1">#REF!</definedName>
    <definedName name="_xlnm.Database" hidden="1">#REF!</definedName>
    <definedName name="DataNowMonth">[9]Constants!$B$2</definedName>
    <definedName name="ＤＤ１" localSheetId="14">#REF!</definedName>
    <definedName name="ＤＤ１" localSheetId="15">#REF!</definedName>
    <definedName name="ＤＤ１" localSheetId="16">#REF!</definedName>
    <definedName name="ＤＤ１" localSheetId="17">#REF!</definedName>
    <definedName name="ＤＤ１" localSheetId="18">#REF!</definedName>
    <definedName name="ＤＤ１" localSheetId="19">#REF!</definedName>
    <definedName name="ＤＤ１" localSheetId="20">#REF!</definedName>
    <definedName name="ＤＤ１" localSheetId="21">#REF!</definedName>
    <definedName name="ＤＤ１" localSheetId="22">#REF!</definedName>
    <definedName name="ＤＤ１" localSheetId="23">#REF!</definedName>
    <definedName name="ＤＤ１" localSheetId="24">#REF!</definedName>
    <definedName name="ＤＤ１" localSheetId="25">#REF!</definedName>
    <definedName name="ＤＤ１">#REF!</definedName>
    <definedName name="Deposit" hidden="1">{#N/A,#N/A,FALSE,"Aging Summary";#N/A,#N/A,FALSE,"Ratio Analysis";#N/A,#N/A,FALSE,"Test 120 Day Accts";#N/A,#N/A,FALSE,"Tickmarks"}</definedName>
    <definedName name="DM" localSheetId="14">[2]A!#REF!</definedName>
    <definedName name="DM" localSheetId="15">[2]A!#REF!</definedName>
    <definedName name="DM" localSheetId="16">[2]A!#REF!</definedName>
    <definedName name="DM" localSheetId="17">[2]A!#REF!</definedName>
    <definedName name="DM" localSheetId="18">[2]A!#REF!</definedName>
    <definedName name="DM" localSheetId="19">[2]A!#REF!</definedName>
    <definedName name="DM" localSheetId="20">[2]A!#REF!</definedName>
    <definedName name="DM" localSheetId="21">[2]A!#REF!</definedName>
    <definedName name="DM" localSheetId="22">[2]A!#REF!</definedName>
    <definedName name="DM" localSheetId="23">[2]A!#REF!</definedName>
    <definedName name="DM" localSheetId="24">[2]A!#REF!</definedName>
    <definedName name="DM" localSheetId="25">[2]A!#REF!</definedName>
    <definedName name="DM">[2]A!#REF!</definedName>
    <definedName name="dsdsd" localSheetId="14">#REF!</definedName>
    <definedName name="dsdsd" localSheetId="15">#REF!</definedName>
    <definedName name="dsdsd" localSheetId="16">#REF!</definedName>
    <definedName name="dsdsd" localSheetId="17">#REF!</definedName>
    <definedName name="dsdsd" localSheetId="18">#REF!</definedName>
    <definedName name="dsdsd" localSheetId="19">#REF!</definedName>
    <definedName name="dsdsd" localSheetId="20">#REF!</definedName>
    <definedName name="dsdsd" localSheetId="21">#REF!</definedName>
    <definedName name="dsdsd" localSheetId="22">#REF!</definedName>
    <definedName name="dsdsd" localSheetId="23">#REF!</definedName>
    <definedName name="dsdsd" localSheetId="24">#REF!</definedName>
    <definedName name="dsdsd" localSheetId="25">#REF!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 localSheetId="14">[2]A!#REF!</definedName>
    <definedName name="ENTRY" localSheetId="15">[2]A!#REF!</definedName>
    <definedName name="ENTRY" localSheetId="16">[2]A!#REF!</definedName>
    <definedName name="ENTRY" localSheetId="17">[2]A!#REF!</definedName>
    <definedName name="ENTRY" localSheetId="18">[2]A!#REF!</definedName>
    <definedName name="ENTRY" localSheetId="19">[2]A!#REF!</definedName>
    <definedName name="ENTRY" localSheetId="20">[2]A!#REF!</definedName>
    <definedName name="ENTRY" localSheetId="21">[2]A!#REF!</definedName>
    <definedName name="ENTRY" localSheetId="22">[2]A!#REF!</definedName>
    <definedName name="ENTRY" localSheetId="23">[2]A!#REF!</definedName>
    <definedName name="ENTRY" localSheetId="24">[2]A!#REF!</definedName>
    <definedName name="ENTRY" localSheetId="25">[2]A!#REF!</definedName>
    <definedName name="ENTRY">[2]A!#REF!</definedName>
    <definedName name="Excel_BuiltIn_Print_Area_1">[10]FREIGHT!$A$1:$O$26</definedName>
    <definedName name="Excel_BuiltIn_Print_Area_10" localSheetId="14">#REF!</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19">#REF!</definedName>
    <definedName name="Excel_BuiltIn_Print_Area_10" localSheetId="20">#REF!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#REF!</definedName>
    <definedName name="Excel_BuiltIn_Print_Area_11" localSheetId="14">#REF!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19">#REF!</definedName>
    <definedName name="Excel_BuiltIn_Print_Area_11" localSheetId="20">#REF!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#REF!</definedName>
    <definedName name="Excel_BuiltIn_Print_Area_12" localSheetId="14">#REF!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19">#REF!</definedName>
    <definedName name="Excel_BuiltIn_Print_Area_12" localSheetId="20">#REF!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#REF!</definedName>
    <definedName name="Excel_BuiltIn_Print_Area_13" localSheetId="14">#REF!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19">#REF!</definedName>
    <definedName name="Excel_BuiltIn_Print_Area_13" localSheetId="20">#REF!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#REF!</definedName>
    <definedName name="Excel_BuiltIn_Print_Area_14" localSheetId="14">#REF!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19">#REF!</definedName>
    <definedName name="Excel_BuiltIn_Print_Area_14" localSheetId="20">#REF!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#REF!</definedName>
    <definedName name="Excel_BuiltIn_Print_Area_15" localSheetId="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19">#REF!</definedName>
    <definedName name="Excel_BuiltIn_Print_Area_15" localSheetId="20">#REF!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#REF!</definedName>
    <definedName name="Excel_BuiltIn_Print_Area_16" localSheetId="14">#REF!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19">#REF!</definedName>
    <definedName name="Excel_BuiltIn_Print_Area_16" localSheetId="20">#REF!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#REF!</definedName>
    <definedName name="Excel_BuiltIn_Print_Area_17" localSheetId="14">#REF!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19">#REF!</definedName>
    <definedName name="Excel_BuiltIn_Print_Area_17" localSheetId="20">#REF!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#REF!</definedName>
    <definedName name="Excel_BuiltIn_Print_Area_18" localSheetId="14">#REF!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19">#REF!</definedName>
    <definedName name="Excel_BuiltIn_Print_Area_18" localSheetId="20">#REF!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#REF!</definedName>
    <definedName name="Excel_BuiltIn_Print_Area_19" localSheetId="14">#REF!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19">#REF!</definedName>
    <definedName name="Excel_BuiltIn_Print_Area_19" localSheetId="20">#REF!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#REF!</definedName>
    <definedName name="Excel_BuiltIn_Print_Area_2" localSheetId="14">#REF!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19">#REF!</definedName>
    <definedName name="Excel_BuiltIn_Print_Area_2" localSheetId="20">#REF!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#REF!</definedName>
    <definedName name="Excel_BuiltIn_Print_Area_20" localSheetId="14">#REF!</definedName>
    <definedName name="Excel_BuiltIn_Print_Area_20" localSheetId="15">#REF!</definedName>
    <definedName name="Excel_BuiltIn_Print_Area_20" localSheetId="16">#REF!</definedName>
    <definedName name="Excel_BuiltIn_Print_Area_20" localSheetId="17">#REF!</definedName>
    <definedName name="Excel_BuiltIn_Print_Area_20" localSheetId="18">#REF!</definedName>
    <definedName name="Excel_BuiltIn_Print_Area_20" localSheetId="19">#REF!</definedName>
    <definedName name="Excel_BuiltIn_Print_Area_20" localSheetId="20">#REF!</definedName>
    <definedName name="Excel_BuiltIn_Print_Area_20" localSheetId="21">#REF!</definedName>
    <definedName name="Excel_BuiltIn_Print_Area_20" localSheetId="22">#REF!</definedName>
    <definedName name="Excel_BuiltIn_Print_Area_20" localSheetId="23">#REF!</definedName>
    <definedName name="Excel_BuiltIn_Print_Area_20" localSheetId="24">#REF!</definedName>
    <definedName name="Excel_BuiltIn_Print_Area_20" localSheetId="25">#REF!</definedName>
    <definedName name="Excel_BuiltIn_Print_Area_20">#REF!</definedName>
    <definedName name="Excel_BuiltIn_Print_Area_21" localSheetId="14">#REF!</definedName>
    <definedName name="Excel_BuiltIn_Print_Area_21" localSheetId="15">#REF!</definedName>
    <definedName name="Excel_BuiltIn_Print_Area_21" localSheetId="16">#REF!</definedName>
    <definedName name="Excel_BuiltIn_Print_Area_21" localSheetId="17">#REF!</definedName>
    <definedName name="Excel_BuiltIn_Print_Area_21" localSheetId="18">#REF!</definedName>
    <definedName name="Excel_BuiltIn_Print_Area_21" localSheetId="19">#REF!</definedName>
    <definedName name="Excel_BuiltIn_Print_Area_21" localSheetId="20">#REF!</definedName>
    <definedName name="Excel_BuiltIn_Print_Area_21" localSheetId="21">#REF!</definedName>
    <definedName name="Excel_BuiltIn_Print_Area_21" localSheetId="22">#REF!</definedName>
    <definedName name="Excel_BuiltIn_Print_Area_21" localSheetId="23">#REF!</definedName>
    <definedName name="Excel_BuiltIn_Print_Area_21" localSheetId="24">#REF!</definedName>
    <definedName name="Excel_BuiltIn_Print_Area_21" localSheetId="25">#REF!</definedName>
    <definedName name="Excel_BuiltIn_Print_Area_21">#REF!</definedName>
    <definedName name="Excel_BuiltIn_Print_Area_22" localSheetId="14">#REF!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19">#REF!</definedName>
    <definedName name="Excel_BuiltIn_Print_Area_22" localSheetId="20">#REF!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#REF!</definedName>
    <definedName name="Excel_BuiltIn_Print_Area_23" localSheetId="14">#REF!</definedName>
    <definedName name="Excel_BuiltIn_Print_Area_23" localSheetId="15">#REF!</definedName>
    <definedName name="Excel_BuiltIn_Print_Area_23" localSheetId="16">#REF!</definedName>
    <definedName name="Excel_BuiltIn_Print_Area_23" localSheetId="17">#REF!</definedName>
    <definedName name="Excel_BuiltIn_Print_Area_23" localSheetId="18">#REF!</definedName>
    <definedName name="Excel_BuiltIn_Print_Area_23" localSheetId="19">#REF!</definedName>
    <definedName name="Excel_BuiltIn_Print_Area_23" localSheetId="20">#REF!</definedName>
    <definedName name="Excel_BuiltIn_Print_Area_23" localSheetId="21">#REF!</definedName>
    <definedName name="Excel_BuiltIn_Print_Area_23" localSheetId="22">#REF!</definedName>
    <definedName name="Excel_BuiltIn_Print_Area_23" localSheetId="23">#REF!</definedName>
    <definedName name="Excel_BuiltIn_Print_Area_23" localSheetId="24">#REF!</definedName>
    <definedName name="Excel_BuiltIn_Print_Area_23" localSheetId="25">#REF!</definedName>
    <definedName name="Excel_BuiltIn_Print_Area_23">#REF!</definedName>
    <definedName name="Excel_BuiltIn_Print_Area_24" localSheetId="14">#REF!</definedName>
    <definedName name="Excel_BuiltIn_Print_Area_24" localSheetId="15">#REF!</definedName>
    <definedName name="Excel_BuiltIn_Print_Area_24" localSheetId="16">#REF!</definedName>
    <definedName name="Excel_BuiltIn_Print_Area_24" localSheetId="17">#REF!</definedName>
    <definedName name="Excel_BuiltIn_Print_Area_24" localSheetId="18">#REF!</definedName>
    <definedName name="Excel_BuiltIn_Print_Area_24" localSheetId="19">#REF!</definedName>
    <definedName name="Excel_BuiltIn_Print_Area_24" localSheetId="20">#REF!</definedName>
    <definedName name="Excel_BuiltIn_Print_Area_24" localSheetId="21">#REF!</definedName>
    <definedName name="Excel_BuiltIn_Print_Area_24" localSheetId="22">#REF!</definedName>
    <definedName name="Excel_BuiltIn_Print_Area_24" localSheetId="23">#REF!</definedName>
    <definedName name="Excel_BuiltIn_Print_Area_24" localSheetId="24">#REF!</definedName>
    <definedName name="Excel_BuiltIn_Print_Area_24" localSheetId="25">#REF!</definedName>
    <definedName name="Excel_BuiltIn_Print_Area_24">#REF!</definedName>
    <definedName name="Excel_BuiltIn_Print_Area_25" localSheetId="14">#REF!</definedName>
    <definedName name="Excel_BuiltIn_Print_Area_25" localSheetId="15">#REF!</definedName>
    <definedName name="Excel_BuiltIn_Print_Area_25" localSheetId="16">#REF!</definedName>
    <definedName name="Excel_BuiltIn_Print_Area_25" localSheetId="17">#REF!</definedName>
    <definedName name="Excel_BuiltIn_Print_Area_25" localSheetId="18">#REF!</definedName>
    <definedName name="Excel_BuiltIn_Print_Area_25" localSheetId="19">#REF!</definedName>
    <definedName name="Excel_BuiltIn_Print_Area_25" localSheetId="20">#REF!</definedName>
    <definedName name="Excel_BuiltIn_Print_Area_25" localSheetId="21">#REF!</definedName>
    <definedName name="Excel_BuiltIn_Print_Area_25" localSheetId="22">#REF!</definedName>
    <definedName name="Excel_BuiltIn_Print_Area_25" localSheetId="23">#REF!</definedName>
    <definedName name="Excel_BuiltIn_Print_Area_25" localSheetId="24">#REF!</definedName>
    <definedName name="Excel_BuiltIn_Print_Area_25" localSheetId="25">#REF!</definedName>
    <definedName name="Excel_BuiltIn_Print_Area_25">#REF!</definedName>
    <definedName name="Excel_BuiltIn_Print_Area_26" localSheetId="14">#REF!</definedName>
    <definedName name="Excel_BuiltIn_Print_Area_26" localSheetId="15">#REF!</definedName>
    <definedName name="Excel_BuiltIn_Print_Area_26" localSheetId="16">#REF!</definedName>
    <definedName name="Excel_BuiltIn_Print_Area_26" localSheetId="17">#REF!</definedName>
    <definedName name="Excel_BuiltIn_Print_Area_26" localSheetId="18">#REF!</definedName>
    <definedName name="Excel_BuiltIn_Print_Area_26" localSheetId="19">#REF!</definedName>
    <definedName name="Excel_BuiltIn_Print_Area_26" localSheetId="20">#REF!</definedName>
    <definedName name="Excel_BuiltIn_Print_Area_26" localSheetId="21">#REF!</definedName>
    <definedName name="Excel_BuiltIn_Print_Area_26" localSheetId="22">#REF!</definedName>
    <definedName name="Excel_BuiltIn_Print_Area_26" localSheetId="23">#REF!</definedName>
    <definedName name="Excel_BuiltIn_Print_Area_26" localSheetId="24">#REF!</definedName>
    <definedName name="Excel_BuiltIn_Print_Area_26" localSheetId="25">#REF!</definedName>
    <definedName name="Excel_BuiltIn_Print_Area_26">#REF!</definedName>
    <definedName name="Excel_BuiltIn_Print_Area_27" localSheetId="14">#REF!</definedName>
    <definedName name="Excel_BuiltIn_Print_Area_27" localSheetId="15">#REF!</definedName>
    <definedName name="Excel_BuiltIn_Print_Area_27" localSheetId="16">#REF!</definedName>
    <definedName name="Excel_BuiltIn_Print_Area_27" localSheetId="17">#REF!</definedName>
    <definedName name="Excel_BuiltIn_Print_Area_27" localSheetId="18">#REF!</definedName>
    <definedName name="Excel_BuiltIn_Print_Area_27" localSheetId="19">#REF!</definedName>
    <definedName name="Excel_BuiltIn_Print_Area_27" localSheetId="20">#REF!</definedName>
    <definedName name="Excel_BuiltIn_Print_Area_27" localSheetId="21">#REF!</definedName>
    <definedName name="Excel_BuiltIn_Print_Area_27" localSheetId="22">#REF!</definedName>
    <definedName name="Excel_BuiltIn_Print_Area_27" localSheetId="23">#REF!</definedName>
    <definedName name="Excel_BuiltIn_Print_Area_27" localSheetId="24">#REF!</definedName>
    <definedName name="Excel_BuiltIn_Print_Area_27" localSheetId="25">#REF!</definedName>
    <definedName name="Excel_BuiltIn_Print_Area_27">#REF!</definedName>
    <definedName name="Excel_BuiltIn_Print_Area_28" localSheetId="14">#REF!</definedName>
    <definedName name="Excel_BuiltIn_Print_Area_28" localSheetId="15">#REF!</definedName>
    <definedName name="Excel_BuiltIn_Print_Area_28" localSheetId="16">#REF!</definedName>
    <definedName name="Excel_BuiltIn_Print_Area_28" localSheetId="17">#REF!</definedName>
    <definedName name="Excel_BuiltIn_Print_Area_28" localSheetId="18">#REF!</definedName>
    <definedName name="Excel_BuiltIn_Print_Area_28" localSheetId="19">#REF!</definedName>
    <definedName name="Excel_BuiltIn_Print_Area_28" localSheetId="20">#REF!</definedName>
    <definedName name="Excel_BuiltIn_Print_Area_28" localSheetId="21">#REF!</definedName>
    <definedName name="Excel_BuiltIn_Print_Area_28" localSheetId="22">#REF!</definedName>
    <definedName name="Excel_BuiltIn_Print_Area_28" localSheetId="23">#REF!</definedName>
    <definedName name="Excel_BuiltIn_Print_Area_28" localSheetId="24">#REF!</definedName>
    <definedName name="Excel_BuiltIn_Print_Area_28" localSheetId="25">#REF!</definedName>
    <definedName name="Excel_BuiltIn_Print_Area_28">#REF!</definedName>
    <definedName name="Excel_BuiltIn_Print_Area_29" localSheetId="14">#REF!</definedName>
    <definedName name="Excel_BuiltIn_Print_Area_29" localSheetId="15">#REF!</definedName>
    <definedName name="Excel_BuiltIn_Print_Area_29" localSheetId="16">#REF!</definedName>
    <definedName name="Excel_BuiltIn_Print_Area_29" localSheetId="17">#REF!</definedName>
    <definedName name="Excel_BuiltIn_Print_Area_29" localSheetId="18">#REF!</definedName>
    <definedName name="Excel_BuiltIn_Print_Area_29" localSheetId="19">#REF!</definedName>
    <definedName name="Excel_BuiltIn_Print_Area_29" localSheetId="20">#REF!</definedName>
    <definedName name="Excel_BuiltIn_Print_Area_29" localSheetId="21">#REF!</definedName>
    <definedName name="Excel_BuiltIn_Print_Area_29" localSheetId="22">#REF!</definedName>
    <definedName name="Excel_BuiltIn_Print_Area_29" localSheetId="23">#REF!</definedName>
    <definedName name="Excel_BuiltIn_Print_Area_29" localSheetId="24">#REF!</definedName>
    <definedName name="Excel_BuiltIn_Print_Area_29" localSheetId="25">#REF!</definedName>
    <definedName name="Excel_BuiltIn_Print_Area_29">#REF!</definedName>
    <definedName name="Excel_BuiltIn_Print_Area_29_1" localSheetId="14">#REF!</definedName>
    <definedName name="Excel_BuiltIn_Print_Area_29_1" localSheetId="15">#REF!</definedName>
    <definedName name="Excel_BuiltIn_Print_Area_29_1" localSheetId="16">#REF!</definedName>
    <definedName name="Excel_BuiltIn_Print_Area_29_1" localSheetId="17">#REF!</definedName>
    <definedName name="Excel_BuiltIn_Print_Area_29_1" localSheetId="18">#REF!</definedName>
    <definedName name="Excel_BuiltIn_Print_Area_29_1" localSheetId="19">#REF!</definedName>
    <definedName name="Excel_BuiltIn_Print_Area_29_1" localSheetId="20">#REF!</definedName>
    <definedName name="Excel_BuiltIn_Print_Area_29_1" localSheetId="21">#REF!</definedName>
    <definedName name="Excel_BuiltIn_Print_Area_29_1" localSheetId="22">#REF!</definedName>
    <definedName name="Excel_BuiltIn_Print_Area_29_1" localSheetId="23">#REF!</definedName>
    <definedName name="Excel_BuiltIn_Print_Area_29_1" localSheetId="24">#REF!</definedName>
    <definedName name="Excel_BuiltIn_Print_Area_29_1" localSheetId="25">#REF!</definedName>
    <definedName name="Excel_BuiltIn_Print_Area_29_1">#REF!</definedName>
    <definedName name="Excel_BuiltIn_Print_Area_29_1_31" localSheetId="14">#REF!</definedName>
    <definedName name="Excel_BuiltIn_Print_Area_29_1_31" localSheetId="15">#REF!</definedName>
    <definedName name="Excel_BuiltIn_Print_Area_29_1_31" localSheetId="16">#REF!</definedName>
    <definedName name="Excel_BuiltIn_Print_Area_29_1_31" localSheetId="17">#REF!</definedName>
    <definedName name="Excel_BuiltIn_Print_Area_29_1_31" localSheetId="18">#REF!</definedName>
    <definedName name="Excel_BuiltIn_Print_Area_29_1_31" localSheetId="19">#REF!</definedName>
    <definedName name="Excel_BuiltIn_Print_Area_29_1_31" localSheetId="20">#REF!</definedName>
    <definedName name="Excel_BuiltIn_Print_Area_29_1_31" localSheetId="21">#REF!</definedName>
    <definedName name="Excel_BuiltIn_Print_Area_29_1_31" localSheetId="22">#REF!</definedName>
    <definedName name="Excel_BuiltIn_Print_Area_29_1_31" localSheetId="23">#REF!</definedName>
    <definedName name="Excel_BuiltIn_Print_Area_29_1_31" localSheetId="24">#REF!</definedName>
    <definedName name="Excel_BuiltIn_Print_Area_29_1_31" localSheetId="25">#REF!</definedName>
    <definedName name="Excel_BuiltIn_Print_Area_29_1_31">#REF!</definedName>
    <definedName name="Excel_BuiltIn_Print_Area_29_1_33" localSheetId="14">#REF!</definedName>
    <definedName name="Excel_BuiltIn_Print_Area_29_1_33" localSheetId="15">#REF!</definedName>
    <definedName name="Excel_BuiltIn_Print_Area_29_1_33" localSheetId="16">#REF!</definedName>
    <definedName name="Excel_BuiltIn_Print_Area_29_1_33" localSheetId="17">#REF!</definedName>
    <definedName name="Excel_BuiltIn_Print_Area_29_1_33" localSheetId="18">#REF!</definedName>
    <definedName name="Excel_BuiltIn_Print_Area_29_1_33" localSheetId="19">#REF!</definedName>
    <definedName name="Excel_BuiltIn_Print_Area_29_1_33" localSheetId="20">#REF!</definedName>
    <definedName name="Excel_BuiltIn_Print_Area_29_1_33" localSheetId="21">#REF!</definedName>
    <definedName name="Excel_BuiltIn_Print_Area_29_1_33" localSheetId="22">#REF!</definedName>
    <definedName name="Excel_BuiltIn_Print_Area_29_1_33" localSheetId="23">#REF!</definedName>
    <definedName name="Excel_BuiltIn_Print_Area_29_1_33" localSheetId="24">#REF!</definedName>
    <definedName name="Excel_BuiltIn_Print_Area_29_1_33" localSheetId="25">#REF!</definedName>
    <definedName name="Excel_BuiltIn_Print_Area_29_1_33">#REF!</definedName>
    <definedName name="Excel_BuiltIn_Print_Area_29_1_35" localSheetId="14">#REF!</definedName>
    <definedName name="Excel_BuiltIn_Print_Area_29_1_35" localSheetId="15">#REF!</definedName>
    <definedName name="Excel_BuiltIn_Print_Area_29_1_35" localSheetId="16">#REF!</definedName>
    <definedName name="Excel_BuiltIn_Print_Area_29_1_35" localSheetId="17">#REF!</definedName>
    <definedName name="Excel_BuiltIn_Print_Area_29_1_35" localSheetId="18">#REF!</definedName>
    <definedName name="Excel_BuiltIn_Print_Area_29_1_35" localSheetId="19">#REF!</definedName>
    <definedName name="Excel_BuiltIn_Print_Area_29_1_35" localSheetId="20">#REF!</definedName>
    <definedName name="Excel_BuiltIn_Print_Area_29_1_35" localSheetId="21">#REF!</definedName>
    <definedName name="Excel_BuiltIn_Print_Area_29_1_35" localSheetId="22">#REF!</definedName>
    <definedName name="Excel_BuiltIn_Print_Area_29_1_35" localSheetId="23">#REF!</definedName>
    <definedName name="Excel_BuiltIn_Print_Area_29_1_35" localSheetId="24">#REF!</definedName>
    <definedName name="Excel_BuiltIn_Print_Area_29_1_35" localSheetId="25">#REF!</definedName>
    <definedName name="Excel_BuiltIn_Print_Area_29_1_35">#REF!</definedName>
    <definedName name="Excel_BuiltIn_Print_Area_29_1_37" localSheetId="14">#REF!</definedName>
    <definedName name="Excel_BuiltIn_Print_Area_29_1_37" localSheetId="15">#REF!</definedName>
    <definedName name="Excel_BuiltIn_Print_Area_29_1_37" localSheetId="16">#REF!</definedName>
    <definedName name="Excel_BuiltIn_Print_Area_29_1_37" localSheetId="17">#REF!</definedName>
    <definedName name="Excel_BuiltIn_Print_Area_29_1_37" localSheetId="18">#REF!</definedName>
    <definedName name="Excel_BuiltIn_Print_Area_29_1_37" localSheetId="19">#REF!</definedName>
    <definedName name="Excel_BuiltIn_Print_Area_29_1_37" localSheetId="20">#REF!</definedName>
    <definedName name="Excel_BuiltIn_Print_Area_29_1_37" localSheetId="21">#REF!</definedName>
    <definedName name="Excel_BuiltIn_Print_Area_29_1_37" localSheetId="22">#REF!</definedName>
    <definedName name="Excel_BuiltIn_Print_Area_29_1_37" localSheetId="23">#REF!</definedName>
    <definedName name="Excel_BuiltIn_Print_Area_29_1_37" localSheetId="24">#REF!</definedName>
    <definedName name="Excel_BuiltIn_Print_Area_29_1_37" localSheetId="25">#REF!</definedName>
    <definedName name="Excel_BuiltIn_Print_Area_29_1_37">#REF!</definedName>
    <definedName name="Excel_BuiltIn_Print_Area_29_1_39" localSheetId="14">#REF!</definedName>
    <definedName name="Excel_BuiltIn_Print_Area_29_1_39" localSheetId="15">#REF!</definedName>
    <definedName name="Excel_BuiltIn_Print_Area_29_1_39" localSheetId="16">#REF!</definedName>
    <definedName name="Excel_BuiltIn_Print_Area_29_1_39" localSheetId="17">#REF!</definedName>
    <definedName name="Excel_BuiltIn_Print_Area_29_1_39" localSheetId="18">#REF!</definedName>
    <definedName name="Excel_BuiltIn_Print_Area_29_1_39" localSheetId="19">#REF!</definedName>
    <definedName name="Excel_BuiltIn_Print_Area_29_1_39" localSheetId="20">#REF!</definedName>
    <definedName name="Excel_BuiltIn_Print_Area_29_1_39" localSheetId="21">#REF!</definedName>
    <definedName name="Excel_BuiltIn_Print_Area_29_1_39" localSheetId="22">#REF!</definedName>
    <definedName name="Excel_BuiltIn_Print_Area_29_1_39" localSheetId="23">#REF!</definedName>
    <definedName name="Excel_BuiltIn_Print_Area_29_1_39" localSheetId="24">#REF!</definedName>
    <definedName name="Excel_BuiltIn_Print_Area_29_1_39" localSheetId="25">#REF!</definedName>
    <definedName name="Excel_BuiltIn_Print_Area_29_1_39">#REF!</definedName>
    <definedName name="Excel_BuiltIn_Print_Area_29_1_42" localSheetId="14">#REF!</definedName>
    <definedName name="Excel_BuiltIn_Print_Area_29_1_42" localSheetId="15">#REF!</definedName>
    <definedName name="Excel_BuiltIn_Print_Area_29_1_42" localSheetId="16">#REF!</definedName>
    <definedName name="Excel_BuiltIn_Print_Area_29_1_42" localSheetId="17">#REF!</definedName>
    <definedName name="Excel_BuiltIn_Print_Area_29_1_42" localSheetId="18">#REF!</definedName>
    <definedName name="Excel_BuiltIn_Print_Area_29_1_42" localSheetId="19">#REF!</definedName>
    <definedName name="Excel_BuiltIn_Print_Area_29_1_42" localSheetId="20">#REF!</definedName>
    <definedName name="Excel_BuiltIn_Print_Area_29_1_42" localSheetId="21">#REF!</definedName>
    <definedName name="Excel_BuiltIn_Print_Area_29_1_42" localSheetId="22">#REF!</definedName>
    <definedName name="Excel_BuiltIn_Print_Area_29_1_42" localSheetId="23">#REF!</definedName>
    <definedName name="Excel_BuiltIn_Print_Area_29_1_42" localSheetId="24">#REF!</definedName>
    <definedName name="Excel_BuiltIn_Print_Area_29_1_42" localSheetId="25">#REF!</definedName>
    <definedName name="Excel_BuiltIn_Print_Area_29_1_42">#REF!</definedName>
    <definedName name="Excel_BuiltIn_Print_Area_29_1_44" localSheetId="14">#REF!</definedName>
    <definedName name="Excel_BuiltIn_Print_Area_29_1_44" localSheetId="15">#REF!</definedName>
    <definedName name="Excel_BuiltIn_Print_Area_29_1_44" localSheetId="16">#REF!</definedName>
    <definedName name="Excel_BuiltIn_Print_Area_29_1_44" localSheetId="17">#REF!</definedName>
    <definedName name="Excel_BuiltIn_Print_Area_29_1_44" localSheetId="18">#REF!</definedName>
    <definedName name="Excel_BuiltIn_Print_Area_29_1_44" localSheetId="19">#REF!</definedName>
    <definedName name="Excel_BuiltIn_Print_Area_29_1_44" localSheetId="20">#REF!</definedName>
    <definedName name="Excel_BuiltIn_Print_Area_29_1_44" localSheetId="21">#REF!</definedName>
    <definedName name="Excel_BuiltIn_Print_Area_29_1_44" localSheetId="22">#REF!</definedName>
    <definedName name="Excel_BuiltIn_Print_Area_29_1_44" localSheetId="23">#REF!</definedName>
    <definedName name="Excel_BuiltIn_Print_Area_29_1_44" localSheetId="24">#REF!</definedName>
    <definedName name="Excel_BuiltIn_Print_Area_29_1_44" localSheetId="25">#REF!</definedName>
    <definedName name="Excel_BuiltIn_Print_Area_29_1_44">#REF!</definedName>
    <definedName name="Excel_BuiltIn_Print_Area_3" localSheetId="1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19">#REF!</definedName>
    <definedName name="Excel_BuiltIn_Print_Area_3" localSheetId="20">#REF!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#REF!</definedName>
    <definedName name="Excel_BuiltIn_Print_Area_30" localSheetId="14">#REF!</definedName>
    <definedName name="Excel_BuiltIn_Print_Area_30" localSheetId="15">#REF!</definedName>
    <definedName name="Excel_BuiltIn_Print_Area_30" localSheetId="16">#REF!</definedName>
    <definedName name="Excel_BuiltIn_Print_Area_30" localSheetId="17">#REF!</definedName>
    <definedName name="Excel_BuiltIn_Print_Area_30" localSheetId="18">#REF!</definedName>
    <definedName name="Excel_BuiltIn_Print_Area_30" localSheetId="19">#REF!</definedName>
    <definedName name="Excel_BuiltIn_Print_Area_30" localSheetId="20">#REF!</definedName>
    <definedName name="Excel_BuiltIn_Print_Area_30" localSheetId="21">#REF!</definedName>
    <definedName name="Excel_BuiltIn_Print_Area_30" localSheetId="22">#REF!</definedName>
    <definedName name="Excel_BuiltIn_Print_Area_30" localSheetId="23">#REF!</definedName>
    <definedName name="Excel_BuiltIn_Print_Area_30" localSheetId="24">#REF!</definedName>
    <definedName name="Excel_BuiltIn_Print_Area_30" localSheetId="25">#REF!</definedName>
    <definedName name="Excel_BuiltIn_Print_Area_30">#REF!</definedName>
    <definedName name="Excel_BuiltIn_Print_Area_31" localSheetId="14">#REF!</definedName>
    <definedName name="Excel_BuiltIn_Print_Area_31" localSheetId="15">#REF!</definedName>
    <definedName name="Excel_BuiltIn_Print_Area_31" localSheetId="16">#REF!</definedName>
    <definedName name="Excel_BuiltIn_Print_Area_31" localSheetId="17">#REF!</definedName>
    <definedName name="Excel_BuiltIn_Print_Area_31" localSheetId="18">#REF!</definedName>
    <definedName name="Excel_BuiltIn_Print_Area_31" localSheetId="19">#REF!</definedName>
    <definedName name="Excel_BuiltIn_Print_Area_31" localSheetId="20">#REF!</definedName>
    <definedName name="Excel_BuiltIn_Print_Area_31" localSheetId="21">#REF!</definedName>
    <definedName name="Excel_BuiltIn_Print_Area_31" localSheetId="22">#REF!</definedName>
    <definedName name="Excel_BuiltIn_Print_Area_31" localSheetId="23">#REF!</definedName>
    <definedName name="Excel_BuiltIn_Print_Area_31" localSheetId="24">#REF!</definedName>
    <definedName name="Excel_BuiltIn_Print_Area_31" localSheetId="25">#REF!</definedName>
    <definedName name="Excel_BuiltIn_Print_Area_31">#REF!</definedName>
    <definedName name="Excel_BuiltIn_Print_Area_32" localSheetId="14">#REF!</definedName>
    <definedName name="Excel_BuiltIn_Print_Area_32" localSheetId="15">#REF!</definedName>
    <definedName name="Excel_BuiltIn_Print_Area_32" localSheetId="16">#REF!</definedName>
    <definedName name="Excel_BuiltIn_Print_Area_32" localSheetId="17">#REF!</definedName>
    <definedName name="Excel_BuiltIn_Print_Area_32" localSheetId="18">#REF!</definedName>
    <definedName name="Excel_BuiltIn_Print_Area_32" localSheetId="19">#REF!</definedName>
    <definedName name="Excel_BuiltIn_Print_Area_32" localSheetId="20">#REF!</definedName>
    <definedName name="Excel_BuiltIn_Print_Area_32" localSheetId="21">#REF!</definedName>
    <definedName name="Excel_BuiltIn_Print_Area_32" localSheetId="22">#REF!</definedName>
    <definedName name="Excel_BuiltIn_Print_Area_32" localSheetId="23">#REF!</definedName>
    <definedName name="Excel_BuiltIn_Print_Area_32" localSheetId="24">#REF!</definedName>
    <definedName name="Excel_BuiltIn_Print_Area_32" localSheetId="25">#REF!</definedName>
    <definedName name="Excel_BuiltIn_Print_Area_32">#REF!</definedName>
    <definedName name="Excel_BuiltIn_Print_Area_33" localSheetId="14">#REF!</definedName>
    <definedName name="Excel_BuiltIn_Print_Area_33" localSheetId="15">#REF!</definedName>
    <definedName name="Excel_BuiltIn_Print_Area_33" localSheetId="16">#REF!</definedName>
    <definedName name="Excel_BuiltIn_Print_Area_33" localSheetId="17">#REF!</definedName>
    <definedName name="Excel_BuiltIn_Print_Area_33" localSheetId="18">#REF!</definedName>
    <definedName name="Excel_BuiltIn_Print_Area_33" localSheetId="19">#REF!</definedName>
    <definedName name="Excel_BuiltIn_Print_Area_33" localSheetId="20">#REF!</definedName>
    <definedName name="Excel_BuiltIn_Print_Area_33" localSheetId="21">#REF!</definedName>
    <definedName name="Excel_BuiltIn_Print_Area_33" localSheetId="22">#REF!</definedName>
    <definedName name="Excel_BuiltIn_Print_Area_33" localSheetId="23">#REF!</definedName>
    <definedName name="Excel_BuiltIn_Print_Area_33" localSheetId="24">#REF!</definedName>
    <definedName name="Excel_BuiltIn_Print_Area_33" localSheetId="25">#REF!</definedName>
    <definedName name="Excel_BuiltIn_Print_Area_33">#REF!</definedName>
    <definedName name="Excel_BuiltIn_Print_Area_34" localSheetId="14">#REF!</definedName>
    <definedName name="Excel_BuiltIn_Print_Area_34" localSheetId="15">#REF!</definedName>
    <definedName name="Excel_BuiltIn_Print_Area_34" localSheetId="16">#REF!</definedName>
    <definedName name="Excel_BuiltIn_Print_Area_34" localSheetId="17">#REF!</definedName>
    <definedName name="Excel_BuiltIn_Print_Area_34" localSheetId="18">#REF!</definedName>
    <definedName name="Excel_BuiltIn_Print_Area_34" localSheetId="19">#REF!</definedName>
    <definedName name="Excel_BuiltIn_Print_Area_34" localSheetId="20">#REF!</definedName>
    <definedName name="Excel_BuiltIn_Print_Area_34" localSheetId="21">#REF!</definedName>
    <definedName name="Excel_BuiltIn_Print_Area_34" localSheetId="22">#REF!</definedName>
    <definedName name="Excel_BuiltIn_Print_Area_34" localSheetId="23">#REF!</definedName>
    <definedName name="Excel_BuiltIn_Print_Area_34" localSheetId="24">#REF!</definedName>
    <definedName name="Excel_BuiltIn_Print_Area_34" localSheetId="25">#REF!</definedName>
    <definedName name="Excel_BuiltIn_Print_Area_34">#REF!</definedName>
    <definedName name="Excel_BuiltIn_Print_Area_35" localSheetId="14">#REF!</definedName>
    <definedName name="Excel_BuiltIn_Print_Area_35" localSheetId="15">#REF!</definedName>
    <definedName name="Excel_BuiltIn_Print_Area_35" localSheetId="16">#REF!</definedName>
    <definedName name="Excel_BuiltIn_Print_Area_35" localSheetId="17">#REF!</definedName>
    <definedName name="Excel_BuiltIn_Print_Area_35" localSheetId="18">#REF!</definedName>
    <definedName name="Excel_BuiltIn_Print_Area_35" localSheetId="19">#REF!</definedName>
    <definedName name="Excel_BuiltIn_Print_Area_35" localSheetId="20">#REF!</definedName>
    <definedName name="Excel_BuiltIn_Print_Area_35" localSheetId="21">#REF!</definedName>
    <definedName name="Excel_BuiltIn_Print_Area_35" localSheetId="22">#REF!</definedName>
    <definedName name="Excel_BuiltIn_Print_Area_35" localSheetId="23">#REF!</definedName>
    <definedName name="Excel_BuiltIn_Print_Area_35" localSheetId="24">#REF!</definedName>
    <definedName name="Excel_BuiltIn_Print_Area_35" localSheetId="25">#REF!</definedName>
    <definedName name="Excel_BuiltIn_Print_Area_35">#REF!</definedName>
    <definedName name="Excel_BuiltIn_Print_Area_36" localSheetId="14">#REF!</definedName>
    <definedName name="Excel_BuiltIn_Print_Area_36" localSheetId="15">#REF!</definedName>
    <definedName name="Excel_BuiltIn_Print_Area_36" localSheetId="16">#REF!</definedName>
    <definedName name="Excel_BuiltIn_Print_Area_36" localSheetId="17">#REF!</definedName>
    <definedName name="Excel_BuiltIn_Print_Area_36" localSheetId="18">#REF!</definedName>
    <definedName name="Excel_BuiltIn_Print_Area_36" localSheetId="19">#REF!</definedName>
    <definedName name="Excel_BuiltIn_Print_Area_36" localSheetId="20">#REF!</definedName>
    <definedName name="Excel_BuiltIn_Print_Area_36" localSheetId="21">#REF!</definedName>
    <definedName name="Excel_BuiltIn_Print_Area_36" localSheetId="22">#REF!</definedName>
    <definedName name="Excel_BuiltIn_Print_Area_36" localSheetId="23">#REF!</definedName>
    <definedName name="Excel_BuiltIn_Print_Area_36" localSheetId="24">#REF!</definedName>
    <definedName name="Excel_BuiltIn_Print_Area_36" localSheetId="25">#REF!</definedName>
    <definedName name="Excel_BuiltIn_Print_Area_36">#REF!</definedName>
    <definedName name="Excel_BuiltIn_Print_Area_37" localSheetId="14">#REF!</definedName>
    <definedName name="Excel_BuiltIn_Print_Area_37" localSheetId="15">#REF!</definedName>
    <definedName name="Excel_BuiltIn_Print_Area_37" localSheetId="16">#REF!</definedName>
    <definedName name="Excel_BuiltIn_Print_Area_37" localSheetId="17">#REF!</definedName>
    <definedName name="Excel_BuiltIn_Print_Area_37" localSheetId="18">#REF!</definedName>
    <definedName name="Excel_BuiltIn_Print_Area_37" localSheetId="19">#REF!</definedName>
    <definedName name="Excel_BuiltIn_Print_Area_37" localSheetId="20">#REF!</definedName>
    <definedName name="Excel_BuiltIn_Print_Area_37" localSheetId="21">#REF!</definedName>
    <definedName name="Excel_BuiltIn_Print_Area_37" localSheetId="22">#REF!</definedName>
    <definedName name="Excel_BuiltIn_Print_Area_37" localSheetId="23">#REF!</definedName>
    <definedName name="Excel_BuiltIn_Print_Area_37" localSheetId="24">#REF!</definedName>
    <definedName name="Excel_BuiltIn_Print_Area_37" localSheetId="25">#REF!</definedName>
    <definedName name="Excel_BuiltIn_Print_Area_37">#REF!</definedName>
    <definedName name="Excel_BuiltIn_Print_Area_38" localSheetId="14">#REF!</definedName>
    <definedName name="Excel_BuiltIn_Print_Area_38" localSheetId="15">#REF!</definedName>
    <definedName name="Excel_BuiltIn_Print_Area_38" localSheetId="16">#REF!</definedName>
    <definedName name="Excel_BuiltIn_Print_Area_38" localSheetId="17">#REF!</definedName>
    <definedName name="Excel_BuiltIn_Print_Area_38" localSheetId="18">#REF!</definedName>
    <definedName name="Excel_BuiltIn_Print_Area_38" localSheetId="19">#REF!</definedName>
    <definedName name="Excel_BuiltIn_Print_Area_38" localSheetId="20">#REF!</definedName>
    <definedName name="Excel_BuiltIn_Print_Area_38" localSheetId="21">#REF!</definedName>
    <definedName name="Excel_BuiltIn_Print_Area_38" localSheetId="22">#REF!</definedName>
    <definedName name="Excel_BuiltIn_Print_Area_38" localSheetId="23">#REF!</definedName>
    <definedName name="Excel_BuiltIn_Print_Area_38" localSheetId="24">#REF!</definedName>
    <definedName name="Excel_BuiltIn_Print_Area_38" localSheetId="25">#REF!</definedName>
    <definedName name="Excel_BuiltIn_Print_Area_38">#REF!</definedName>
    <definedName name="Excel_BuiltIn_Print_Area_39" localSheetId="14">#REF!</definedName>
    <definedName name="Excel_BuiltIn_Print_Area_39" localSheetId="15">#REF!</definedName>
    <definedName name="Excel_BuiltIn_Print_Area_39" localSheetId="16">#REF!</definedName>
    <definedName name="Excel_BuiltIn_Print_Area_39" localSheetId="17">#REF!</definedName>
    <definedName name="Excel_BuiltIn_Print_Area_39" localSheetId="18">#REF!</definedName>
    <definedName name="Excel_BuiltIn_Print_Area_39" localSheetId="19">#REF!</definedName>
    <definedName name="Excel_BuiltIn_Print_Area_39" localSheetId="20">#REF!</definedName>
    <definedName name="Excel_BuiltIn_Print_Area_39" localSheetId="21">#REF!</definedName>
    <definedName name="Excel_BuiltIn_Print_Area_39" localSheetId="22">#REF!</definedName>
    <definedName name="Excel_BuiltIn_Print_Area_39" localSheetId="23">#REF!</definedName>
    <definedName name="Excel_BuiltIn_Print_Area_39" localSheetId="24">#REF!</definedName>
    <definedName name="Excel_BuiltIn_Print_Area_39" localSheetId="25">#REF!</definedName>
    <definedName name="Excel_BuiltIn_Print_Area_39">#REF!</definedName>
    <definedName name="Excel_BuiltIn_Print_Area_4" localSheetId="14">#REF!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19">#REF!</definedName>
    <definedName name="Excel_BuiltIn_Print_Area_4" localSheetId="20">#REF!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#REF!</definedName>
    <definedName name="Excel_BuiltIn_Print_Area_40" localSheetId="14">#REF!</definedName>
    <definedName name="Excel_BuiltIn_Print_Area_40" localSheetId="15">#REF!</definedName>
    <definedName name="Excel_BuiltIn_Print_Area_40" localSheetId="16">#REF!</definedName>
    <definedName name="Excel_BuiltIn_Print_Area_40" localSheetId="17">#REF!</definedName>
    <definedName name="Excel_BuiltIn_Print_Area_40" localSheetId="18">#REF!</definedName>
    <definedName name="Excel_BuiltIn_Print_Area_40" localSheetId="19">#REF!</definedName>
    <definedName name="Excel_BuiltIn_Print_Area_40" localSheetId="20">#REF!</definedName>
    <definedName name="Excel_BuiltIn_Print_Area_40" localSheetId="21">#REF!</definedName>
    <definedName name="Excel_BuiltIn_Print_Area_40" localSheetId="22">#REF!</definedName>
    <definedName name="Excel_BuiltIn_Print_Area_40" localSheetId="23">#REF!</definedName>
    <definedName name="Excel_BuiltIn_Print_Area_40" localSheetId="24">#REF!</definedName>
    <definedName name="Excel_BuiltIn_Print_Area_40" localSheetId="25">#REF!</definedName>
    <definedName name="Excel_BuiltIn_Print_Area_40">#REF!</definedName>
    <definedName name="Excel_BuiltIn_Print_Area_41" localSheetId="14">#REF!</definedName>
    <definedName name="Excel_BuiltIn_Print_Area_41" localSheetId="15">#REF!</definedName>
    <definedName name="Excel_BuiltIn_Print_Area_41" localSheetId="16">#REF!</definedName>
    <definedName name="Excel_BuiltIn_Print_Area_41" localSheetId="17">#REF!</definedName>
    <definedName name="Excel_BuiltIn_Print_Area_41" localSheetId="18">#REF!</definedName>
    <definedName name="Excel_BuiltIn_Print_Area_41" localSheetId="19">#REF!</definedName>
    <definedName name="Excel_BuiltIn_Print_Area_41" localSheetId="20">#REF!</definedName>
    <definedName name="Excel_BuiltIn_Print_Area_41" localSheetId="21">#REF!</definedName>
    <definedName name="Excel_BuiltIn_Print_Area_41" localSheetId="22">#REF!</definedName>
    <definedName name="Excel_BuiltIn_Print_Area_41" localSheetId="23">#REF!</definedName>
    <definedName name="Excel_BuiltIn_Print_Area_41" localSheetId="24">#REF!</definedName>
    <definedName name="Excel_BuiltIn_Print_Area_41" localSheetId="25">#REF!</definedName>
    <definedName name="Excel_BuiltIn_Print_Area_41">#REF!</definedName>
    <definedName name="Excel_BuiltIn_Print_Area_42" localSheetId="14">#REF!</definedName>
    <definedName name="Excel_BuiltIn_Print_Area_42" localSheetId="15">#REF!</definedName>
    <definedName name="Excel_BuiltIn_Print_Area_42" localSheetId="16">#REF!</definedName>
    <definedName name="Excel_BuiltIn_Print_Area_42" localSheetId="17">#REF!</definedName>
    <definedName name="Excel_BuiltIn_Print_Area_42" localSheetId="18">#REF!</definedName>
    <definedName name="Excel_BuiltIn_Print_Area_42" localSheetId="19">#REF!</definedName>
    <definedName name="Excel_BuiltIn_Print_Area_42" localSheetId="20">#REF!</definedName>
    <definedName name="Excel_BuiltIn_Print_Area_42" localSheetId="21">#REF!</definedName>
    <definedName name="Excel_BuiltIn_Print_Area_42" localSheetId="22">#REF!</definedName>
    <definedName name="Excel_BuiltIn_Print_Area_42" localSheetId="23">#REF!</definedName>
    <definedName name="Excel_BuiltIn_Print_Area_42" localSheetId="24">#REF!</definedName>
    <definedName name="Excel_BuiltIn_Print_Area_42" localSheetId="25">#REF!</definedName>
    <definedName name="Excel_BuiltIn_Print_Area_42">#REF!</definedName>
    <definedName name="Excel_BuiltIn_Print_Area_43" localSheetId="14">#REF!</definedName>
    <definedName name="Excel_BuiltIn_Print_Area_43" localSheetId="15">#REF!</definedName>
    <definedName name="Excel_BuiltIn_Print_Area_43" localSheetId="16">#REF!</definedName>
    <definedName name="Excel_BuiltIn_Print_Area_43" localSheetId="17">#REF!</definedName>
    <definedName name="Excel_BuiltIn_Print_Area_43" localSheetId="18">#REF!</definedName>
    <definedName name="Excel_BuiltIn_Print_Area_43" localSheetId="19">#REF!</definedName>
    <definedName name="Excel_BuiltIn_Print_Area_43" localSheetId="20">#REF!</definedName>
    <definedName name="Excel_BuiltIn_Print_Area_43" localSheetId="21">#REF!</definedName>
    <definedName name="Excel_BuiltIn_Print_Area_43" localSheetId="22">#REF!</definedName>
    <definedName name="Excel_BuiltIn_Print_Area_43" localSheetId="23">#REF!</definedName>
    <definedName name="Excel_BuiltIn_Print_Area_43" localSheetId="24">#REF!</definedName>
    <definedName name="Excel_BuiltIn_Print_Area_43" localSheetId="25">#REF!</definedName>
    <definedName name="Excel_BuiltIn_Print_Area_43">#REF!</definedName>
    <definedName name="Excel_BuiltIn_Print_Area_44" localSheetId="14">#REF!</definedName>
    <definedName name="Excel_BuiltIn_Print_Area_44" localSheetId="15">#REF!</definedName>
    <definedName name="Excel_BuiltIn_Print_Area_44" localSheetId="16">#REF!</definedName>
    <definedName name="Excel_BuiltIn_Print_Area_44" localSheetId="17">#REF!</definedName>
    <definedName name="Excel_BuiltIn_Print_Area_44" localSheetId="18">#REF!</definedName>
    <definedName name="Excel_BuiltIn_Print_Area_44" localSheetId="19">#REF!</definedName>
    <definedName name="Excel_BuiltIn_Print_Area_44" localSheetId="20">#REF!</definedName>
    <definedName name="Excel_BuiltIn_Print_Area_44" localSheetId="21">#REF!</definedName>
    <definedName name="Excel_BuiltIn_Print_Area_44" localSheetId="22">#REF!</definedName>
    <definedName name="Excel_BuiltIn_Print_Area_44" localSheetId="23">#REF!</definedName>
    <definedName name="Excel_BuiltIn_Print_Area_44" localSheetId="24">#REF!</definedName>
    <definedName name="Excel_BuiltIn_Print_Area_44" localSheetId="25">#REF!</definedName>
    <definedName name="Excel_BuiltIn_Print_Area_44">#REF!</definedName>
    <definedName name="Excel_BuiltIn_Print_Area_45" localSheetId="14">#REF!</definedName>
    <definedName name="Excel_BuiltIn_Print_Area_45" localSheetId="15">#REF!</definedName>
    <definedName name="Excel_BuiltIn_Print_Area_45" localSheetId="16">#REF!</definedName>
    <definedName name="Excel_BuiltIn_Print_Area_45" localSheetId="17">#REF!</definedName>
    <definedName name="Excel_BuiltIn_Print_Area_45" localSheetId="18">#REF!</definedName>
    <definedName name="Excel_BuiltIn_Print_Area_45" localSheetId="19">#REF!</definedName>
    <definedName name="Excel_BuiltIn_Print_Area_45" localSheetId="20">#REF!</definedName>
    <definedName name="Excel_BuiltIn_Print_Area_45" localSheetId="21">#REF!</definedName>
    <definedName name="Excel_BuiltIn_Print_Area_45" localSheetId="22">#REF!</definedName>
    <definedName name="Excel_BuiltIn_Print_Area_45" localSheetId="23">#REF!</definedName>
    <definedName name="Excel_BuiltIn_Print_Area_45" localSheetId="24">#REF!</definedName>
    <definedName name="Excel_BuiltIn_Print_Area_45" localSheetId="25">#REF!</definedName>
    <definedName name="Excel_BuiltIn_Print_Area_45">#REF!</definedName>
    <definedName name="Excel_BuiltIn_Print_Area_46" localSheetId="14">#REF!</definedName>
    <definedName name="Excel_BuiltIn_Print_Area_46" localSheetId="15">#REF!</definedName>
    <definedName name="Excel_BuiltIn_Print_Area_46" localSheetId="16">#REF!</definedName>
    <definedName name="Excel_BuiltIn_Print_Area_46" localSheetId="17">#REF!</definedName>
    <definedName name="Excel_BuiltIn_Print_Area_46" localSheetId="18">#REF!</definedName>
    <definedName name="Excel_BuiltIn_Print_Area_46" localSheetId="19">#REF!</definedName>
    <definedName name="Excel_BuiltIn_Print_Area_46" localSheetId="20">#REF!</definedName>
    <definedName name="Excel_BuiltIn_Print_Area_46" localSheetId="21">#REF!</definedName>
    <definedName name="Excel_BuiltIn_Print_Area_46" localSheetId="22">#REF!</definedName>
    <definedName name="Excel_BuiltIn_Print_Area_46" localSheetId="23">#REF!</definedName>
    <definedName name="Excel_BuiltIn_Print_Area_46" localSheetId="24">#REF!</definedName>
    <definedName name="Excel_BuiltIn_Print_Area_46" localSheetId="25">#REF!</definedName>
    <definedName name="Excel_BuiltIn_Print_Area_46">#REF!</definedName>
    <definedName name="Excel_BuiltIn_Print_Area_47" localSheetId="14">#REF!</definedName>
    <definedName name="Excel_BuiltIn_Print_Area_47" localSheetId="15">#REF!</definedName>
    <definedName name="Excel_BuiltIn_Print_Area_47" localSheetId="16">#REF!</definedName>
    <definedName name="Excel_BuiltIn_Print_Area_47" localSheetId="17">#REF!</definedName>
    <definedName name="Excel_BuiltIn_Print_Area_47" localSheetId="18">#REF!</definedName>
    <definedName name="Excel_BuiltIn_Print_Area_47" localSheetId="19">#REF!</definedName>
    <definedName name="Excel_BuiltIn_Print_Area_47" localSheetId="20">#REF!</definedName>
    <definedName name="Excel_BuiltIn_Print_Area_47" localSheetId="21">#REF!</definedName>
    <definedName name="Excel_BuiltIn_Print_Area_47" localSheetId="22">#REF!</definedName>
    <definedName name="Excel_BuiltIn_Print_Area_47" localSheetId="23">#REF!</definedName>
    <definedName name="Excel_BuiltIn_Print_Area_47" localSheetId="24">#REF!</definedName>
    <definedName name="Excel_BuiltIn_Print_Area_47" localSheetId="25">#REF!</definedName>
    <definedName name="Excel_BuiltIn_Print_Area_47">#REF!</definedName>
    <definedName name="Excel_BuiltIn_Print_Area_48" localSheetId="14">#REF!</definedName>
    <definedName name="Excel_BuiltIn_Print_Area_48" localSheetId="15">#REF!</definedName>
    <definedName name="Excel_BuiltIn_Print_Area_48" localSheetId="16">#REF!</definedName>
    <definedName name="Excel_BuiltIn_Print_Area_48" localSheetId="17">#REF!</definedName>
    <definedName name="Excel_BuiltIn_Print_Area_48" localSheetId="18">#REF!</definedName>
    <definedName name="Excel_BuiltIn_Print_Area_48" localSheetId="19">#REF!</definedName>
    <definedName name="Excel_BuiltIn_Print_Area_48" localSheetId="20">#REF!</definedName>
    <definedName name="Excel_BuiltIn_Print_Area_48" localSheetId="21">#REF!</definedName>
    <definedName name="Excel_BuiltIn_Print_Area_48" localSheetId="22">#REF!</definedName>
    <definedName name="Excel_BuiltIn_Print_Area_48" localSheetId="23">#REF!</definedName>
    <definedName name="Excel_BuiltIn_Print_Area_48" localSheetId="24">#REF!</definedName>
    <definedName name="Excel_BuiltIn_Print_Area_48" localSheetId="25">#REF!</definedName>
    <definedName name="Excel_BuiltIn_Print_Area_48">#REF!</definedName>
    <definedName name="Excel_BuiltIn_Print_Area_49" localSheetId="14">#REF!</definedName>
    <definedName name="Excel_BuiltIn_Print_Area_49" localSheetId="15">#REF!</definedName>
    <definedName name="Excel_BuiltIn_Print_Area_49" localSheetId="16">#REF!</definedName>
    <definedName name="Excel_BuiltIn_Print_Area_49" localSheetId="17">#REF!</definedName>
    <definedName name="Excel_BuiltIn_Print_Area_49" localSheetId="18">#REF!</definedName>
    <definedName name="Excel_BuiltIn_Print_Area_49" localSheetId="19">#REF!</definedName>
    <definedName name="Excel_BuiltIn_Print_Area_49" localSheetId="20">#REF!</definedName>
    <definedName name="Excel_BuiltIn_Print_Area_49" localSheetId="21">#REF!</definedName>
    <definedName name="Excel_BuiltIn_Print_Area_49" localSheetId="22">#REF!</definedName>
    <definedName name="Excel_BuiltIn_Print_Area_49" localSheetId="23">#REF!</definedName>
    <definedName name="Excel_BuiltIn_Print_Area_49" localSheetId="24">#REF!</definedName>
    <definedName name="Excel_BuiltIn_Print_Area_49" localSheetId="25">#REF!</definedName>
    <definedName name="Excel_BuiltIn_Print_Area_49">#REF!</definedName>
    <definedName name="Excel_BuiltIn_Print_Area_5" localSheetId="14">#REF!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19">#REF!</definedName>
    <definedName name="Excel_BuiltIn_Print_Area_5" localSheetId="20">#REF!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#REF!</definedName>
    <definedName name="Excel_BuiltIn_Print_Area_50" localSheetId="14">#REF!</definedName>
    <definedName name="Excel_BuiltIn_Print_Area_50" localSheetId="15">#REF!</definedName>
    <definedName name="Excel_BuiltIn_Print_Area_50" localSheetId="16">#REF!</definedName>
    <definedName name="Excel_BuiltIn_Print_Area_50" localSheetId="17">#REF!</definedName>
    <definedName name="Excel_BuiltIn_Print_Area_50" localSheetId="18">#REF!</definedName>
    <definedName name="Excel_BuiltIn_Print_Area_50" localSheetId="19">#REF!</definedName>
    <definedName name="Excel_BuiltIn_Print_Area_50" localSheetId="20">#REF!</definedName>
    <definedName name="Excel_BuiltIn_Print_Area_50" localSheetId="21">#REF!</definedName>
    <definedName name="Excel_BuiltIn_Print_Area_50" localSheetId="22">#REF!</definedName>
    <definedName name="Excel_BuiltIn_Print_Area_50" localSheetId="23">#REF!</definedName>
    <definedName name="Excel_BuiltIn_Print_Area_50" localSheetId="24">#REF!</definedName>
    <definedName name="Excel_BuiltIn_Print_Area_50" localSheetId="25">#REF!</definedName>
    <definedName name="Excel_BuiltIn_Print_Area_50">#REF!</definedName>
    <definedName name="Excel_BuiltIn_Print_Area_51" localSheetId="14">#REF!</definedName>
    <definedName name="Excel_BuiltIn_Print_Area_51" localSheetId="15">#REF!</definedName>
    <definedName name="Excel_BuiltIn_Print_Area_51" localSheetId="16">#REF!</definedName>
    <definedName name="Excel_BuiltIn_Print_Area_51" localSheetId="17">#REF!</definedName>
    <definedName name="Excel_BuiltIn_Print_Area_51" localSheetId="18">#REF!</definedName>
    <definedName name="Excel_BuiltIn_Print_Area_51" localSheetId="19">#REF!</definedName>
    <definedName name="Excel_BuiltIn_Print_Area_51" localSheetId="20">#REF!</definedName>
    <definedName name="Excel_BuiltIn_Print_Area_51" localSheetId="21">#REF!</definedName>
    <definedName name="Excel_BuiltIn_Print_Area_51" localSheetId="22">#REF!</definedName>
    <definedName name="Excel_BuiltIn_Print_Area_51" localSheetId="23">#REF!</definedName>
    <definedName name="Excel_BuiltIn_Print_Area_51" localSheetId="24">#REF!</definedName>
    <definedName name="Excel_BuiltIn_Print_Area_51" localSheetId="25">#REF!</definedName>
    <definedName name="Excel_BuiltIn_Print_Area_51">#REF!</definedName>
    <definedName name="Excel_BuiltIn_Print_Area_52" localSheetId="14">#REF!</definedName>
    <definedName name="Excel_BuiltIn_Print_Area_52" localSheetId="15">#REF!</definedName>
    <definedName name="Excel_BuiltIn_Print_Area_52" localSheetId="16">#REF!</definedName>
    <definedName name="Excel_BuiltIn_Print_Area_52" localSheetId="17">#REF!</definedName>
    <definedName name="Excel_BuiltIn_Print_Area_52" localSheetId="18">#REF!</definedName>
    <definedName name="Excel_BuiltIn_Print_Area_52" localSheetId="19">#REF!</definedName>
    <definedName name="Excel_BuiltIn_Print_Area_52" localSheetId="20">#REF!</definedName>
    <definedName name="Excel_BuiltIn_Print_Area_52" localSheetId="21">#REF!</definedName>
    <definedName name="Excel_BuiltIn_Print_Area_52" localSheetId="22">#REF!</definedName>
    <definedName name="Excel_BuiltIn_Print_Area_52" localSheetId="23">#REF!</definedName>
    <definedName name="Excel_BuiltIn_Print_Area_52" localSheetId="24">#REF!</definedName>
    <definedName name="Excel_BuiltIn_Print_Area_52" localSheetId="25">#REF!</definedName>
    <definedName name="Excel_BuiltIn_Print_Area_52">#REF!</definedName>
    <definedName name="Excel_BuiltIn_Print_Area_53" localSheetId="14">#REF!</definedName>
    <definedName name="Excel_BuiltIn_Print_Area_53" localSheetId="15">#REF!</definedName>
    <definedName name="Excel_BuiltIn_Print_Area_53" localSheetId="16">#REF!</definedName>
    <definedName name="Excel_BuiltIn_Print_Area_53" localSheetId="17">#REF!</definedName>
    <definedName name="Excel_BuiltIn_Print_Area_53" localSheetId="18">#REF!</definedName>
    <definedName name="Excel_BuiltIn_Print_Area_53" localSheetId="19">#REF!</definedName>
    <definedName name="Excel_BuiltIn_Print_Area_53" localSheetId="20">#REF!</definedName>
    <definedName name="Excel_BuiltIn_Print_Area_53" localSheetId="21">#REF!</definedName>
    <definedName name="Excel_BuiltIn_Print_Area_53" localSheetId="22">#REF!</definedName>
    <definedName name="Excel_BuiltIn_Print_Area_53" localSheetId="23">#REF!</definedName>
    <definedName name="Excel_BuiltIn_Print_Area_53" localSheetId="24">#REF!</definedName>
    <definedName name="Excel_BuiltIn_Print_Area_53" localSheetId="25">#REF!</definedName>
    <definedName name="Excel_BuiltIn_Print_Area_53">#REF!</definedName>
    <definedName name="Excel_BuiltIn_Print_Area_54" localSheetId="14">#REF!</definedName>
    <definedName name="Excel_BuiltIn_Print_Area_54" localSheetId="15">#REF!</definedName>
    <definedName name="Excel_BuiltIn_Print_Area_54" localSheetId="16">#REF!</definedName>
    <definedName name="Excel_BuiltIn_Print_Area_54" localSheetId="17">#REF!</definedName>
    <definedName name="Excel_BuiltIn_Print_Area_54" localSheetId="18">#REF!</definedName>
    <definedName name="Excel_BuiltIn_Print_Area_54" localSheetId="19">#REF!</definedName>
    <definedName name="Excel_BuiltIn_Print_Area_54" localSheetId="20">#REF!</definedName>
    <definedName name="Excel_BuiltIn_Print_Area_54" localSheetId="21">#REF!</definedName>
    <definedName name="Excel_BuiltIn_Print_Area_54" localSheetId="22">#REF!</definedName>
    <definedName name="Excel_BuiltIn_Print_Area_54" localSheetId="23">#REF!</definedName>
    <definedName name="Excel_BuiltIn_Print_Area_54" localSheetId="24">#REF!</definedName>
    <definedName name="Excel_BuiltIn_Print_Area_54" localSheetId="25">#REF!</definedName>
    <definedName name="Excel_BuiltIn_Print_Area_54">#REF!</definedName>
    <definedName name="Excel_BuiltIn_Print_Area_55" localSheetId="14">#REF!</definedName>
    <definedName name="Excel_BuiltIn_Print_Area_55" localSheetId="15">#REF!</definedName>
    <definedName name="Excel_BuiltIn_Print_Area_55" localSheetId="16">#REF!</definedName>
    <definedName name="Excel_BuiltIn_Print_Area_55" localSheetId="17">#REF!</definedName>
    <definedName name="Excel_BuiltIn_Print_Area_55" localSheetId="18">#REF!</definedName>
    <definedName name="Excel_BuiltIn_Print_Area_55" localSheetId="19">#REF!</definedName>
    <definedName name="Excel_BuiltIn_Print_Area_55" localSheetId="20">#REF!</definedName>
    <definedName name="Excel_BuiltIn_Print_Area_55" localSheetId="21">#REF!</definedName>
    <definedName name="Excel_BuiltIn_Print_Area_55" localSheetId="22">#REF!</definedName>
    <definedName name="Excel_BuiltIn_Print_Area_55" localSheetId="23">#REF!</definedName>
    <definedName name="Excel_BuiltIn_Print_Area_55" localSheetId="24">#REF!</definedName>
    <definedName name="Excel_BuiltIn_Print_Area_55" localSheetId="25">#REF!</definedName>
    <definedName name="Excel_BuiltIn_Print_Area_55">#REF!</definedName>
    <definedName name="Excel_BuiltIn_Print_Area_56" localSheetId="14">#REF!</definedName>
    <definedName name="Excel_BuiltIn_Print_Area_56" localSheetId="15">#REF!</definedName>
    <definedName name="Excel_BuiltIn_Print_Area_56" localSheetId="16">#REF!</definedName>
    <definedName name="Excel_BuiltIn_Print_Area_56" localSheetId="17">#REF!</definedName>
    <definedName name="Excel_BuiltIn_Print_Area_56" localSheetId="18">#REF!</definedName>
    <definedName name="Excel_BuiltIn_Print_Area_56" localSheetId="19">#REF!</definedName>
    <definedName name="Excel_BuiltIn_Print_Area_56" localSheetId="20">#REF!</definedName>
    <definedName name="Excel_BuiltIn_Print_Area_56" localSheetId="21">#REF!</definedName>
    <definedName name="Excel_BuiltIn_Print_Area_56" localSheetId="22">#REF!</definedName>
    <definedName name="Excel_BuiltIn_Print_Area_56" localSheetId="23">#REF!</definedName>
    <definedName name="Excel_BuiltIn_Print_Area_56" localSheetId="24">#REF!</definedName>
    <definedName name="Excel_BuiltIn_Print_Area_56" localSheetId="25">#REF!</definedName>
    <definedName name="Excel_BuiltIn_Print_Area_56">#REF!</definedName>
    <definedName name="Excel_BuiltIn_Print_Area_57" localSheetId="14">#REF!</definedName>
    <definedName name="Excel_BuiltIn_Print_Area_57" localSheetId="15">#REF!</definedName>
    <definedName name="Excel_BuiltIn_Print_Area_57" localSheetId="16">#REF!</definedName>
    <definedName name="Excel_BuiltIn_Print_Area_57" localSheetId="17">#REF!</definedName>
    <definedName name="Excel_BuiltIn_Print_Area_57" localSheetId="18">#REF!</definedName>
    <definedName name="Excel_BuiltIn_Print_Area_57" localSheetId="19">#REF!</definedName>
    <definedName name="Excel_BuiltIn_Print_Area_57" localSheetId="20">#REF!</definedName>
    <definedName name="Excel_BuiltIn_Print_Area_57" localSheetId="21">#REF!</definedName>
    <definedName name="Excel_BuiltIn_Print_Area_57" localSheetId="22">#REF!</definedName>
    <definedName name="Excel_BuiltIn_Print_Area_57" localSheetId="23">#REF!</definedName>
    <definedName name="Excel_BuiltIn_Print_Area_57" localSheetId="24">#REF!</definedName>
    <definedName name="Excel_BuiltIn_Print_Area_57" localSheetId="25">#REF!</definedName>
    <definedName name="Excel_BuiltIn_Print_Area_57">#REF!</definedName>
    <definedName name="Excel_BuiltIn_Print_Area_58" localSheetId="14">#REF!</definedName>
    <definedName name="Excel_BuiltIn_Print_Area_58" localSheetId="15">#REF!</definedName>
    <definedName name="Excel_BuiltIn_Print_Area_58" localSheetId="16">#REF!</definedName>
    <definedName name="Excel_BuiltIn_Print_Area_58" localSheetId="17">#REF!</definedName>
    <definedName name="Excel_BuiltIn_Print_Area_58" localSheetId="18">#REF!</definedName>
    <definedName name="Excel_BuiltIn_Print_Area_58" localSheetId="19">#REF!</definedName>
    <definedName name="Excel_BuiltIn_Print_Area_58" localSheetId="20">#REF!</definedName>
    <definedName name="Excel_BuiltIn_Print_Area_58" localSheetId="21">#REF!</definedName>
    <definedName name="Excel_BuiltIn_Print_Area_58" localSheetId="22">#REF!</definedName>
    <definedName name="Excel_BuiltIn_Print_Area_58" localSheetId="23">#REF!</definedName>
    <definedName name="Excel_BuiltIn_Print_Area_58" localSheetId="24">#REF!</definedName>
    <definedName name="Excel_BuiltIn_Print_Area_58" localSheetId="25">#REF!</definedName>
    <definedName name="Excel_BuiltIn_Print_Area_58">#REF!</definedName>
    <definedName name="Excel_BuiltIn_Print_Area_6" localSheetId="14">#REF!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19">#REF!</definedName>
    <definedName name="Excel_BuiltIn_Print_Area_6" localSheetId="20">#REF!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#REF!</definedName>
    <definedName name="Excel_BuiltIn_Print_Area_60">"$GEN.$#REF!$#REF!:$#REF!$#REF!"</definedName>
    <definedName name="Excel_BuiltIn_Print_Area_7" localSheetId="14">#REF!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19">#REF!</definedName>
    <definedName name="Excel_BuiltIn_Print_Area_7" localSheetId="20">#REF!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#REF!</definedName>
    <definedName name="Excel_BuiltIn_Print_Area_8" localSheetId="14">#REF!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19">#REF!</definedName>
    <definedName name="Excel_BuiltIn_Print_Area_8" localSheetId="20">#REF!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#REF!</definedName>
    <definedName name="Excel_BuiltIn_Print_Area_9" localSheetId="14">#REF!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19">#REF!</definedName>
    <definedName name="Excel_BuiltIn_Print_Area_9" localSheetId="20">#REF!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#REF!</definedName>
    <definedName name="Excel_BuiltIn_Print_Titles_10" localSheetId="14">#REF!</definedName>
    <definedName name="Excel_BuiltIn_Print_Titles_10" localSheetId="15">#REF!</definedName>
    <definedName name="Excel_BuiltIn_Print_Titles_10" localSheetId="16">#REF!</definedName>
    <definedName name="Excel_BuiltIn_Print_Titles_10" localSheetId="17">#REF!</definedName>
    <definedName name="Excel_BuiltIn_Print_Titles_10" localSheetId="18">#REF!</definedName>
    <definedName name="Excel_BuiltIn_Print_Titles_10" localSheetId="19">#REF!</definedName>
    <definedName name="Excel_BuiltIn_Print_Titles_10" localSheetId="20">#REF!</definedName>
    <definedName name="Excel_BuiltIn_Print_Titles_10" localSheetId="21">#REF!</definedName>
    <definedName name="Excel_BuiltIn_Print_Titles_10" localSheetId="22">#REF!</definedName>
    <definedName name="Excel_BuiltIn_Print_Titles_10" localSheetId="23">#REF!</definedName>
    <definedName name="Excel_BuiltIn_Print_Titles_10" localSheetId="24">#REF!</definedName>
    <definedName name="Excel_BuiltIn_Print_Titles_10" localSheetId="25">#REF!</definedName>
    <definedName name="Excel_BuiltIn_Print_Titles_10">#REF!</definedName>
    <definedName name="Excel_BuiltIn_Print_Titles_12" localSheetId="14">#REF!</definedName>
    <definedName name="Excel_BuiltIn_Print_Titles_12" localSheetId="15">#REF!</definedName>
    <definedName name="Excel_BuiltIn_Print_Titles_12" localSheetId="16">#REF!</definedName>
    <definedName name="Excel_BuiltIn_Print_Titles_12" localSheetId="17">#REF!</definedName>
    <definedName name="Excel_BuiltIn_Print_Titles_12" localSheetId="18">#REF!</definedName>
    <definedName name="Excel_BuiltIn_Print_Titles_12" localSheetId="19">#REF!</definedName>
    <definedName name="Excel_BuiltIn_Print_Titles_12" localSheetId="20">#REF!</definedName>
    <definedName name="Excel_BuiltIn_Print_Titles_12" localSheetId="21">#REF!</definedName>
    <definedName name="Excel_BuiltIn_Print_Titles_12" localSheetId="22">#REF!</definedName>
    <definedName name="Excel_BuiltIn_Print_Titles_12" localSheetId="23">#REF!</definedName>
    <definedName name="Excel_BuiltIn_Print_Titles_12" localSheetId="24">#REF!</definedName>
    <definedName name="Excel_BuiltIn_Print_Titles_12" localSheetId="25">#REF!</definedName>
    <definedName name="Excel_BuiltIn_Print_Titles_12">#REF!</definedName>
    <definedName name="Excel_BuiltIn_Print_Titles_14" localSheetId="14">#REF!</definedName>
    <definedName name="Excel_BuiltIn_Print_Titles_14" localSheetId="15">#REF!</definedName>
    <definedName name="Excel_BuiltIn_Print_Titles_14" localSheetId="16">#REF!</definedName>
    <definedName name="Excel_BuiltIn_Print_Titles_14" localSheetId="17">#REF!</definedName>
    <definedName name="Excel_BuiltIn_Print_Titles_14" localSheetId="18">#REF!</definedName>
    <definedName name="Excel_BuiltIn_Print_Titles_14" localSheetId="19">#REF!</definedName>
    <definedName name="Excel_BuiltIn_Print_Titles_14" localSheetId="20">#REF!</definedName>
    <definedName name="Excel_BuiltIn_Print_Titles_14" localSheetId="21">#REF!</definedName>
    <definedName name="Excel_BuiltIn_Print_Titles_14" localSheetId="22">#REF!</definedName>
    <definedName name="Excel_BuiltIn_Print_Titles_14" localSheetId="23">#REF!</definedName>
    <definedName name="Excel_BuiltIn_Print_Titles_14" localSheetId="24">#REF!</definedName>
    <definedName name="Excel_BuiltIn_Print_Titles_14" localSheetId="25">#REF!</definedName>
    <definedName name="Excel_BuiltIn_Print_Titles_14">#REF!</definedName>
    <definedName name="Excel_BuiltIn_Print_Titles_15" localSheetId="14">#REF!</definedName>
    <definedName name="Excel_BuiltIn_Print_Titles_15" localSheetId="15">#REF!</definedName>
    <definedName name="Excel_BuiltIn_Print_Titles_15" localSheetId="16">#REF!</definedName>
    <definedName name="Excel_BuiltIn_Print_Titles_15" localSheetId="17">#REF!</definedName>
    <definedName name="Excel_BuiltIn_Print_Titles_15" localSheetId="18">#REF!</definedName>
    <definedName name="Excel_BuiltIn_Print_Titles_15" localSheetId="19">#REF!</definedName>
    <definedName name="Excel_BuiltIn_Print_Titles_15" localSheetId="20">#REF!</definedName>
    <definedName name="Excel_BuiltIn_Print_Titles_15" localSheetId="21">#REF!</definedName>
    <definedName name="Excel_BuiltIn_Print_Titles_15" localSheetId="22">#REF!</definedName>
    <definedName name="Excel_BuiltIn_Print_Titles_15" localSheetId="23">#REF!</definedName>
    <definedName name="Excel_BuiltIn_Print_Titles_15" localSheetId="24">#REF!</definedName>
    <definedName name="Excel_BuiltIn_Print_Titles_15" localSheetId="25">#REF!</definedName>
    <definedName name="Excel_BuiltIn_Print_Titles_15">#REF!</definedName>
    <definedName name="Excel_BuiltIn_Print_Titles_18" localSheetId="14">#REF!</definedName>
    <definedName name="Excel_BuiltIn_Print_Titles_18" localSheetId="15">#REF!</definedName>
    <definedName name="Excel_BuiltIn_Print_Titles_18" localSheetId="16">#REF!</definedName>
    <definedName name="Excel_BuiltIn_Print_Titles_18" localSheetId="17">#REF!</definedName>
    <definedName name="Excel_BuiltIn_Print_Titles_18" localSheetId="18">#REF!</definedName>
    <definedName name="Excel_BuiltIn_Print_Titles_18" localSheetId="19">#REF!</definedName>
    <definedName name="Excel_BuiltIn_Print_Titles_18" localSheetId="20">#REF!</definedName>
    <definedName name="Excel_BuiltIn_Print_Titles_18" localSheetId="21">#REF!</definedName>
    <definedName name="Excel_BuiltIn_Print_Titles_18" localSheetId="22">#REF!</definedName>
    <definedName name="Excel_BuiltIn_Print_Titles_18" localSheetId="23">#REF!</definedName>
    <definedName name="Excel_BuiltIn_Print_Titles_18" localSheetId="24">#REF!</definedName>
    <definedName name="Excel_BuiltIn_Print_Titles_18" localSheetId="25">#REF!</definedName>
    <definedName name="Excel_BuiltIn_Print_Titles_18">#REF!</definedName>
    <definedName name="Excel_BuiltIn_Print_Titles_20" localSheetId="14">#REF!</definedName>
    <definedName name="Excel_BuiltIn_Print_Titles_20" localSheetId="15">#REF!</definedName>
    <definedName name="Excel_BuiltIn_Print_Titles_20" localSheetId="16">#REF!</definedName>
    <definedName name="Excel_BuiltIn_Print_Titles_20" localSheetId="17">#REF!</definedName>
    <definedName name="Excel_BuiltIn_Print_Titles_20" localSheetId="18">#REF!</definedName>
    <definedName name="Excel_BuiltIn_Print_Titles_20" localSheetId="19">#REF!</definedName>
    <definedName name="Excel_BuiltIn_Print_Titles_20" localSheetId="20">#REF!</definedName>
    <definedName name="Excel_BuiltIn_Print_Titles_20" localSheetId="21">#REF!</definedName>
    <definedName name="Excel_BuiltIn_Print_Titles_20" localSheetId="22">#REF!</definedName>
    <definedName name="Excel_BuiltIn_Print_Titles_20" localSheetId="23">#REF!</definedName>
    <definedName name="Excel_BuiltIn_Print_Titles_20" localSheetId="24">#REF!</definedName>
    <definedName name="Excel_BuiltIn_Print_Titles_20" localSheetId="25">#REF!</definedName>
    <definedName name="Excel_BuiltIn_Print_Titles_20">#REF!</definedName>
    <definedName name="Excel_BuiltIn_Print_Titles_22" localSheetId="14">#REF!</definedName>
    <definedName name="Excel_BuiltIn_Print_Titles_22" localSheetId="15">#REF!</definedName>
    <definedName name="Excel_BuiltIn_Print_Titles_22" localSheetId="16">#REF!</definedName>
    <definedName name="Excel_BuiltIn_Print_Titles_22" localSheetId="17">#REF!</definedName>
    <definedName name="Excel_BuiltIn_Print_Titles_22" localSheetId="18">#REF!</definedName>
    <definedName name="Excel_BuiltIn_Print_Titles_22" localSheetId="19">#REF!</definedName>
    <definedName name="Excel_BuiltIn_Print_Titles_22" localSheetId="20">#REF!</definedName>
    <definedName name="Excel_BuiltIn_Print_Titles_22" localSheetId="21">#REF!</definedName>
    <definedName name="Excel_BuiltIn_Print_Titles_22" localSheetId="22">#REF!</definedName>
    <definedName name="Excel_BuiltIn_Print_Titles_22" localSheetId="23">#REF!</definedName>
    <definedName name="Excel_BuiltIn_Print_Titles_22" localSheetId="24">#REF!</definedName>
    <definedName name="Excel_BuiltIn_Print_Titles_22" localSheetId="25">#REF!</definedName>
    <definedName name="Excel_BuiltIn_Print_Titles_22">#REF!</definedName>
    <definedName name="Excel_BuiltIn_Print_Titles_23" localSheetId="14">#REF!</definedName>
    <definedName name="Excel_BuiltIn_Print_Titles_23" localSheetId="15">#REF!</definedName>
    <definedName name="Excel_BuiltIn_Print_Titles_23" localSheetId="16">#REF!</definedName>
    <definedName name="Excel_BuiltIn_Print_Titles_23" localSheetId="17">#REF!</definedName>
    <definedName name="Excel_BuiltIn_Print_Titles_23" localSheetId="18">#REF!</definedName>
    <definedName name="Excel_BuiltIn_Print_Titles_23" localSheetId="19">#REF!</definedName>
    <definedName name="Excel_BuiltIn_Print_Titles_23" localSheetId="20">#REF!</definedName>
    <definedName name="Excel_BuiltIn_Print_Titles_23" localSheetId="21">#REF!</definedName>
    <definedName name="Excel_BuiltIn_Print_Titles_23" localSheetId="22">#REF!</definedName>
    <definedName name="Excel_BuiltIn_Print_Titles_23" localSheetId="23">#REF!</definedName>
    <definedName name="Excel_BuiltIn_Print_Titles_23" localSheetId="24">#REF!</definedName>
    <definedName name="Excel_BuiltIn_Print_Titles_23" localSheetId="25">#REF!</definedName>
    <definedName name="Excel_BuiltIn_Print_Titles_23">#REF!</definedName>
    <definedName name="Excel_BuiltIn_Print_Titles_24" localSheetId="14">#REF!</definedName>
    <definedName name="Excel_BuiltIn_Print_Titles_24" localSheetId="15">#REF!</definedName>
    <definedName name="Excel_BuiltIn_Print_Titles_24" localSheetId="16">#REF!</definedName>
    <definedName name="Excel_BuiltIn_Print_Titles_24" localSheetId="17">#REF!</definedName>
    <definedName name="Excel_BuiltIn_Print_Titles_24" localSheetId="18">#REF!</definedName>
    <definedName name="Excel_BuiltIn_Print_Titles_24" localSheetId="19">#REF!</definedName>
    <definedName name="Excel_BuiltIn_Print_Titles_24" localSheetId="20">#REF!</definedName>
    <definedName name="Excel_BuiltIn_Print_Titles_24" localSheetId="21">#REF!</definedName>
    <definedName name="Excel_BuiltIn_Print_Titles_24" localSheetId="22">#REF!</definedName>
    <definedName name="Excel_BuiltIn_Print_Titles_24" localSheetId="23">#REF!</definedName>
    <definedName name="Excel_BuiltIn_Print_Titles_24" localSheetId="24">#REF!</definedName>
    <definedName name="Excel_BuiltIn_Print_Titles_24" localSheetId="25">#REF!</definedName>
    <definedName name="Excel_BuiltIn_Print_Titles_24">#REF!</definedName>
    <definedName name="Excel_BuiltIn_Print_Titles_26" localSheetId="14">#REF!</definedName>
    <definedName name="Excel_BuiltIn_Print_Titles_26" localSheetId="15">#REF!</definedName>
    <definedName name="Excel_BuiltIn_Print_Titles_26" localSheetId="16">#REF!</definedName>
    <definedName name="Excel_BuiltIn_Print_Titles_26" localSheetId="17">#REF!</definedName>
    <definedName name="Excel_BuiltIn_Print_Titles_26" localSheetId="18">#REF!</definedName>
    <definedName name="Excel_BuiltIn_Print_Titles_26" localSheetId="19">#REF!</definedName>
    <definedName name="Excel_BuiltIn_Print_Titles_26" localSheetId="20">#REF!</definedName>
    <definedName name="Excel_BuiltIn_Print_Titles_26" localSheetId="21">#REF!</definedName>
    <definedName name="Excel_BuiltIn_Print_Titles_26" localSheetId="22">#REF!</definedName>
    <definedName name="Excel_BuiltIn_Print_Titles_26" localSheetId="23">#REF!</definedName>
    <definedName name="Excel_BuiltIn_Print_Titles_26" localSheetId="24">#REF!</definedName>
    <definedName name="Excel_BuiltIn_Print_Titles_26" localSheetId="25">#REF!</definedName>
    <definedName name="Excel_BuiltIn_Print_Titles_26">#REF!</definedName>
    <definedName name="Excel_BuiltIn_Print_Titles_28" localSheetId="14">#REF!</definedName>
    <definedName name="Excel_BuiltIn_Print_Titles_28" localSheetId="15">#REF!</definedName>
    <definedName name="Excel_BuiltIn_Print_Titles_28" localSheetId="16">#REF!</definedName>
    <definedName name="Excel_BuiltIn_Print_Titles_28" localSheetId="17">#REF!</definedName>
    <definedName name="Excel_BuiltIn_Print_Titles_28" localSheetId="18">#REF!</definedName>
    <definedName name="Excel_BuiltIn_Print_Titles_28" localSheetId="19">#REF!</definedName>
    <definedName name="Excel_BuiltIn_Print_Titles_28" localSheetId="20">#REF!</definedName>
    <definedName name="Excel_BuiltIn_Print_Titles_28" localSheetId="21">#REF!</definedName>
    <definedName name="Excel_BuiltIn_Print_Titles_28" localSheetId="22">#REF!</definedName>
    <definedName name="Excel_BuiltIn_Print_Titles_28" localSheetId="23">#REF!</definedName>
    <definedName name="Excel_BuiltIn_Print_Titles_28" localSheetId="24">#REF!</definedName>
    <definedName name="Excel_BuiltIn_Print_Titles_28" localSheetId="25">#REF!</definedName>
    <definedName name="Excel_BuiltIn_Print_Titles_28">#REF!</definedName>
    <definedName name="Excel_BuiltIn_Print_Titles_29" localSheetId="14">#REF!</definedName>
    <definedName name="Excel_BuiltIn_Print_Titles_29" localSheetId="15">#REF!</definedName>
    <definedName name="Excel_BuiltIn_Print_Titles_29" localSheetId="16">#REF!</definedName>
    <definedName name="Excel_BuiltIn_Print_Titles_29" localSheetId="17">#REF!</definedName>
    <definedName name="Excel_BuiltIn_Print_Titles_29" localSheetId="18">#REF!</definedName>
    <definedName name="Excel_BuiltIn_Print_Titles_29" localSheetId="19">#REF!</definedName>
    <definedName name="Excel_BuiltIn_Print_Titles_29" localSheetId="20">#REF!</definedName>
    <definedName name="Excel_BuiltIn_Print_Titles_29" localSheetId="21">#REF!</definedName>
    <definedName name="Excel_BuiltIn_Print_Titles_29" localSheetId="22">#REF!</definedName>
    <definedName name="Excel_BuiltIn_Print_Titles_29" localSheetId="23">#REF!</definedName>
    <definedName name="Excel_BuiltIn_Print_Titles_29" localSheetId="24">#REF!</definedName>
    <definedName name="Excel_BuiltIn_Print_Titles_29" localSheetId="25">#REF!</definedName>
    <definedName name="Excel_BuiltIn_Print_Titles_29">#REF!</definedName>
    <definedName name="Excel_BuiltIn_Print_Titles_31" localSheetId="14">#REF!</definedName>
    <definedName name="Excel_BuiltIn_Print_Titles_31" localSheetId="15">#REF!</definedName>
    <definedName name="Excel_BuiltIn_Print_Titles_31" localSheetId="16">#REF!</definedName>
    <definedName name="Excel_BuiltIn_Print_Titles_31" localSheetId="17">#REF!</definedName>
    <definedName name="Excel_BuiltIn_Print_Titles_31" localSheetId="18">#REF!</definedName>
    <definedName name="Excel_BuiltIn_Print_Titles_31" localSheetId="19">#REF!</definedName>
    <definedName name="Excel_BuiltIn_Print_Titles_31" localSheetId="20">#REF!</definedName>
    <definedName name="Excel_BuiltIn_Print_Titles_31" localSheetId="21">#REF!</definedName>
    <definedName name="Excel_BuiltIn_Print_Titles_31" localSheetId="22">#REF!</definedName>
    <definedName name="Excel_BuiltIn_Print_Titles_31" localSheetId="23">#REF!</definedName>
    <definedName name="Excel_BuiltIn_Print_Titles_31" localSheetId="24">#REF!</definedName>
    <definedName name="Excel_BuiltIn_Print_Titles_31" localSheetId="25">#REF!</definedName>
    <definedName name="Excel_BuiltIn_Print_Titles_31">#REF!</definedName>
    <definedName name="Excel_BuiltIn_Print_Titles_33" localSheetId="14">#REF!</definedName>
    <definedName name="Excel_BuiltIn_Print_Titles_33" localSheetId="15">#REF!</definedName>
    <definedName name="Excel_BuiltIn_Print_Titles_33" localSheetId="16">#REF!</definedName>
    <definedName name="Excel_BuiltIn_Print_Titles_33" localSheetId="17">#REF!</definedName>
    <definedName name="Excel_BuiltIn_Print_Titles_33" localSheetId="18">#REF!</definedName>
    <definedName name="Excel_BuiltIn_Print_Titles_33" localSheetId="19">#REF!</definedName>
    <definedName name="Excel_BuiltIn_Print_Titles_33" localSheetId="20">#REF!</definedName>
    <definedName name="Excel_BuiltIn_Print_Titles_33" localSheetId="21">#REF!</definedName>
    <definedName name="Excel_BuiltIn_Print_Titles_33" localSheetId="22">#REF!</definedName>
    <definedName name="Excel_BuiltIn_Print_Titles_33" localSheetId="23">#REF!</definedName>
    <definedName name="Excel_BuiltIn_Print_Titles_33" localSheetId="24">#REF!</definedName>
    <definedName name="Excel_BuiltIn_Print_Titles_33" localSheetId="25">#REF!</definedName>
    <definedName name="Excel_BuiltIn_Print_Titles_33">#REF!</definedName>
    <definedName name="Excel_BuiltIn_Print_Titles_34" localSheetId="14">#REF!</definedName>
    <definedName name="Excel_BuiltIn_Print_Titles_34" localSheetId="15">#REF!</definedName>
    <definedName name="Excel_BuiltIn_Print_Titles_34" localSheetId="16">#REF!</definedName>
    <definedName name="Excel_BuiltIn_Print_Titles_34" localSheetId="17">#REF!</definedName>
    <definedName name="Excel_BuiltIn_Print_Titles_34" localSheetId="18">#REF!</definedName>
    <definedName name="Excel_BuiltIn_Print_Titles_34" localSheetId="19">#REF!</definedName>
    <definedName name="Excel_BuiltIn_Print_Titles_34" localSheetId="20">#REF!</definedName>
    <definedName name="Excel_BuiltIn_Print_Titles_34" localSheetId="21">#REF!</definedName>
    <definedName name="Excel_BuiltIn_Print_Titles_34" localSheetId="22">#REF!</definedName>
    <definedName name="Excel_BuiltIn_Print_Titles_34" localSheetId="23">#REF!</definedName>
    <definedName name="Excel_BuiltIn_Print_Titles_34" localSheetId="24">#REF!</definedName>
    <definedName name="Excel_BuiltIn_Print_Titles_34" localSheetId="25">#REF!</definedName>
    <definedName name="Excel_BuiltIn_Print_Titles_34">#REF!</definedName>
    <definedName name="Excel_BuiltIn_Print_Titles_36" localSheetId="14">#REF!</definedName>
    <definedName name="Excel_BuiltIn_Print_Titles_36" localSheetId="15">#REF!</definedName>
    <definedName name="Excel_BuiltIn_Print_Titles_36" localSheetId="16">#REF!</definedName>
    <definedName name="Excel_BuiltIn_Print_Titles_36" localSheetId="17">#REF!</definedName>
    <definedName name="Excel_BuiltIn_Print_Titles_36" localSheetId="18">#REF!</definedName>
    <definedName name="Excel_BuiltIn_Print_Titles_36" localSheetId="19">#REF!</definedName>
    <definedName name="Excel_BuiltIn_Print_Titles_36" localSheetId="20">#REF!</definedName>
    <definedName name="Excel_BuiltIn_Print_Titles_36" localSheetId="21">#REF!</definedName>
    <definedName name="Excel_BuiltIn_Print_Titles_36" localSheetId="22">#REF!</definedName>
    <definedName name="Excel_BuiltIn_Print_Titles_36" localSheetId="23">#REF!</definedName>
    <definedName name="Excel_BuiltIn_Print_Titles_36" localSheetId="24">#REF!</definedName>
    <definedName name="Excel_BuiltIn_Print_Titles_36" localSheetId="25">#REF!</definedName>
    <definedName name="Excel_BuiltIn_Print_Titles_36">#REF!</definedName>
    <definedName name="Excel_BuiltIn_Print_Titles_38" localSheetId="14">#REF!</definedName>
    <definedName name="Excel_BuiltIn_Print_Titles_38" localSheetId="15">#REF!</definedName>
    <definedName name="Excel_BuiltIn_Print_Titles_38" localSheetId="16">#REF!</definedName>
    <definedName name="Excel_BuiltIn_Print_Titles_38" localSheetId="17">#REF!</definedName>
    <definedName name="Excel_BuiltIn_Print_Titles_38" localSheetId="18">#REF!</definedName>
    <definedName name="Excel_BuiltIn_Print_Titles_38" localSheetId="19">#REF!</definedName>
    <definedName name="Excel_BuiltIn_Print_Titles_38" localSheetId="20">#REF!</definedName>
    <definedName name="Excel_BuiltIn_Print_Titles_38" localSheetId="21">#REF!</definedName>
    <definedName name="Excel_BuiltIn_Print_Titles_38" localSheetId="22">#REF!</definedName>
    <definedName name="Excel_BuiltIn_Print_Titles_38" localSheetId="23">#REF!</definedName>
    <definedName name="Excel_BuiltIn_Print_Titles_38" localSheetId="24">#REF!</definedName>
    <definedName name="Excel_BuiltIn_Print_Titles_38" localSheetId="25">#REF!</definedName>
    <definedName name="Excel_BuiltIn_Print_Titles_38">#REF!</definedName>
    <definedName name="Excel_BuiltIn_Print_Titles_39" localSheetId="14">#REF!</definedName>
    <definedName name="Excel_BuiltIn_Print_Titles_39" localSheetId="15">#REF!</definedName>
    <definedName name="Excel_BuiltIn_Print_Titles_39" localSheetId="16">#REF!</definedName>
    <definedName name="Excel_BuiltIn_Print_Titles_39" localSheetId="17">#REF!</definedName>
    <definedName name="Excel_BuiltIn_Print_Titles_39" localSheetId="18">#REF!</definedName>
    <definedName name="Excel_BuiltIn_Print_Titles_39" localSheetId="19">#REF!</definedName>
    <definedName name="Excel_BuiltIn_Print_Titles_39" localSheetId="20">#REF!</definedName>
    <definedName name="Excel_BuiltIn_Print_Titles_39" localSheetId="21">#REF!</definedName>
    <definedName name="Excel_BuiltIn_Print_Titles_39" localSheetId="22">#REF!</definedName>
    <definedName name="Excel_BuiltIn_Print_Titles_39" localSheetId="23">#REF!</definedName>
    <definedName name="Excel_BuiltIn_Print_Titles_39" localSheetId="24">#REF!</definedName>
    <definedName name="Excel_BuiltIn_Print_Titles_39" localSheetId="25">#REF!</definedName>
    <definedName name="Excel_BuiltIn_Print_Titles_39">#REF!</definedName>
    <definedName name="Excel_BuiltIn_Print_Titles_41" localSheetId="14">#REF!</definedName>
    <definedName name="Excel_BuiltIn_Print_Titles_41" localSheetId="15">#REF!</definedName>
    <definedName name="Excel_BuiltIn_Print_Titles_41" localSheetId="16">#REF!</definedName>
    <definedName name="Excel_BuiltIn_Print_Titles_41" localSheetId="17">#REF!</definedName>
    <definedName name="Excel_BuiltIn_Print_Titles_41" localSheetId="18">#REF!</definedName>
    <definedName name="Excel_BuiltIn_Print_Titles_41" localSheetId="19">#REF!</definedName>
    <definedName name="Excel_BuiltIn_Print_Titles_41" localSheetId="20">#REF!</definedName>
    <definedName name="Excel_BuiltIn_Print_Titles_41" localSheetId="21">#REF!</definedName>
    <definedName name="Excel_BuiltIn_Print_Titles_41" localSheetId="22">#REF!</definedName>
    <definedName name="Excel_BuiltIn_Print_Titles_41" localSheetId="23">#REF!</definedName>
    <definedName name="Excel_BuiltIn_Print_Titles_41" localSheetId="24">#REF!</definedName>
    <definedName name="Excel_BuiltIn_Print_Titles_41" localSheetId="25">#REF!</definedName>
    <definedName name="Excel_BuiltIn_Print_Titles_41">#REF!</definedName>
    <definedName name="Excel_BuiltIn_Print_Titles_43" localSheetId="14">#REF!</definedName>
    <definedName name="Excel_BuiltIn_Print_Titles_43" localSheetId="15">#REF!</definedName>
    <definedName name="Excel_BuiltIn_Print_Titles_43" localSheetId="16">#REF!</definedName>
    <definedName name="Excel_BuiltIn_Print_Titles_43" localSheetId="17">#REF!</definedName>
    <definedName name="Excel_BuiltIn_Print_Titles_43" localSheetId="18">#REF!</definedName>
    <definedName name="Excel_BuiltIn_Print_Titles_43" localSheetId="19">#REF!</definedName>
    <definedName name="Excel_BuiltIn_Print_Titles_43" localSheetId="20">#REF!</definedName>
    <definedName name="Excel_BuiltIn_Print_Titles_43" localSheetId="21">#REF!</definedName>
    <definedName name="Excel_BuiltIn_Print_Titles_43" localSheetId="22">#REF!</definedName>
    <definedName name="Excel_BuiltIn_Print_Titles_43" localSheetId="23">#REF!</definedName>
    <definedName name="Excel_BuiltIn_Print_Titles_43" localSheetId="24">#REF!</definedName>
    <definedName name="Excel_BuiltIn_Print_Titles_43" localSheetId="25">#REF!</definedName>
    <definedName name="Excel_BuiltIn_Print_Titles_43">#REF!</definedName>
    <definedName name="Excel_BuiltIn_Print_Titles_44" localSheetId="14">#REF!</definedName>
    <definedName name="Excel_BuiltIn_Print_Titles_44" localSheetId="15">#REF!</definedName>
    <definedName name="Excel_BuiltIn_Print_Titles_44" localSheetId="16">#REF!</definedName>
    <definedName name="Excel_BuiltIn_Print_Titles_44" localSheetId="17">#REF!</definedName>
    <definedName name="Excel_BuiltIn_Print_Titles_44" localSheetId="18">#REF!</definedName>
    <definedName name="Excel_BuiltIn_Print_Titles_44" localSheetId="19">#REF!</definedName>
    <definedName name="Excel_BuiltIn_Print_Titles_44" localSheetId="20">#REF!</definedName>
    <definedName name="Excel_BuiltIn_Print_Titles_44" localSheetId="21">#REF!</definedName>
    <definedName name="Excel_BuiltIn_Print_Titles_44" localSheetId="22">#REF!</definedName>
    <definedName name="Excel_BuiltIn_Print_Titles_44" localSheetId="23">#REF!</definedName>
    <definedName name="Excel_BuiltIn_Print_Titles_44" localSheetId="24">#REF!</definedName>
    <definedName name="Excel_BuiltIn_Print_Titles_44" localSheetId="25">#REF!</definedName>
    <definedName name="Excel_BuiltIn_Print_Titles_44">#REF!</definedName>
    <definedName name="Excel_BuiltIn_Print_Titles_46" localSheetId="14">#REF!</definedName>
    <definedName name="Excel_BuiltIn_Print_Titles_46" localSheetId="15">#REF!</definedName>
    <definedName name="Excel_BuiltIn_Print_Titles_46" localSheetId="16">#REF!</definedName>
    <definedName name="Excel_BuiltIn_Print_Titles_46" localSheetId="17">#REF!</definedName>
    <definedName name="Excel_BuiltIn_Print_Titles_46" localSheetId="18">#REF!</definedName>
    <definedName name="Excel_BuiltIn_Print_Titles_46" localSheetId="19">#REF!</definedName>
    <definedName name="Excel_BuiltIn_Print_Titles_46" localSheetId="20">#REF!</definedName>
    <definedName name="Excel_BuiltIn_Print_Titles_46" localSheetId="21">#REF!</definedName>
    <definedName name="Excel_BuiltIn_Print_Titles_46" localSheetId="22">#REF!</definedName>
    <definedName name="Excel_BuiltIn_Print_Titles_46" localSheetId="23">#REF!</definedName>
    <definedName name="Excel_BuiltIn_Print_Titles_46" localSheetId="24">#REF!</definedName>
    <definedName name="Excel_BuiltIn_Print_Titles_46" localSheetId="25">#REF!</definedName>
    <definedName name="Excel_BuiltIn_Print_Titles_46">#REF!</definedName>
    <definedName name="Excel_BuiltIn_Print_Titles_48" localSheetId="14">#REF!</definedName>
    <definedName name="Excel_BuiltIn_Print_Titles_48" localSheetId="15">#REF!</definedName>
    <definedName name="Excel_BuiltIn_Print_Titles_48" localSheetId="16">#REF!</definedName>
    <definedName name="Excel_BuiltIn_Print_Titles_48" localSheetId="17">#REF!</definedName>
    <definedName name="Excel_BuiltIn_Print_Titles_48" localSheetId="18">#REF!</definedName>
    <definedName name="Excel_BuiltIn_Print_Titles_48" localSheetId="19">#REF!</definedName>
    <definedName name="Excel_BuiltIn_Print_Titles_48" localSheetId="20">#REF!</definedName>
    <definedName name="Excel_BuiltIn_Print_Titles_48" localSheetId="21">#REF!</definedName>
    <definedName name="Excel_BuiltIn_Print_Titles_48" localSheetId="22">#REF!</definedName>
    <definedName name="Excel_BuiltIn_Print_Titles_48" localSheetId="23">#REF!</definedName>
    <definedName name="Excel_BuiltIn_Print_Titles_48" localSheetId="24">#REF!</definedName>
    <definedName name="Excel_BuiltIn_Print_Titles_48" localSheetId="25">#REF!</definedName>
    <definedName name="Excel_BuiltIn_Print_Titles_48">#REF!</definedName>
    <definedName name="Excel_BuiltIn_Print_Titles_49" localSheetId="14">#REF!</definedName>
    <definedName name="Excel_BuiltIn_Print_Titles_49" localSheetId="15">#REF!</definedName>
    <definedName name="Excel_BuiltIn_Print_Titles_49" localSheetId="16">#REF!</definedName>
    <definedName name="Excel_BuiltIn_Print_Titles_49" localSheetId="17">#REF!</definedName>
    <definedName name="Excel_BuiltIn_Print_Titles_49" localSheetId="18">#REF!</definedName>
    <definedName name="Excel_BuiltIn_Print_Titles_49" localSheetId="19">#REF!</definedName>
    <definedName name="Excel_BuiltIn_Print_Titles_49" localSheetId="20">#REF!</definedName>
    <definedName name="Excel_BuiltIn_Print_Titles_49" localSheetId="21">#REF!</definedName>
    <definedName name="Excel_BuiltIn_Print_Titles_49" localSheetId="22">#REF!</definedName>
    <definedName name="Excel_BuiltIn_Print_Titles_49" localSheetId="23">#REF!</definedName>
    <definedName name="Excel_BuiltIn_Print_Titles_49" localSheetId="24">#REF!</definedName>
    <definedName name="Excel_BuiltIn_Print_Titles_49" localSheetId="25">#REF!</definedName>
    <definedName name="Excel_BuiltIn_Print_Titles_49">#REF!</definedName>
    <definedName name="Excel_BuiltIn_Print_Titles_51" localSheetId="14">#REF!</definedName>
    <definedName name="Excel_BuiltIn_Print_Titles_51" localSheetId="15">#REF!</definedName>
    <definedName name="Excel_BuiltIn_Print_Titles_51" localSheetId="16">#REF!</definedName>
    <definedName name="Excel_BuiltIn_Print_Titles_51" localSheetId="17">#REF!</definedName>
    <definedName name="Excel_BuiltIn_Print_Titles_51" localSheetId="18">#REF!</definedName>
    <definedName name="Excel_BuiltIn_Print_Titles_51" localSheetId="19">#REF!</definedName>
    <definedName name="Excel_BuiltIn_Print_Titles_51" localSheetId="20">#REF!</definedName>
    <definedName name="Excel_BuiltIn_Print_Titles_51" localSheetId="21">#REF!</definedName>
    <definedName name="Excel_BuiltIn_Print_Titles_51" localSheetId="22">#REF!</definedName>
    <definedName name="Excel_BuiltIn_Print_Titles_51" localSheetId="23">#REF!</definedName>
    <definedName name="Excel_BuiltIn_Print_Titles_51" localSheetId="24">#REF!</definedName>
    <definedName name="Excel_BuiltIn_Print_Titles_51" localSheetId="25">#REF!</definedName>
    <definedName name="Excel_BuiltIn_Print_Titles_51">#REF!</definedName>
    <definedName name="Excel_BuiltIn_Print_Titles_53" localSheetId="14">#REF!</definedName>
    <definedName name="Excel_BuiltIn_Print_Titles_53" localSheetId="15">#REF!</definedName>
    <definedName name="Excel_BuiltIn_Print_Titles_53" localSheetId="16">#REF!</definedName>
    <definedName name="Excel_BuiltIn_Print_Titles_53" localSheetId="17">#REF!</definedName>
    <definedName name="Excel_BuiltIn_Print_Titles_53" localSheetId="18">#REF!</definedName>
    <definedName name="Excel_BuiltIn_Print_Titles_53" localSheetId="19">#REF!</definedName>
    <definedName name="Excel_BuiltIn_Print_Titles_53" localSheetId="20">#REF!</definedName>
    <definedName name="Excel_BuiltIn_Print_Titles_53" localSheetId="21">#REF!</definedName>
    <definedName name="Excel_BuiltIn_Print_Titles_53" localSheetId="22">#REF!</definedName>
    <definedName name="Excel_BuiltIn_Print_Titles_53" localSheetId="23">#REF!</definedName>
    <definedName name="Excel_BuiltIn_Print_Titles_53" localSheetId="24">#REF!</definedName>
    <definedName name="Excel_BuiltIn_Print_Titles_53" localSheetId="25">#REF!</definedName>
    <definedName name="Excel_BuiltIn_Print_Titles_53">#REF!</definedName>
    <definedName name="Excel_BuiltIn_Print_Titles_56" localSheetId="14">#REF!</definedName>
    <definedName name="Excel_BuiltIn_Print_Titles_56" localSheetId="15">#REF!</definedName>
    <definedName name="Excel_BuiltIn_Print_Titles_56" localSheetId="16">#REF!</definedName>
    <definedName name="Excel_BuiltIn_Print_Titles_56" localSheetId="17">#REF!</definedName>
    <definedName name="Excel_BuiltIn_Print_Titles_56" localSheetId="18">#REF!</definedName>
    <definedName name="Excel_BuiltIn_Print_Titles_56" localSheetId="19">#REF!</definedName>
    <definedName name="Excel_BuiltIn_Print_Titles_56" localSheetId="20">#REF!</definedName>
    <definedName name="Excel_BuiltIn_Print_Titles_56" localSheetId="21">#REF!</definedName>
    <definedName name="Excel_BuiltIn_Print_Titles_56" localSheetId="22">#REF!</definedName>
    <definedName name="Excel_BuiltIn_Print_Titles_56" localSheetId="23">#REF!</definedName>
    <definedName name="Excel_BuiltIn_Print_Titles_56" localSheetId="24">#REF!</definedName>
    <definedName name="Excel_BuiltIn_Print_Titles_56" localSheetId="25">#REF!</definedName>
    <definedName name="Excel_BuiltIn_Print_Titles_56">#REF!</definedName>
    <definedName name="Excel_BuiltIn_Print_Titles_57" localSheetId="14">#REF!</definedName>
    <definedName name="Excel_BuiltIn_Print_Titles_57" localSheetId="15">#REF!</definedName>
    <definedName name="Excel_BuiltIn_Print_Titles_57" localSheetId="16">#REF!</definedName>
    <definedName name="Excel_BuiltIn_Print_Titles_57" localSheetId="17">#REF!</definedName>
    <definedName name="Excel_BuiltIn_Print_Titles_57" localSheetId="18">#REF!</definedName>
    <definedName name="Excel_BuiltIn_Print_Titles_57" localSheetId="19">#REF!</definedName>
    <definedName name="Excel_BuiltIn_Print_Titles_57" localSheetId="20">#REF!</definedName>
    <definedName name="Excel_BuiltIn_Print_Titles_57" localSheetId="21">#REF!</definedName>
    <definedName name="Excel_BuiltIn_Print_Titles_57" localSheetId="22">#REF!</definedName>
    <definedName name="Excel_BuiltIn_Print_Titles_57" localSheetId="23">#REF!</definedName>
    <definedName name="Excel_BuiltIn_Print_Titles_57" localSheetId="24">#REF!</definedName>
    <definedName name="Excel_BuiltIn_Print_Titles_57" localSheetId="25">#REF!</definedName>
    <definedName name="Excel_BuiltIn_Print_Titles_57">#REF!</definedName>
    <definedName name="Excel_BuiltIn_Print_Titles_58" localSheetId="14">#REF!</definedName>
    <definedName name="Excel_BuiltIn_Print_Titles_58" localSheetId="15">#REF!</definedName>
    <definedName name="Excel_BuiltIn_Print_Titles_58" localSheetId="16">#REF!</definedName>
    <definedName name="Excel_BuiltIn_Print_Titles_58" localSheetId="17">#REF!</definedName>
    <definedName name="Excel_BuiltIn_Print_Titles_58" localSheetId="18">#REF!</definedName>
    <definedName name="Excel_BuiltIn_Print_Titles_58" localSheetId="19">#REF!</definedName>
    <definedName name="Excel_BuiltIn_Print_Titles_58" localSheetId="20">#REF!</definedName>
    <definedName name="Excel_BuiltIn_Print_Titles_58" localSheetId="21">#REF!</definedName>
    <definedName name="Excel_BuiltIn_Print_Titles_58" localSheetId="22">#REF!</definedName>
    <definedName name="Excel_BuiltIn_Print_Titles_58" localSheetId="23">#REF!</definedName>
    <definedName name="Excel_BuiltIn_Print_Titles_58" localSheetId="24">#REF!</definedName>
    <definedName name="Excel_BuiltIn_Print_Titles_58" localSheetId="25">#REF!</definedName>
    <definedName name="Excel_BuiltIn_Print_Titles_58">#REF!</definedName>
    <definedName name="Excel_BuiltIn_Print_Titles_8" localSheetId="14">#REF!</definedName>
    <definedName name="Excel_BuiltIn_Print_Titles_8" localSheetId="15">#REF!</definedName>
    <definedName name="Excel_BuiltIn_Print_Titles_8" localSheetId="16">#REF!</definedName>
    <definedName name="Excel_BuiltIn_Print_Titles_8" localSheetId="17">#REF!</definedName>
    <definedName name="Excel_BuiltIn_Print_Titles_8" localSheetId="18">#REF!</definedName>
    <definedName name="Excel_BuiltIn_Print_Titles_8" localSheetId="19">#REF!</definedName>
    <definedName name="Excel_BuiltIn_Print_Titles_8" localSheetId="20">#REF!</definedName>
    <definedName name="Excel_BuiltIn_Print_Titles_8" localSheetId="21">#REF!</definedName>
    <definedName name="Excel_BuiltIn_Print_Titles_8" localSheetId="22">#REF!</definedName>
    <definedName name="Excel_BuiltIn_Print_Titles_8" localSheetId="23">#REF!</definedName>
    <definedName name="Excel_BuiltIn_Print_Titles_8" localSheetId="24">#REF!</definedName>
    <definedName name="Excel_BuiltIn_Print_Titles_8" localSheetId="25">#REF!</definedName>
    <definedName name="Excel_BuiltIn_Print_Titles_8">#REF!</definedName>
    <definedName name="EXPUNIT" localSheetId="14">#REF!</definedName>
    <definedName name="EXPUNIT" localSheetId="15">#REF!</definedName>
    <definedName name="EXPUNIT" localSheetId="16">#REF!</definedName>
    <definedName name="EXPUNIT" localSheetId="17">#REF!</definedName>
    <definedName name="EXPUNIT" localSheetId="18">#REF!</definedName>
    <definedName name="EXPUNIT" localSheetId="19">#REF!</definedName>
    <definedName name="EXPUNIT" localSheetId="20">#REF!</definedName>
    <definedName name="EXPUNIT" localSheetId="21">#REF!</definedName>
    <definedName name="EXPUNIT" localSheetId="22">#REF!</definedName>
    <definedName name="EXPUNIT" localSheetId="23">#REF!</definedName>
    <definedName name="EXPUNIT" localSheetId="24">#REF!</definedName>
    <definedName name="EXPUNIT" localSheetId="25">#REF!</definedName>
    <definedName name="EXPUNIT">#REF!</definedName>
    <definedName name="EXPVALUE" localSheetId="14">#REF!</definedName>
    <definedName name="EXPVALUE" localSheetId="15">#REF!</definedName>
    <definedName name="EXPVALUE" localSheetId="16">#REF!</definedName>
    <definedName name="EXPVALUE" localSheetId="17">#REF!</definedName>
    <definedName name="EXPVALUE" localSheetId="18">#REF!</definedName>
    <definedName name="EXPVALUE" localSheetId="19">#REF!</definedName>
    <definedName name="EXPVALUE" localSheetId="20">#REF!</definedName>
    <definedName name="EXPVALUE" localSheetId="21">#REF!</definedName>
    <definedName name="EXPVALUE" localSheetId="22">#REF!</definedName>
    <definedName name="EXPVALUE" localSheetId="23">#REF!</definedName>
    <definedName name="EXPVALUE" localSheetId="24">#REF!</definedName>
    <definedName name="EXPVALUE" localSheetId="25">#REF!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 localSheetId="14">#REF!</definedName>
    <definedName name="f_01" localSheetId="15">#REF!</definedName>
    <definedName name="f_01" localSheetId="16">#REF!</definedName>
    <definedName name="f_01" localSheetId="17">#REF!</definedName>
    <definedName name="f_01" localSheetId="18">#REF!</definedName>
    <definedName name="f_01" localSheetId="19">#REF!</definedName>
    <definedName name="f_01" localSheetId="20">#REF!</definedName>
    <definedName name="f_01" localSheetId="21">#REF!</definedName>
    <definedName name="f_01" localSheetId="22">#REF!</definedName>
    <definedName name="f_01" localSheetId="23">#REF!</definedName>
    <definedName name="f_01" localSheetId="24">#REF!</definedName>
    <definedName name="f_01" localSheetId="25">#REF!</definedName>
    <definedName name="f_01">#REF!</definedName>
    <definedName name="f_02" localSheetId="14">#REF!</definedName>
    <definedName name="f_02" localSheetId="15">#REF!</definedName>
    <definedName name="f_02" localSheetId="16">#REF!</definedName>
    <definedName name="f_02" localSheetId="17">#REF!</definedName>
    <definedName name="f_02" localSheetId="18">#REF!</definedName>
    <definedName name="f_02" localSheetId="19">#REF!</definedName>
    <definedName name="f_02" localSheetId="20">#REF!</definedName>
    <definedName name="f_02" localSheetId="21">#REF!</definedName>
    <definedName name="f_02" localSheetId="22">#REF!</definedName>
    <definedName name="f_02" localSheetId="23">#REF!</definedName>
    <definedName name="f_02" localSheetId="24">#REF!</definedName>
    <definedName name="f_02" localSheetId="25">#REF!</definedName>
    <definedName name="f_02">#REF!</definedName>
    <definedName name="f_03" localSheetId="14">#REF!</definedName>
    <definedName name="f_03" localSheetId="15">#REF!</definedName>
    <definedName name="f_03" localSheetId="16">#REF!</definedName>
    <definedName name="f_03" localSheetId="17">#REF!</definedName>
    <definedName name="f_03" localSheetId="18">#REF!</definedName>
    <definedName name="f_03" localSheetId="19">#REF!</definedName>
    <definedName name="f_03" localSheetId="20">#REF!</definedName>
    <definedName name="f_03" localSheetId="21">#REF!</definedName>
    <definedName name="f_03" localSheetId="22">#REF!</definedName>
    <definedName name="f_03" localSheetId="23">#REF!</definedName>
    <definedName name="f_03" localSheetId="24">#REF!</definedName>
    <definedName name="f_03" localSheetId="25">#REF!</definedName>
    <definedName name="f_03">#REF!</definedName>
    <definedName name="f_04" localSheetId="14">#REF!</definedName>
    <definedName name="f_04" localSheetId="15">#REF!</definedName>
    <definedName name="f_04" localSheetId="16">#REF!</definedName>
    <definedName name="f_04" localSheetId="17">#REF!</definedName>
    <definedName name="f_04" localSheetId="18">#REF!</definedName>
    <definedName name="f_04" localSheetId="19">#REF!</definedName>
    <definedName name="f_04" localSheetId="20">#REF!</definedName>
    <definedName name="f_04" localSheetId="21">#REF!</definedName>
    <definedName name="f_04" localSheetId="22">#REF!</definedName>
    <definedName name="f_04" localSheetId="23">#REF!</definedName>
    <definedName name="f_04" localSheetId="24">#REF!</definedName>
    <definedName name="f_04" localSheetId="25">#REF!</definedName>
    <definedName name="f_04">#REF!</definedName>
    <definedName name="f_05" localSheetId="14">#REF!</definedName>
    <definedName name="f_05" localSheetId="15">#REF!</definedName>
    <definedName name="f_05" localSheetId="16">#REF!</definedName>
    <definedName name="f_05" localSheetId="17">#REF!</definedName>
    <definedName name="f_05" localSheetId="18">#REF!</definedName>
    <definedName name="f_05" localSheetId="19">#REF!</definedName>
    <definedName name="f_05" localSheetId="20">#REF!</definedName>
    <definedName name="f_05" localSheetId="21">#REF!</definedName>
    <definedName name="f_05" localSheetId="22">#REF!</definedName>
    <definedName name="f_05" localSheetId="23">#REF!</definedName>
    <definedName name="f_05" localSheetId="24">#REF!</definedName>
    <definedName name="f_05" localSheetId="25">#REF!</definedName>
    <definedName name="f_05">#REF!</definedName>
    <definedName name="f_06" localSheetId="14">#REF!</definedName>
    <definedName name="f_06" localSheetId="15">#REF!</definedName>
    <definedName name="f_06" localSheetId="16">#REF!</definedName>
    <definedName name="f_06" localSheetId="17">#REF!</definedName>
    <definedName name="f_06" localSheetId="18">#REF!</definedName>
    <definedName name="f_06" localSheetId="19">#REF!</definedName>
    <definedName name="f_06" localSheetId="20">#REF!</definedName>
    <definedName name="f_06" localSheetId="21">#REF!</definedName>
    <definedName name="f_06" localSheetId="22">#REF!</definedName>
    <definedName name="f_06" localSheetId="23">#REF!</definedName>
    <definedName name="f_06" localSheetId="24">#REF!</definedName>
    <definedName name="f_06" localSheetId="25">#REF!</definedName>
    <definedName name="f_06">#REF!</definedName>
    <definedName name="f_07" localSheetId="14">#REF!</definedName>
    <definedName name="f_07" localSheetId="15">#REF!</definedName>
    <definedName name="f_07" localSheetId="16">#REF!</definedName>
    <definedName name="f_07" localSheetId="17">#REF!</definedName>
    <definedName name="f_07" localSheetId="18">#REF!</definedName>
    <definedName name="f_07" localSheetId="19">#REF!</definedName>
    <definedName name="f_07" localSheetId="20">#REF!</definedName>
    <definedName name="f_07" localSheetId="21">#REF!</definedName>
    <definedName name="f_07" localSheetId="22">#REF!</definedName>
    <definedName name="f_07" localSheetId="23">#REF!</definedName>
    <definedName name="f_07" localSheetId="24">#REF!</definedName>
    <definedName name="f_07" localSheetId="25">#REF!</definedName>
    <definedName name="f_07">#REF!</definedName>
    <definedName name="f_08" localSheetId="14">#REF!</definedName>
    <definedName name="f_08" localSheetId="15">#REF!</definedName>
    <definedName name="f_08" localSheetId="16">#REF!</definedName>
    <definedName name="f_08" localSheetId="17">#REF!</definedName>
    <definedName name="f_08" localSheetId="18">#REF!</definedName>
    <definedName name="f_08" localSheetId="19">#REF!</definedName>
    <definedName name="f_08" localSheetId="20">#REF!</definedName>
    <definedName name="f_08" localSheetId="21">#REF!</definedName>
    <definedName name="f_08" localSheetId="22">#REF!</definedName>
    <definedName name="f_08" localSheetId="23">#REF!</definedName>
    <definedName name="f_08" localSheetId="24">#REF!</definedName>
    <definedName name="f_08" localSheetId="25">#REF!</definedName>
    <definedName name="f_08">#REF!</definedName>
    <definedName name="f_09" localSheetId="14">#REF!</definedName>
    <definedName name="f_09" localSheetId="15">#REF!</definedName>
    <definedName name="f_09" localSheetId="16">#REF!</definedName>
    <definedName name="f_09" localSheetId="17">#REF!</definedName>
    <definedName name="f_09" localSheetId="18">#REF!</definedName>
    <definedName name="f_09" localSheetId="19">#REF!</definedName>
    <definedName name="f_09" localSheetId="20">#REF!</definedName>
    <definedName name="f_09" localSheetId="21">#REF!</definedName>
    <definedName name="f_09" localSheetId="22">#REF!</definedName>
    <definedName name="f_09" localSheetId="23">#REF!</definedName>
    <definedName name="f_09" localSheetId="24">#REF!</definedName>
    <definedName name="f_09" localSheetId="25">#REF!</definedName>
    <definedName name="f_09">#REF!</definedName>
    <definedName name="f_10" localSheetId="14">#REF!</definedName>
    <definedName name="f_10" localSheetId="15">#REF!</definedName>
    <definedName name="f_10" localSheetId="16">#REF!</definedName>
    <definedName name="f_10" localSheetId="17">#REF!</definedName>
    <definedName name="f_10" localSheetId="18">#REF!</definedName>
    <definedName name="f_10" localSheetId="19">#REF!</definedName>
    <definedName name="f_10" localSheetId="20">#REF!</definedName>
    <definedName name="f_10" localSheetId="21">#REF!</definedName>
    <definedName name="f_10" localSheetId="22">#REF!</definedName>
    <definedName name="f_10" localSheetId="23">#REF!</definedName>
    <definedName name="f_10" localSheetId="24">#REF!</definedName>
    <definedName name="f_10" localSheetId="25">#REF!</definedName>
    <definedName name="f_10">#REF!</definedName>
    <definedName name="f_11" localSheetId="14">#REF!</definedName>
    <definedName name="f_11" localSheetId="15">#REF!</definedName>
    <definedName name="f_11" localSheetId="16">#REF!</definedName>
    <definedName name="f_11" localSheetId="17">#REF!</definedName>
    <definedName name="f_11" localSheetId="18">#REF!</definedName>
    <definedName name="f_11" localSheetId="19">#REF!</definedName>
    <definedName name="f_11" localSheetId="20">#REF!</definedName>
    <definedName name="f_11" localSheetId="21">#REF!</definedName>
    <definedName name="f_11" localSheetId="22">#REF!</definedName>
    <definedName name="f_11" localSheetId="23">#REF!</definedName>
    <definedName name="f_11" localSheetId="24">#REF!</definedName>
    <definedName name="f_11" localSheetId="25">#REF!</definedName>
    <definedName name="f_11">#REF!</definedName>
    <definedName name="f_12" localSheetId="14">#REF!</definedName>
    <definedName name="f_12" localSheetId="15">#REF!</definedName>
    <definedName name="f_12" localSheetId="16">#REF!</definedName>
    <definedName name="f_12" localSheetId="17">#REF!</definedName>
    <definedName name="f_12" localSheetId="18">#REF!</definedName>
    <definedName name="f_12" localSheetId="19">#REF!</definedName>
    <definedName name="f_12" localSheetId="20">#REF!</definedName>
    <definedName name="f_12" localSheetId="21">#REF!</definedName>
    <definedName name="f_12" localSheetId="22">#REF!</definedName>
    <definedName name="f_12" localSheetId="23">#REF!</definedName>
    <definedName name="f_12" localSheetId="24">#REF!</definedName>
    <definedName name="f_12" localSheetId="25">#REF!</definedName>
    <definedName name="f_12">#REF!</definedName>
    <definedName name="f_13" localSheetId="14">#REF!</definedName>
    <definedName name="f_13" localSheetId="15">#REF!</definedName>
    <definedName name="f_13" localSheetId="16">#REF!</definedName>
    <definedName name="f_13" localSheetId="17">#REF!</definedName>
    <definedName name="f_13" localSheetId="18">#REF!</definedName>
    <definedName name="f_13" localSheetId="19">#REF!</definedName>
    <definedName name="f_13" localSheetId="20">#REF!</definedName>
    <definedName name="f_13" localSheetId="21">#REF!</definedName>
    <definedName name="f_13" localSheetId="22">#REF!</definedName>
    <definedName name="f_13" localSheetId="23">#REF!</definedName>
    <definedName name="f_13" localSheetId="24">#REF!</definedName>
    <definedName name="f_13" localSheetId="25">#REF!</definedName>
    <definedName name="f_13">#REF!</definedName>
    <definedName name="f_14" localSheetId="14">#REF!</definedName>
    <definedName name="f_14" localSheetId="15">#REF!</definedName>
    <definedName name="f_14" localSheetId="16">#REF!</definedName>
    <definedName name="f_14" localSheetId="17">#REF!</definedName>
    <definedName name="f_14" localSheetId="18">#REF!</definedName>
    <definedName name="f_14" localSheetId="19">#REF!</definedName>
    <definedName name="f_14" localSheetId="20">#REF!</definedName>
    <definedName name="f_14" localSheetId="21">#REF!</definedName>
    <definedName name="f_14" localSheetId="22">#REF!</definedName>
    <definedName name="f_14" localSheetId="23">#REF!</definedName>
    <definedName name="f_14" localSheetId="24">#REF!</definedName>
    <definedName name="f_14" localSheetId="25">#REF!</definedName>
    <definedName name="f_14">#REF!</definedName>
    <definedName name="f_15" localSheetId="14">#REF!</definedName>
    <definedName name="f_15" localSheetId="15">#REF!</definedName>
    <definedName name="f_15" localSheetId="16">#REF!</definedName>
    <definedName name="f_15" localSheetId="17">#REF!</definedName>
    <definedName name="f_15" localSheetId="18">#REF!</definedName>
    <definedName name="f_15" localSheetId="19">#REF!</definedName>
    <definedName name="f_15" localSheetId="20">#REF!</definedName>
    <definedName name="f_15" localSheetId="21">#REF!</definedName>
    <definedName name="f_15" localSheetId="22">#REF!</definedName>
    <definedName name="f_15" localSheetId="23">#REF!</definedName>
    <definedName name="f_15" localSheetId="24">#REF!</definedName>
    <definedName name="f_15" localSheetId="25">#REF!</definedName>
    <definedName name="f_15">#REF!</definedName>
    <definedName name="f_16" localSheetId="14">#REF!</definedName>
    <definedName name="f_16" localSheetId="15">#REF!</definedName>
    <definedName name="f_16" localSheetId="16">#REF!</definedName>
    <definedName name="f_16" localSheetId="17">#REF!</definedName>
    <definedName name="f_16" localSheetId="18">#REF!</definedName>
    <definedName name="f_16" localSheetId="19">#REF!</definedName>
    <definedName name="f_16" localSheetId="20">#REF!</definedName>
    <definedName name="f_16" localSheetId="21">#REF!</definedName>
    <definedName name="f_16" localSheetId="22">#REF!</definedName>
    <definedName name="f_16" localSheetId="23">#REF!</definedName>
    <definedName name="f_16" localSheetId="24">#REF!</definedName>
    <definedName name="f_16" localSheetId="25">#REF!</definedName>
    <definedName name="f_16">#REF!</definedName>
    <definedName name="f_17" localSheetId="14">#REF!</definedName>
    <definedName name="f_17" localSheetId="15">#REF!</definedName>
    <definedName name="f_17" localSheetId="16">#REF!</definedName>
    <definedName name="f_17" localSheetId="17">#REF!</definedName>
    <definedName name="f_17" localSheetId="18">#REF!</definedName>
    <definedName name="f_17" localSheetId="19">#REF!</definedName>
    <definedName name="f_17" localSheetId="20">#REF!</definedName>
    <definedName name="f_17" localSheetId="21">#REF!</definedName>
    <definedName name="f_17" localSheetId="22">#REF!</definedName>
    <definedName name="f_17" localSheetId="23">#REF!</definedName>
    <definedName name="f_17" localSheetId="24">#REF!</definedName>
    <definedName name="f_17" localSheetId="25">#REF!</definedName>
    <definedName name="f_17">#REF!</definedName>
    <definedName name="f_18" localSheetId="14">#REF!</definedName>
    <definedName name="f_18" localSheetId="15">#REF!</definedName>
    <definedName name="f_18" localSheetId="16">#REF!</definedName>
    <definedName name="f_18" localSheetId="17">#REF!</definedName>
    <definedName name="f_18" localSheetId="18">#REF!</definedName>
    <definedName name="f_18" localSheetId="19">#REF!</definedName>
    <definedName name="f_18" localSheetId="20">#REF!</definedName>
    <definedName name="f_18" localSheetId="21">#REF!</definedName>
    <definedName name="f_18" localSheetId="22">#REF!</definedName>
    <definedName name="f_18" localSheetId="23">#REF!</definedName>
    <definedName name="f_18" localSheetId="24">#REF!</definedName>
    <definedName name="f_18" localSheetId="25">#REF!</definedName>
    <definedName name="f_18">#REF!</definedName>
    <definedName name="f_19" localSheetId="14">#REF!</definedName>
    <definedName name="f_19" localSheetId="15">#REF!</definedName>
    <definedName name="f_19" localSheetId="16">#REF!</definedName>
    <definedName name="f_19" localSheetId="17">#REF!</definedName>
    <definedName name="f_19" localSheetId="18">#REF!</definedName>
    <definedName name="f_19" localSheetId="19">#REF!</definedName>
    <definedName name="f_19" localSheetId="20">#REF!</definedName>
    <definedName name="f_19" localSheetId="21">#REF!</definedName>
    <definedName name="f_19" localSheetId="22">#REF!</definedName>
    <definedName name="f_19" localSheetId="23">#REF!</definedName>
    <definedName name="f_19" localSheetId="24">#REF!</definedName>
    <definedName name="f_19" localSheetId="25">#REF!</definedName>
    <definedName name="f_19">#REF!</definedName>
    <definedName name="f_20" localSheetId="14">#REF!</definedName>
    <definedName name="f_20" localSheetId="15">#REF!</definedName>
    <definedName name="f_20" localSheetId="16">#REF!</definedName>
    <definedName name="f_20" localSheetId="17">#REF!</definedName>
    <definedName name="f_20" localSheetId="18">#REF!</definedName>
    <definedName name="f_20" localSheetId="19">#REF!</definedName>
    <definedName name="f_20" localSheetId="20">#REF!</definedName>
    <definedName name="f_20" localSheetId="21">#REF!</definedName>
    <definedName name="f_20" localSheetId="22">#REF!</definedName>
    <definedName name="f_20" localSheetId="23">#REF!</definedName>
    <definedName name="f_20" localSheetId="24">#REF!</definedName>
    <definedName name="f_20" localSheetId="25">#REF!</definedName>
    <definedName name="f_20">#REF!</definedName>
    <definedName name="f_21" localSheetId="14">#REF!</definedName>
    <definedName name="f_21" localSheetId="15">#REF!</definedName>
    <definedName name="f_21" localSheetId="16">#REF!</definedName>
    <definedName name="f_21" localSheetId="17">#REF!</definedName>
    <definedName name="f_21" localSheetId="18">#REF!</definedName>
    <definedName name="f_21" localSheetId="19">#REF!</definedName>
    <definedName name="f_21" localSheetId="20">#REF!</definedName>
    <definedName name="f_21" localSheetId="21">#REF!</definedName>
    <definedName name="f_21" localSheetId="22">#REF!</definedName>
    <definedName name="f_21" localSheetId="23">#REF!</definedName>
    <definedName name="f_21" localSheetId="24">#REF!</definedName>
    <definedName name="f_21" localSheetId="25">#REF!</definedName>
    <definedName name="f_21">#REF!</definedName>
    <definedName name="f_22" localSheetId="14">#REF!</definedName>
    <definedName name="f_22" localSheetId="15">#REF!</definedName>
    <definedName name="f_22" localSheetId="16">#REF!</definedName>
    <definedName name="f_22" localSheetId="17">#REF!</definedName>
    <definedName name="f_22" localSheetId="18">#REF!</definedName>
    <definedName name="f_22" localSheetId="19">#REF!</definedName>
    <definedName name="f_22" localSheetId="20">#REF!</definedName>
    <definedName name="f_22" localSheetId="21">#REF!</definedName>
    <definedName name="f_22" localSheetId="22">#REF!</definedName>
    <definedName name="f_22" localSheetId="23">#REF!</definedName>
    <definedName name="f_22" localSheetId="24">#REF!</definedName>
    <definedName name="f_22" localSheetId="25">#REF!</definedName>
    <definedName name="f_22">#REF!</definedName>
    <definedName name="f_23" localSheetId="14">#REF!</definedName>
    <definedName name="f_23" localSheetId="15">#REF!</definedName>
    <definedName name="f_23" localSheetId="16">#REF!</definedName>
    <definedName name="f_23" localSheetId="17">#REF!</definedName>
    <definedName name="f_23" localSheetId="18">#REF!</definedName>
    <definedName name="f_23" localSheetId="19">#REF!</definedName>
    <definedName name="f_23" localSheetId="20">#REF!</definedName>
    <definedName name="f_23" localSheetId="21">#REF!</definedName>
    <definedName name="f_23" localSheetId="22">#REF!</definedName>
    <definedName name="f_23" localSheetId="23">#REF!</definedName>
    <definedName name="f_23" localSheetId="24">#REF!</definedName>
    <definedName name="f_23" localSheetId="25">#REF!</definedName>
    <definedName name="f_23">#REF!</definedName>
    <definedName name="f_24" localSheetId="14">#REF!</definedName>
    <definedName name="f_24" localSheetId="15">#REF!</definedName>
    <definedName name="f_24" localSheetId="16">#REF!</definedName>
    <definedName name="f_24" localSheetId="17">#REF!</definedName>
    <definedName name="f_24" localSheetId="18">#REF!</definedName>
    <definedName name="f_24" localSheetId="19">#REF!</definedName>
    <definedName name="f_24" localSheetId="20">#REF!</definedName>
    <definedName name="f_24" localSheetId="21">#REF!</definedName>
    <definedName name="f_24" localSheetId="22">#REF!</definedName>
    <definedName name="f_24" localSheetId="23">#REF!</definedName>
    <definedName name="f_24" localSheetId="24">#REF!</definedName>
    <definedName name="f_24" localSheetId="25">#REF!</definedName>
    <definedName name="f_24">#REF!</definedName>
    <definedName name="f_25" localSheetId="14">#REF!</definedName>
    <definedName name="f_25" localSheetId="15">#REF!</definedName>
    <definedName name="f_25" localSheetId="16">#REF!</definedName>
    <definedName name="f_25" localSheetId="17">#REF!</definedName>
    <definedName name="f_25" localSheetId="18">#REF!</definedName>
    <definedName name="f_25" localSheetId="19">#REF!</definedName>
    <definedName name="f_25" localSheetId="20">#REF!</definedName>
    <definedName name="f_25" localSheetId="21">#REF!</definedName>
    <definedName name="f_25" localSheetId="22">#REF!</definedName>
    <definedName name="f_25" localSheetId="23">#REF!</definedName>
    <definedName name="f_25" localSheetId="24">#REF!</definedName>
    <definedName name="f_25" localSheetId="25">#REF!</definedName>
    <definedName name="f_25">#REF!</definedName>
    <definedName name="f_26" localSheetId="14">#REF!</definedName>
    <definedName name="f_26" localSheetId="15">#REF!</definedName>
    <definedName name="f_26" localSheetId="16">#REF!</definedName>
    <definedName name="f_26" localSheetId="17">#REF!</definedName>
    <definedName name="f_26" localSheetId="18">#REF!</definedName>
    <definedName name="f_26" localSheetId="19">#REF!</definedName>
    <definedName name="f_26" localSheetId="20">#REF!</definedName>
    <definedName name="f_26" localSheetId="21">#REF!</definedName>
    <definedName name="f_26" localSheetId="22">#REF!</definedName>
    <definedName name="f_26" localSheetId="23">#REF!</definedName>
    <definedName name="f_26" localSheetId="24">#REF!</definedName>
    <definedName name="f_26" localSheetId="25">#REF!</definedName>
    <definedName name="f_26">#REF!</definedName>
    <definedName name="f_27" localSheetId="14">#REF!</definedName>
    <definedName name="f_27" localSheetId="15">#REF!</definedName>
    <definedName name="f_27" localSheetId="16">#REF!</definedName>
    <definedName name="f_27" localSheetId="17">#REF!</definedName>
    <definedName name="f_27" localSheetId="18">#REF!</definedName>
    <definedName name="f_27" localSheetId="19">#REF!</definedName>
    <definedName name="f_27" localSheetId="20">#REF!</definedName>
    <definedName name="f_27" localSheetId="21">#REF!</definedName>
    <definedName name="f_27" localSheetId="22">#REF!</definedName>
    <definedName name="f_27" localSheetId="23">#REF!</definedName>
    <definedName name="f_27" localSheetId="24">#REF!</definedName>
    <definedName name="f_27" localSheetId="25">#REF!</definedName>
    <definedName name="f_27">#REF!</definedName>
    <definedName name="f_28" localSheetId="14">#REF!</definedName>
    <definedName name="f_28" localSheetId="15">#REF!</definedName>
    <definedName name="f_28" localSheetId="16">#REF!</definedName>
    <definedName name="f_28" localSheetId="17">#REF!</definedName>
    <definedName name="f_28" localSheetId="18">#REF!</definedName>
    <definedName name="f_28" localSheetId="19">#REF!</definedName>
    <definedName name="f_28" localSheetId="20">#REF!</definedName>
    <definedName name="f_28" localSheetId="21">#REF!</definedName>
    <definedName name="f_28" localSheetId="22">#REF!</definedName>
    <definedName name="f_28" localSheetId="23">#REF!</definedName>
    <definedName name="f_28" localSheetId="24">#REF!</definedName>
    <definedName name="f_28" localSheetId="25">#REF!</definedName>
    <definedName name="f_28">#REF!</definedName>
    <definedName name="f_29" localSheetId="14">#REF!</definedName>
    <definedName name="f_29" localSheetId="15">#REF!</definedName>
    <definedName name="f_29" localSheetId="16">#REF!</definedName>
    <definedName name="f_29" localSheetId="17">#REF!</definedName>
    <definedName name="f_29" localSheetId="18">#REF!</definedName>
    <definedName name="f_29" localSheetId="19">#REF!</definedName>
    <definedName name="f_29" localSheetId="20">#REF!</definedName>
    <definedName name="f_29" localSheetId="21">#REF!</definedName>
    <definedName name="f_29" localSheetId="22">#REF!</definedName>
    <definedName name="f_29" localSheetId="23">#REF!</definedName>
    <definedName name="f_29" localSheetId="24">#REF!</definedName>
    <definedName name="f_29" localSheetId="25">#REF!</definedName>
    <definedName name="f_29">#REF!</definedName>
    <definedName name="f_30" localSheetId="14">#REF!</definedName>
    <definedName name="f_30" localSheetId="15">#REF!</definedName>
    <definedName name="f_30" localSheetId="16">#REF!</definedName>
    <definedName name="f_30" localSheetId="17">#REF!</definedName>
    <definedName name="f_30" localSheetId="18">#REF!</definedName>
    <definedName name="f_30" localSheetId="19">#REF!</definedName>
    <definedName name="f_30" localSheetId="20">#REF!</definedName>
    <definedName name="f_30" localSheetId="21">#REF!</definedName>
    <definedName name="f_30" localSheetId="22">#REF!</definedName>
    <definedName name="f_30" localSheetId="23">#REF!</definedName>
    <definedName name="f_30" localSheetId="24">#REF!</definedName>
    <definedName name="f_30" localSheetId="25">#REF!</definedName>
    <definedName name="f_30">#REF!</definedName>
    <definedName name="f_31" localSheetId="14">#REF!</definedName>
    <definedName name="f_31" localSheetId="15">#REF!</definedName>
    <definedName name="f_31" localSheetId="16">#REF!</definedName>
    <definedName name="f_31" localSheetId="17">#REF!</definedName>
    <definedName name="f_31" localSheetId="18">#REF!</definedName>
    <definedName name="f_31" localSheetId="19">#REF!</definedName>
    <definedName name="f_31" localSheetId="20">#REF!</definedName>
    <definedName name="f_31" localSheetId="21">#REF!</definedName>
    <definedName name="f_31" localSheetId="22">#REF!</definedName>
    <definedName name="f_31" localSheetId="23">#REF!</definedName>
    <definedName name="f_31" localSheetId="24">#REF!</definedName>
    <definedName name="f_31" localSheetId="25">#REF!</definedName>
    <definedName name="f_31">#REF!</definedName>
    <definedName name="f_32" localSheetId="14">#REF!</definedName>
    <definedName name="f_32" localSheetId="15">#REF!</definedName>
    <definedName name="f_32" localSheetId="16">#REF!</definedName>
    <definedName name="f_32" localSheetId="17">#REF!</definedName>
    <definedName name="f_32" localSheetId="18">#REF!</definedName>
    <definedName name="f_32" localSheetId="19">#REF!</definedName>
    <definedName name="f_32" localSheetId="20">#REF!</definedName>
    <definedName name="f_32" localSheetId="21">#REF!</definedName>
    <definedName name="f_32" localSheetId="22">#REF!</definedName>
    <definedName name="f_32" localSheetId="23">#REF!</definedName>
    <definedName name="f_32" localSheetId="24">#REF!</definedName>
    <definedName name="f_32" localSheetId="25">#REF!</definedName>
    <definedName name="f_32">#REF!</definedName>
    <definedName name="f_33" localSheetId="14">#REF!</definedName>
    <definedName name="f_33" localSheetId="15">#REF!</definedName>
    <definedName name="f_33" localSheetId="16">#REF!</definedName>
    <definedName name="f_33" localSheetId="17">#REF!</definedName>
    <definedName name="f_33" localSheetId="18">#REF!</definedName>
    <definedName name="f_33" localSheetId="19">#REF!</definedName>
    <definedName name="f_33" localSheetId="20">#REF!</definedName>
    <definedName name="f_33" localSheetId="21">#REF!</definedName>
    <definedName name="f_33" localSheetId="22">#REF!</definedName>
    <definedName name="f_33" localSheetId="23">#REF!</definedName>
    <definedName name="f_33" localSheetId="24">#REF!</definedName>
    <definedName name="f_33" localSheetId="25">#REF!</definedName>
    <definedName name="f_33">#REF!</definedName>
    <definedName name="f_34" localSheetId="14">#REF!</definedName>
    <definedName name="f_34" localSheetId="15">#REF!</definedName>
    <definedName name="f_34" localSheetId="16">#REF!</definedName>
    <definedName name="f_34" localSheetId="17">#REF!</definedName>
    <definedName name="f_34" localSheetId="18">#REF!</definedName>
    <definedName name="f_34" localSheetId="19">#REF!</definedName>
    <definedName name="f_34" localSheetId="20">#REF!</definedName>
    <definedName name="f_34" localSheetId="21">#REF!</definedName>
    <definedName name="f_34" localSheetId="22">#REF!</definedName>
    <definedName name="f_34" localSheetId="23">#REF!</definedName>
    <definedName name="f_34" localSheetId="24">#REF!</definedName>
    <definedName name="f_34" localSheetId="25">#REF!</definedName>
    <definedName name="f_34">#REF!</definedName>
    <definedName name="f_35" localSheetId="14">#REF!</definedName>
    <definedName name="f_35" localSheetId="15">#REF!</definedName>
    <definedName name="f_35" localSheetId="16">#REF!</definedName>
    <definedName name="f_35" localSheetId="17">#REF!</definedName>
    <definedName name="f_35" localSheetId="18">#REF!</definedName>
    <definedName name="f_35" localSheetId="19">#REF!</definedName>
    <definedName name="f_35" localSheetId="20">#REF!</definedName>
    <definedName name="f_35" localSheetId="21">#REF!</definedName>
    <definedName name="f_35" localSheetId="22">#REF!</definedName>
    <definedName name="f_35" localSheetId="23">#REF!</definedName>
    <definedName name="f_35" localSheetId="24">#REF!</definedName>
    <definedName name="f_35" localSheetId="25">#REF!</definedName>
    <definedName name="f_35">#REF!</definedName>
    <definedName name="f_36" localSheetId="14">#REF!</definedName>
    <definedName name="f_36" localSheetId="15">#REF!</definedName>
    <definedName name="f_36" localSheetId="16">#REF!</definedName>
    <definedName name="f_36" localSheetId="17">#REF!</definedName>
    <definedName name="f_36" localSheetId="18">#REF!</definedName>
    <definedName name="f_36" localSheetId="19">#REF!</definedName>
    <definedName name="f_36" localSheetId="20">#REF!</definedName>
    <definedName name="f_36" localSheetId="21">#REF!</definedName>
    <definedName name="f_36" localSheetId="22">#REF!</definedName>
    <definedName name="f_36" localSheetId="23">#REF!</definedName>
    <definedName name="f_36" localSheetId="24">#REF!</definedName>
    <definedName name="f_36" localSheetId="25">#REF!</definedName>
    <definedName name="f_36">#REF!</definedName>
    <definedName name="f_37" localSheetId="14">#REF!</definedName>
    <definedName name="f_37" localSheetId="15">#REF!</definedName>
    <definedName name="f_37" localSheetId="16">#REF!</definedName>
    <definedName name="f_37" localSheetId="17">#REF!</definedName>
    <definedName name="f_37" localSheetId="18">#REF!</definedName>
    <definedName name="f_37" localSheetId="19">#REF!</definedName>
    <definedName name="f_37" localSheetId="20">#REF!</definedName>
    <definedName name="f_37" localSheetId="21">#REF!</definedName>
    <definedName name="f_37" localSheetId="22">#REF!</definedName>
    <definedName name="f_37" localSheetId="23">#REF!</definedName>
    <definedName name="f_37" localSheetId="24">#REF!</definedName>
    <definedName name="f_37" localSheetId="25">#REF!</definedName>
    <definedName name="f_37">#REF!</definedName>
    <definedName name="f_38" localSheetId="14">#REF!</definedName>
    <definedName name="f_38" localSheetId="15">#REF!</definedName>
    <definedName name="f_38" localSheetId="16">#REF!</definedName>
    <definedName name="f_38" localSheetId="17">#REF!</definedName>
    <definedName name="f_38" localSheetId="18">#REF!</definedName>
    <definedName name="f_38" localSheetId="19">#REF!</definedName>
    <definedName name="f_38" localSheetId="20">#REF!</definedName>
    <definedName name="f_38" localSheetId="21">#REF!</definedName>
    <definedName name="f_38" localSheetId="22">#REF!</definedName>
    <definedName name="f_38" localSheetId="23">#REF!</definedName>
    <definedName name="f_38" localSheetId="24">#REF!</definedName>
    <definedName name="f_38" localSheetId="25">#REF!</definedName>
    <definedName name="f_38">#REF!</definedName>
    <definedName name="f_39" localSheetId="14">#REF!</definedName>
    <definedName name="f_39" localSheetId="15">#REF!</definedName>
    <definedName name="f_39" localSheetId="16">#REF!</definedName>
    <definedName name="f_39" localSheetId="17">#REF!</definedName>
    <definedName name="f_39" localSheetId="18">#REF!</definedName>
    <definedName name="f_39" localSheetId="19">#REF!</definedName>
    <definedName name="f_39" localSheetId="20">#REF!</definedName>
    <definedName name="f_39" localSheetId="21">#REF!</definedName>
    <definedName name="f_39" localSheetId="22">#REF!</definedName>
    <definedName name="f_39" localSheetId="23">#REF!</definedName>
    <definedName name="f_39" localSheetId="24">#REF!</definedName>
    <definedName name="f_39" localSheetId="25">#REF!</definedName>
    <definedName name="f_39">#REF!</definedName>
    <definedName name="f_40" localSheetId="14">#REF!</definedName>
    <definedName name="f_40" localSheetId="15">#REF!</definedName>
    <definedName name="f_40" localSheetId="16">#REF!</definedName>
    <definedName name="f_40" localSheetId="17">#REF!</definedName>
    <definedName name="f_40" localSheetId="18">#REF!</definedName>
    <definedName name="f_40" localSheetId="19">#REF!</definedName>
    <definedName name="f_40" localSheetId="20">#REF!</definedName>
    <definedName name="f_40" localSheetId="21">#REF!</definedName>
    <definedName name="f_40" localSheetId="22">#REF!</definedName>
    <definedName name="f_40" localSheetId="23">#REF!</definedName>
    <definedName name="f_40" localSheetId="24">#REF!</definedName>
    <definedName name="f_40" localSheetId="25">#REF!</definedName>
    <definedName name="f_40">#REF!</definedName>
    <definedName name="f_bucode" localSheetId="14">#REF!</definedName>
    <definedName name="f_bucode" localSheetId="15">#REF!</definedName>
    <definedName name="f_bucode" localSheetId="16">#REF!</definedName>
    <definedName name="f_bucode" localSheetId="17">#REF!</definedName>
    <definedName name="f_bucode" localSheetId="18">#REF!</definedName>
    <definedName name="f_bucode" localSheetId="19">#REF!</definedName>
    <definedName name="f_bucode" localSheetId="20">#REF!</definedName>
    <definedName name="f_bucode" localSheetId="21">#REF!</definedName>
    <definedName name="f_bucode" localSheetId="22">#REF!</definedName>
    <definedName name="f_bucode" localSheetId="23">#REF!</definedName>
    <definedName name="f_bucode" localSheetId="24">#REF!</definedName>
    <definedName name="f_bucode" localSheetId="25">#REF!</definedName>
    <definedName name="f_bucode">#REF!</definedName>
    <definedName name="f_buname" localSheetId="14">#REF!</definedName>
    <definedName name="f_buname" localSheetId="15">#REF!</definedName>
    <definedName name="f_buname" localSheetId="16">#REF!</definedName>
    <definedName name="f_buname" localSheetId="17">#REF!</definedName>
    <definedName name="f_buname" localSheetId="18">#REF!</definedName>
    <definedName name="f_buname" localSheetId="19">#REF!</definedName>
    <definedName name="f_buname" localSheetId="20">#REF!</definedName>
    <definedName name="f_buname" localSheetId="21">#REF!</definedName>
    <definedName name="f_buname" localSheetId="22">#REF!</definedName>
    <definedName name="f_buname" localSheetId="23">#REF!</definedName>
    <definedName name="f_buname" localSheetId="24">#REF!</definedName>
    <definedName name="f_buname" localSheetId="25">#REF!</definedName>
    <definedName name="f_buname">#REF!</definedName>
    <definedName name="f_date" localSheetId="14">#REF!</definedName>
    <definedName name="f_date" localSheetId="15">#REF!</definedName>
    <definedName name="f_date" localSheetId="16">#REF!</definedName>
    <definedName name="f_date" localSheetId="17">#REF!</definedName>
    <definedName name="f_date" localSheetId="18">#REF!</definedName>
    <definedName name="f_date" localSheetId="19">#REF!</definedName>
    <definedName name="f_date" localSheetId="20">#REF!</definedName>
    <definedName name="f_date" localSheetId="21">#REF!</definedName>
    <definedName name="f_date" localSheetId="22">#REF!</definedName>
    <definedName name="f_date" localSheetId="23">#REF!</definedName>
    <definedName name="f_date" localSheetId="24">#REF!</definedName>
    <definedName name="f_date" localSheetId="25">#REF!</definedName>
    <definedName name="f_date">#REF!</definedName>
    <definedName name="f_formid" localSheetId="14">#REF!</definedName>
    <definedName name="f_formid" localSheetId="15">#REF!</definedName>
    <definedName name="f_formid" localSheetId="16">#REF!</definedName>
    <definedName name="f_formid" localSheetId="17">#REF!</definedName>
    <definedName name="f_formid" localSheetId="18">#REF!</definedName>
    <definedName name="f_formid" localSheetId="19">#REF!</definedName>
    <definedName name="f_formid" localSheetId="20">#REF!</definedName>
    <definedName name="f_formid" localSheetId="21">#REF!</definedName>
    <definedName name="f_formid" localSheetId="22">#REF!</definedName>
    <definedName name="f_formid" localSheetId="23">#REF!</definedName>
    <definedName name="f_formid" localSheetId="24">#REF!</definedName>
    <definedName name="f_formid" localSheetId="25">#REF!</definedName>
    <definedName name="f_formid">#REF!</definedName>
    <definedName name="f_formname" localSheetId="14">#REF!</definedName>
    <definedName name="f_formname" localSheetId="15">#REF!</definedName>
    <definedName name="f_formname" localSheetId="16">#REF!</definedName>
    <definedName name="f_formname" localSheetId="17">#REF!</definedName>
    <definedName name="f_formname" localSheetId="18">#REF!</definedName>
    <definedName name="f_formname" localSheetId="19">#REF!</definedName>
    <definedName name="f_formname" localSheetId="20">#REF!</definedName>
    <definedName name="f_formname" localSheetId="21">#REF!</definedName>
    <definedName name="f_formname" localSheetId="22">#REF!</definedName>
    <definedName name="f_formname" localSheetId="23">#REF!</definedName>
    <definedName name="f_formname" localSheetId="24">#REF!</definedName>
    <definedName name="f_formname" localSheetId="25">#REF!</definedName>
    <definedName name="f_formname">#REF!</definedName>
    <definedName name="f_page" localSheetId="14">#REF!</definedName>
    <definedName name="f_page" localSheetId="15">#REF!</definedName>
    <definedName name="f_page" localSheetId="16">#REF!</definedName>
    <definedName name="f_page" localSheetId="17">#REF!</definedName>
    <definedName name="f_page" localSheetId="18">#REF!</definedName>
    <definedName name="f_page" localSheetId="19">#REF!</definedName>
    <definedName name="f_page" localSheetId="20">#REF!</definedName>
    <definedName name="f_page" localSheetId="21">#REF!</definedName>
    <definedName name="f_page" localSheetId="22">#REF!</definedName>
    <definedName name="f_page" localSheetId="23">#REF!</definedName>
    <definedName name="f_page" localSheetId="24">#REF!</definedName>
    <definedName name="f_page" localSheetId="25">#REF!</definedName>
    <definedName name="f_page">#REF!</definedName>
    <definedName name="FA" localSheetId="14">[2]A!#REF!</definedName>
    <definedName name="FA" localSheetId="15">[2]A!#REF!</definedName>
    <definedName name="FA" localSheetId="16">[2]A!#REF!</definedName>
    <definedName name="FA" localSheetId="17">[2]A!#REF!</definedName>
    <definedName name="FA" localSheetId="18">[2]A!#REF!</definedName>
    <definedName name="FA" localSheetId="19">[2]A!#REF!</definedName>
    <definedName name="FA" localSheetId="20">[2]A!#REF!</definedName>
    <definedName name="FA" localSheetId="21">[2]A!#REF!</definedName>
    <definedName name="FA" localSheetId="22">[2]A!#REF!</definedName>
    <definedName name="FA" localSheetId="23">[2]A!#REF!</definedName>
    <definedName name="FA" localSheetId="24">[2]A!#REF!</definedName>
    <definedName name="FA" localSheetId="25">[2]A!#REF!</definedName>
    <definedName name="FA">[2]A!#REF!</definedName>
    <definedName name="faizin" localSheetId="5">[11]!Select_RefAct2</definedName>
    <definedName name="faizin" localSheetId="6">[11]!Select_RefAct2</definedName>
    <definedName name="faizin" localSheetId="7">[11]!Select_RefAct2</definedName>
    <definedName name="faizin" localSheetId="8">[11]!Select_RefAct2</definedName>
    <definedName name="faizin" localSheetId="9">[11]!Select_RefAct2</definedName>
    <definedName name="faizin" localSheetId="10">[11]!Select_RefAct2</definedName>
    <definedName name="faizin" localSheetId="11">[11]!Select_RefAct2</definedName>
    <definedName name="faizin" localSheetId="12">[11]!Select_RefAct2</definedName>
    <definedName name="faizin" localSheetId="13">[11]!Select_RefAct2</definedName>
    <definedName name="faizin" localSheetId="14">[11]!Select_RefAct2</definedName>
    <definedName name="faizin" localSheetId="15">[11]!Select_RefAct2</definedName>
    <definedName name="faizin" localSheetId="16">[11]!Select_RefAct2</definedName>
    <definedName name="faizin" localSheetId="17">[11]!Select_RefAct2</definedName>
    <definedName name="faizin" localSheetId="18">[11]!Select_RefAct2</definedName>
    <definedName name="faizin" localSheetId="19">[11]!Select_RefAct2</definedName>
    <definedName name="faizin" localSheetId="20">[11]!Select_RefAct2</definedName>
    <definedName name="faizin" localSheetId="21">[11]!Select_RefAct2</definedName>
    <definedName name="faizin" localSheetId="22">[11]!Select_RefAct2</definedName>
    <definedName name="faizin" localSheetId="23">[11]!Select_RefAct2</definedName>
    <definedName name="faizin" localSheetId="24">[11]!Select_RefAct2</definedName>
    <definedName name="faizin" localSheetId="25">[11]!Select_RefAct2</definedName>
    <definedName name="faizin" localSheetId="3">[11]!Select_RefAct2</definedName>
    <definedName name="faizin" localSheetId="4">[11]!Select_RefAct2</definedName>
    <definedName name="faizin">[11]!Select_RefAct2</definedName>
    <definedName name="FILE" localSheetId="14">#REF!</definedName>
    <definedName name="FILE" localSheetId="15">#REF!</definedName>
    <definedName name="FILE" localSheetId="16">#REF!</definedName>
    <definedName name="FILE" localSheetId="17">#REF!</definedName>
    <definedName name="FILE" localSheetId="18">#REF!</definedName>
    <definedName name="FILE" localSheetId="19">#REF!</definedName>
    <definedName name="FILE" localSheetId="20">#REF!</definedName>
    <definedName name="FILE" localSheetId="21">#REF!</definedName>
    <definedName name="FILE" localSheetId="22">#REF!</definedName>
    <definedName name="FILE" localSheetId="23">#REF!</definedName>
    <definedName name="FILE" localSheetId="24">#REF!</definedName>
    <definedName name="FILE" localSheetId="25">#REF!</definedName>
    <definedName name="FILE">#REF!</definedName>
    <definedName name="FOBJPN" localSheetId="14">#REF!</definedName>
    <definedName name="FOBJPN" localSheetId="15">#REF!</definedName>
    <definedName name="FOBJPN" localSheetId="16">#REF!</definedName>
    <definedName name="FOBJPN" localSheetId="17">#REF!</definedName>
    <definedName name="FOBJPN" localSheetId="18">#REF!</definedName>
    <definedName name="FOBJPN" localSheetId="19">#REF!</definedName>
    <definedName name="FOBJPN" localSheetId="20">#REF!</definedName>
    <definedName name="FOBJPN" localSheetId="21">#REF!</definedName>
    <definedName name="FOBJPN" localSheetId="22">#REF!</definedName>
    <definedName name="FOBJPN" localSheetId="23">#REF!</definedName>
    <definedName name="FOBJPN" localSheetId="24">#REF!</definedName>
    <definedName name="FOBJPN" localSheetId="25">#REF!</definedName>
    <definedName name="FOBJPN">#REF!</definedName>
    <definedName name="HOSPITAL___PT_BII" localSheetId="14">#REF!</definedName>
    <definedName name="HOSPITAL___PT_BII" localSheetId="15">#REF!</definedName>
    <definedName name="HOSPITAL___PT_BII" localSheetId="16">#REF!</definedName>
    <definedName name="HOSPITAL___PT_BII" localSheetId="17">#REF!</definedName>
    <definedName name="HOSPITAL___PT_BII" localSheetId="18">#REF!</definedName>
    <definedName name="HOSPITAL___PT_BII" localSheetId="19">#REF!</definedName>
    <definedName name="HOSPITAL___PT_BII" localSheetId="20">#REF!</definedName>
    <definedName name="HOSPITAL___PT_BII" localSheetId="21">#REF!</definedName>
    <definedName name="HOSPITAL___PT_BII" localSheetId="22">#REF!</definedName>
    <definedName name="HOSPITAL___PT_BII" localSheetId="23">#REF!</definedName>
    <definedName name="HOSPITAL___PT_BII" localSheetId="24">#REF!</definedName>
    <definedName name="HOSPITAL___PT_BII" localSheetId="25">#REF!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 localSheetId="14">#REF!</definedName>
    <definedName name="IF" localSheetId="15">#REF!</definedName>
    <definedName name="IF" localSheetId="16">#REF!</definedName>
    <definedName name="IF" localSheetId="17">#REF!</definedName>
    <definedName name="IF" localSheetId="18">#REF!</definedName>
    <definedName name="IF" localSheetId="19">#REF!</definedName>
    <definedName name="IF" localSheetId="20">#REF!</definedName>
    <definedName name="IF" localSheetId="21">#REF!</definedName>
    <definedName name="IF" localSheetId="22">#REF!</definedName>
    <definedName name="IF" localSheetId="23">#REF!</definedName>
    <definedName name="IF" localSheetId="24">#REF!</definedName>
    <definedName name="IF" localSheetId="25">#REF!</definedName>
    <definedName name="IF">#REF!</definedName>
    <definedName name="INDRP" localSheetId="14">#REF!</definedName>
    <definedName name="INDRP" localSheetId="15">#REF!</definedName>
    <definedName name="INDRP" localSheetId="16">#REF!</definedName>
    <definedName name="INDRP" localSheetId="17">#REF!</definedName>
    <definedName name="INDRP" localSheetId="18">#REF!</definedName>
    <definedName name="INDRP" localSheetId="19">#REF!</definedName>
    <definedName name="INDRP" localSheetId="20">#REF!</definedName>
    <definedName name="INDRP" localSheetId="21">#REF!</definedName>
    <definedName name="INDRP" localSheetId="22">#REF!</definedName>
    <definedName name="INDRP" localSheetId="23">#REF!</definedName>
    <definedName name="INDRP" localSheetId="24">#REF!</definedName>
    <definedName name="INDRP" localSheetId="25">#REF!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localSheetId="14" hidden="1">#REF!</definedName>
    <definedName name="Jun" localSheetId="15" hidden="1">#REF!</definedName>
    <definedName name="Jun" localSheetId="16" hidden="1">#REF!</definedName>
    <definedName name="Jun" localSheetId="17" hidden="1">#REF!</definedName>
    <definedName name="Jun" localSheetId="18" hidden="1">#REF!</definedName>
    <definedName name="Jun" localSheetId="19" hidden="1">#REF!</definedName>
    <definedName name="Jun" localSheetId="20" hidden="1">#REF!</definedName>
    <definedName name="Jun" localSheetId="21" hidden="1">#REF!</definedName>
    <definedName name="Jun" localSheetId="22" hidden="1">#REF!</definedName>
    <definedName name="Jun" localSheetId="23" hidden="1">#REF!</definedName>
    <definedName name="Jun" localSheetId="24" hidden="1">#REF!</definedName>
    <definedName name="Jun" localSheetId="25" hidden="1">#REF!</definedName>
    <definedName name="Jun" hidden="1">#REF!</definedName>
    <definedName name="KD材生産共通費率" localSheetId="14">#REF!</definedName>
    <definedName name="KD材生産共通費率" localSheetId="15">#REF!</definedName>
    <definedName name="KD材生産共通費率" localSheetId="16">#REF!</definedName>
    <definedName name="KD材生産共通費率" localSheetId="17">#REF!</definedName>
    <definedName name="KD材生産共通費率" localSheetId="18">#REF!</definedName>
    <definedName name="KD材生産共通費率" localSheetId="19">#REF!</definedName>
    <definedName name="KD材生産共通費率" localSheetId="20">#REF!</definedName>
    <definedName name="KD材生産共通費率" localSheetId="21">#REF!</definedName>
    <definedName name="KD材生産共通費率" localSheetId="22">#REF!</definedName>
    <definedName name="KD材生産共通費率" localSheetId="23">#REF!</definedName>
    <definedName name="KD材生産共通費率" localSheetId="24">#REF!</definedName>
    <definedName name="KD材生産共通費率" localSheetId="25">#REF!</definedName>
    <definedName name="KD材生産共通費率">#REF!</definedName>
    <definedName name="KD材補助部門費率" localSheetId="14">#REF!</definedName>
    <definedName name="KD材補助部門費率" localSheetId="15">#REF!</definedName>
    <definedName name="KD材補助部門費率" localSheetId="16">#REF!</definedName>
    <definedName name="KD材補助部門費率" localSheetId="17">#REF!</definedName>
    <definedName name="KD材補助部門費率" localSheetId="18">#REF!</definedName>
    <definedName name="KD材補助部門費率" localSheetId="19">#REF!</definedName>
    <definedName name="KD材補助部門費率" localSheetId="20">#REF!</definedName>
    <definedName name="KD材補助部門費率" localSheetId="21">#REF!</definedName>
    <definedName name="KD材補助部門費率" localSheetId="22">#REF!</definedName>
    <definedName name="KD材補助部門費率" localSheetId="23">#REF!</definedName>
    <definedName name="KD材補助部門費率" localSheetId="24">#REF!</definedName>
    <definedName name="KD材補助部門費率" localSheetId="25">#REF!</definedName>
    <definedName name="KD材補助部門費率">#REF!</definedName>
    <definedName name="kouzoku" localSheetId="14">#REF!</definedName>
    <definedName name="kouzoku" localSheetId="15">#REF!</definedName>
    <definedName name="kouzoku" localSheetId="16">#REF!</definedName>
    <definedName name="kouzoku" localSheetId="17">#REF!</definedName>
    <definedName name="kouzoku" localSheetId="18">#REF!</definedName>
    <definedName name="kouzoku" localSheetId="19">#REF!</definedName>
    <definedName name="kouzoku" localSheetId="20">#REF!</definedName>
    <definedName name="kouzoku" localSheetId="21">#REF!</definedName>
    <definedName name="kouzoku" localSheetId="22">#REF!</definedName>
    <definedName name="kouzoku" localSheetId="23">#REF!</definedName>
    <definedName name="kouzoku" localSheetId="24">#REF!</definedName>
    <definedName name="kouzoku" localSheetId="25">#REF!</definedName>
    <definedName name="kouzoku">#REF!</definedName>
    <definedName name="kurs" localSheetId="14">#REF!</definedName>
    <definedName name="kurs" localSheetId="15">#REF!</definedName>
    <definedName name="kurs" localSheetId="16">#REF!</definedName>
    <definedName name="kurs" localSheetId="17">#REF!</definedName>
    <definedName name="kurs" localSheetId="18">#REF!</definedName>
    <definedName name="kurs" localSheetId="19">#REF!</definedName>
    <definedName name="kurs" localSheetId="20">#REF!</definedName>
    <definedName name="kurs" localSheetId="21">#REF!</definedName>
    <definedName name="kurs" localSheetId="22">#REF!</definedName>
    <definedName name="kurs" localSheetId="23">#REF!</definedName>
    <definedName name="kurs" localSheetId="24">#REF!</definedName>
    <definedName name="kurs" localSheetId="25">#REF!</definedName>
    <definedName name="kurs">#REF!</definedName>
    <definedName name="Labor" hidden="1">{#N/A,#N/A,FALSE,"Aging Summary";#N/A,#N/A,FALSE,"Ratio Analysis";#N/A,#N/A,FALSE,"Test 120 Day Accts";#N/A,#N/A,FALSE,"Tickmarks"}</definedName>
    <definedName name="LCﾒｰﾙﾃﾞｰ金利率" localSheetId="14">#REF!</definedName>
    <definedName name="LCﾒｰﾙﾃﾞｰ金利率" localSheetId="15">#REF!</definedName>
    <definedName name="LCﾒｰﾙﾃﾞｰ金利率" localSheetId="16">#REF!</definedName>
    <definedName name="LCﾒｰﾙﾃﾞｰ金利率" localSheetId="17">#REF!</definedName>
    <definedName name="LCﾒｰﾙﾃﾞｰ金利率" localSheetId="18">#REF!</definedName>
    <definedName name="LCﾒｰﾙﾃﾞｰ金利率" localSheetId="19">#REF!</definedName>
    <definedName name="LCﾒｰﾙﾃﾞｰ金利率" localSheetId="20">#REF!</definedName>
    <definedName name="LCﾒｰﾙﾃﾞｰ金利率" localSheetId="21">#REF!</definedName>
    <definedName name="LCﾒｰﾙﾃﾞｰ金利率" localSheetId="22">#REF!</definedName>
    <definedName name="LCﾒｰﾙﾃﾞｰ金利率" localSheetId="23">#REF!</definedName>
    <definedName name="LCﾒｰﾙﾃﾞｰ金利率" localSheetId="24">#REF!</definedName>
    <definedName name="LCﾒｰﾙﾃﾞｰ金利率" localSheetId="25">#REF!</definedName>
    <definedName name="LCﾒｰﾙﾃﾞｰ金利率">#REF!</definedName>
    <definedName name="LICASEAN" localSheetId="14">#REF!</definedName>
    <definedName name="LICASEAN" localSheetId="15">#REF!</definedName>
    <definedName name="LICASEAN" localSheetId="16">#REF!</definedName>
    <definedName name="LICASEAN" localSheetId="17">#REF!</definedName>
    <definedName name="LICASEAN" localSheetId="18">#REF!</definedName>
    <definedName name="LICASEAN" localSheetId="19">#REF!</definedName>
    <definedName name="LICASEAN" localSheetId="20">#REF!</definedName>
    <definedName name="LICASEAN" localSheetId="21">#REF!</definedName>
    <definedName name="LICASEAN" localSheetId="22">#REF!</definedName>
    <definedName name="LICASEAN" localSheetId="23">#REF!</definedName>
    <definedName name="LICASEAN" localSheetId="24">#REF!</definedName>
    <definedName name="LICASEAN" localSheetId="25">#REF!</definedName>
    <definedName name="LICASEAN">#REF!</definedName>
    <definedName name="LICJPN" localSheetId="14">#REF!</definedName>
    <definedName name="LICJPN" localSheetId="15">#REF!</definedName>
    <definedName name="LICJPN" localSheetId="16">#REF!</definedName>
    <definedName name="LICJPN" localSheetId="17">#REF!</definedName>
    <definedName name="LICJPN" localSheetId="18">#REF!</definedName>
    <definedName name="LICJPN" localSheetId="19">#REF!</definedName>
    <definedName name="LICJPN" localSheetId="20">#REF!</definedName>
    <definedName name="LICJPN" localSheetId="21">#REF!</definedName>
    <definedName name="LICJPN" localSheetId="22">#REF!</definedName>
    <definedName name="LICJPN" localSheetId="23">#REF!</definedName>
    <definedName name="LICJPN" localSheetId="24">#REF!</definedName>
    <definedName name="LICJPN" localSheetId="25">#REF!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 localSheetId="14">[2]A!#REF!</definedName>
    <definedName name="LOSS" localSheetId="15">[2]A!#REF!</definedName>
    <definedName name="LOSS" localSheetId="16">[2]A!#REF!</definedName>
    <definedName name="LOSS" localSheetId="17">[2]A!#REF!</definedName>
    <definedName name="LOSS" localSheetId="18">[2]A!#REF!</definedName>
    <definedName name="LOSS" localSheetId="19">[2]A!#REF!</definedName>
    <definedName name="LOSS" localSheetId="20">[2]A!#REF!</definedName>
    <definedName name="LOSS" localSheetId="21">[2]A!#REF!</definedName>
    <definedName name="LOSS" localSheetId="22">[2]A!#REF!</definedName>
    <definedName name="LOSS" localSheetId="23">[2]A!#REF!</definedName>
    <definedName name="LOSS" localSheetId="24">[2]A!#REF!</definedName>
    <definedName name="LOSS" localSheetId="25">[2]A!#REF!</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 localSheetId="14">#REF!</definedName>
    <definedName name="Month_Default" localSheetId="15">#REF!</definedName>
    <definedName name="Month_Default" localSheetId="16">#REF!</definedName>
    <definedName name="Month_Default" localSheetId="17">#REF!</definedName>
    <definedName name="Month_Default" localSheetId="18">#REF!</definedName>
    <definedName name="Month_Default" localSheetId="19">#REF!</definedName>
    <definedName name="Month_Default" localSheetId="20">#REF!</definedName>
    <definedName name="Month_Default" localSheetId="21">#REF!</definedName>
    <definedName name="Month_Default" localSheetId="22">#REF!</definedName>
    <definedName name="Month_Default" localSheetId="23">#REF!</definedName>
    <definedName name="Month_Default" localSheetId="24">#REF!</definedName>
    <definedName name="Month_Default" localSheetId="25">#REF!</definedName>
    <definedName name="Month_Default">#REF!</definedName>
    <definedName name="Monthly_Change" localSheetId="14">#REF!</definedName>
    <definedName name="Monthly_Change" localSheetId="15">#REF!</definedName>
    <definedName name="Monthly_Change" localSheetId="16">#REF!</definedName>
    <definedName name="Monthly_Change" localSheetId="17">#REF!</definedName>
    <definedName name="Monthly_Change" localSheetId="18">#REF!</definedName>
    <definedName name="Monthly_Change" localSheetId="19">#REF!</definedName>
    <definedName name="Monthly_Change" localSheetId="20">#REF!</definedName>
    <definedName name="Monthly_Change" localSheetId="21">#REF!</definedName>
    <definedName name="Monthly_Change" localSheetId="22">#REF!</definedName>
    <definedName name="Monthly_Change" localSheetId="23">#REF!</definedName>
    <definedName name="Monthly_Change" localSheetId="24">#REF!</definedName>
    <definedName name="Monthly_Change" localSheetId="25">#REF!</definedName>
    <definedName name="Monthly_Change">#REF!</definedName>
    <definedName name="Mth_Default" localSheetId="14">[14]SUMMARY!#REF!</definedName>
    <definedName name="Mth_Default" localSheetId="15">[14]SUMMARY!#REF!</definedName>
    <definedName name="Mth_Default" localSheetId="16">[14]SUMMARY!#REF!</definedName>
    <definedName name="Mth_Default" localSheetId="17">[14]SUMMARY!#REF!</definedName>
    <definedName name="Mth_Default" localSheetId="18">[14]SUMMARY!#REF!</definedName>
    <definedName name="Mth_Default" localSheetId="19">[14]SUMMARY!#REF!</definedName>
    <definedName name="Mth_Default" localSheetId="20">[14]SUMMARY!#REF!</definedName>
    <definedName name="Mth_Default" localSheetId="21">[14]SUMMARY!#REF!</definedName>
    <definedName name="Mth_Default" localSheetId="22">[14]SUMMARY!#REF!</definedName>
    <definedName name="Mth_Default" localSheetId="23">[14]SUMMARY!#REF!</definedName>
    <definedName name="Mth_Default" localSheetId="24">[14]SUMMARY!#REF!</definedName>
    <definedName name="Mth_Default" localSheetId="25">[14]SUMMARY!#REF!</definedName>
    <definedName name="Mth_Default">[14]SUMMARY!#REF!</definedName>
    <definedName name="name">[15]GeneralInfo!$I$5</definedName>
    <definedName name="novita" localSheetId="14">#REF!</definedName>
    <definedName name="novita" localSheetId="15">#REF!</definedName>
    <definedName name="novita" localSheetId="16">#REF!</definedName>
    <definedName name="novita" localSheetId="17">#REF!</definedName>
    <definedName name="novita" localSheetId="18">#REF!</definedName>
    <definedName name="novita" localSheetId="19">#REF!</definedName>
    <definedName name="novita" localSheetId="20">#REF!</definedName>
    <definedName name="novita" localSheetId="21">#REF!</definedName>
    <definedName name="novita" localSheetId="22">#REF!</definedName>
    <definedName name="novita" localSheetId="23">#REF!</definedName>
    <definedName name="novita" localSheetId="24">#REF!</definedName>
    <definedName name="novita" localSheetId="25">#REF!</definedName>
    <definedName name="novita">#REF!</definedName>
    <definedName name="nurhakim" localSheetId="14">#REF!</definedName>
    <definedName name="nurhakim" localSheetId="15">#REF!</definedName>
    <definedName name="nurhakim" localSheetId="16">#REF!</definedName>
    <definedName name="nurhakim" localSheetId="17">#REF!</definedName>
    <definedName name="nurhakim" localSheetId="18">#REF!</definedName>
    <definedName name="nurhakim" localSheetId="19">#REF!</definedName>
    <definedName name="nurhakim" localSheetId="20">#REF!</definedName>
    <definedName name="nurhakim" localSheetId="21">#REF!</definedName>
    <definedName name="nurhakim" localSheetId="22">#REF!</definedName>
    <definedName name="nurhakim" localSheetId="23">#REF!</definedName>
    <definedName name="nurhakim" localSheetId="24">#REF!</definedName>
    <definedName name="nurhakim" localSheetId="25">#REF!</definedName>
    <definedName name="nurhakim">#REF!</definedName>
    <definedName name="OUTPUT" localSheetId="14">#REF!</definedName>
    <definedName name="OUTPUT" localSheetId="15">#REF!</definedName>
    <definedName name="OUTPUT" localSheetId="16">#REF!</definedName>
    <definedName name="OUTPUT" localSheetId="17">#REF!</definedName>
    <definedName name="OUTPUT" localSheetId="18">#REF!</definedName>
    <definedName name="OUTPUT" localSheetId="19">#REF!</definedName>
    <definedName name="OUTPUT" localSheetId="20">#REF!</definedName>
    <definedName name="OUTPUT" localSheetId="21">#REF!</definedName>
    <definedName name="OUTPUT" localSheetId="22">#REF!</definedName>
    <definedName name="OUTPUT" localSheetId="23">#REF!</definedName>
    <definedName name="OUTPUT" localSheetId="24">#REF!</definedName>
    <definedName name="OUTPUT" localSheetId="25">#REF!</definedName>
    <definedName name="OUTPUT">#REF!</definedName>
    <definedName name="PART" localSheetId="14">[2]A!#REF!</definedName>
    <definedName name="PART" localSheetId="15">[2]A!#REF!</definedName>
    <definedName name="PART" localSheetId="16">[2]A!#REF!</definedName>
    <definedName name="PART" localSheetId="17">[2]A!#REF!</definedName>
    <definedName name="PART" localSheetId="18">[2]A!#REF!</definedName>
    <definedName name="PART" localSheetId="19">[2]A!#REF!</definedName>
    <definedName name="PART" localSheetId="20">[2]A!#REF!</definedName>
    <definedName name="PART" localSheetId="21">[2]A!#REF!</definedName>
    <definedName name="PART" localSheetId="22">[2]A!#REF!</definedName>
    <definedName name="PART" localSheetId="23">[2]A!#REF!</definedName>
    <definedName name="PART" localSheetId="24">[2]A!#REF!</definedName>
    <definedName name="PART" localSheetId="25">[2]A!#REF!</definedName>
    <definedName name="PART">[2]A!#REF!</definedName>
    <definedName name="PLAN92" localSheetId="14">#REF!</definedName>
    <definedName name="PLAN92" localSheetId="15">#REF!</definedName>
    <definedName name="PLAN92" localSheetId="16">#REF!</definedName>
    <definedName name="PLAN92" localSheetId="17">#REF!</definedName>
    <definedName name="PLAN92" localSheetId="18">#REF!</definedName>
    <definedName name="PLAN92" localSheetId="19">#REF!</definedName>
    <definedName name="PLAN92" localSheetId="20">#REF!</definedName>
    <definedName name="PLAN92" localSheetId="21">#REF!</definedName>
    <definedName name="PLAN92" localSheetId="22">#REF!</definedName>
    <definedName name="PLAN92" localSheetId="23">#REF!</definedName>
    <definedName name="PLAN92" localSheetId="24">#REF!</definedName>
    <definedName name="PLAN92" localSheetId="25">#REF!</definedName>
    <definedName name="PLAN92">#REF!</definedName>
    <definedName name="PLAN92VA" localSheetId="14">#REF!</definedName>
    <definedName name="PLAN92VA" localSheetId="15">#REF!</definedName>
    <definedName name="PLAN92VA" localSheetId="16">#REF!</definedName>
    <definedName name="PLAN92VA" localSheetId="17">#REF!</definedName>
    <definedName name="PLAN92VA" localSheetId="18">#REF!</definedName>
    <definedName name="PLAN92VA" localSheetId="19">#REF!</definedName>
    <definedName name="PLAN92VA" localSheetId="20">#REF!</definedName>
    <definedName name="PLAN92VA" localSheetId="21">#REF!</definedName>
    <definedName name="PLAN92VA" localSheetId="22">#REF!</definedName>
    <definedName name="PLAN92VA" localSheetId="23">#REF!</definedName>
    <definedName name="PLAN92VA" localSheetId="24">#REF!</definedName>
    <definedName name="PLAN92VA" localSheetId="25">#REF!</definedName>
    <definedName name="PLAN92VA">#REF!</definedName>
    <definedName name="_xlnm.Print_Area" localSheetId="5">'20211216'!$A$1:$V$70</definedName>
    <definedName name="_xlnm.Print_Area" localSheetId="6">'20220203'!$A$1:$V$45</definedName>
    <definedName name="_xlnm.Print_Area" localSheetId="7">'20220217'!$A$1:$V$53</definedName>
    <definedName name="_xlnm.Print_Area" localSheetId="8">'20220225'!$A$1:$V$46</definedName>
    <definedName name="_xlnm.Print_Area" localSheetId="9">'20220321'!$A$1:$V$45</definedName>
    <definedName name="_xlnm.Print_Area" localSheetId="10">'20220321 (2)'!$A$1:$V$53</definedName>
    <definedName name="_xlnm.Print_Area" localSheetId="11">'20220427'!$A$1:$V$56</definedName>
    <definedName name="_xlnm.Print_Area" localSheetId="12">'20220427.'!$A$1:$V$50</definedName>
    <definedName name="_xlnm.Print_Area" localSheetId="13">'20220513'!$A$1:$V$45</definedName>
    <definedName name="_xlnm.Print_Area" localSheetId="14">'20220519'!$A$1:$V$45</definedName>
    <definedName name="_xlnm.Print_Area" localSheetId="15">'20220613'!$A$1:$V$53</definedName>
    <definedName name="_xlnm.Print_Area" localSheetId="16">'20220613 BENCH'!$A$1:$V$46</definedName>
    <definedName name="_xlnm.Print_Area" localSheetId="17">'20220621'!$A$1:$V$50</definedName>
    <definedName name="_xlnm.Print_Area" localSheetId="18">'20220712'!$A$1:$V$49</definedName>
    <definedName name="_xlnm.Print_Area" localSheetId="19">'20220725'!$A$1:$V$56</definedName>
    <definedName name="_xlnm.Print_Area" localSheetId="20">'20220726'!$A$1:$V$47</definedName>
    <definedName name="_xlnm.Print_Area" localSheetId="21">'20220809'!$A$1:$V$45</definedName>
    <definedName name="_xlnm.Print_Area" localSheetId="22">'20220822'!$A$1:$V$46</definedName>
    <definedName name="_xlnm.Print_Area" localSheetId="23">'20220907'!$A$1:$V$46</definedName>
    <definedName name="_xlnm.Print_Area" localSheetId="24">'20220921'!$A$1:$V$50</definedName>
    <definedName name="_xlnm.Print_Area" localSheetId="25">'20220922'!$A$1:$V$45</definedName>
    <definedName name="_xlnm.Print_Area" localSheetId="1">'BERAT CONT'!$A$1:$R$52</definedName>
    <definedName name="_xlnm.Print_Area" localSheetId="2">Data!$B$296:$L$314</definedName>
    <definedName name="_xlnm.Print_Area" localSheetId="26">'Data (6)'!$C$295:$M$313</definedName>
    <definedName name="_xlnm.Print_Area" localSheetId="0">Kubikasi!$A$1:$U$59</definedName>
    <definedName name="_xlnm.Print_Area" localSheetId="3">'VANC (Oct 22)'!$A$1:$V$57</definedName>
    <definedName name="_xlnm.Print_Area" localSheetId="4">'VANC (Oct 23)'!$A$1:$V$47</definedName>
    <definedName name="_xlnm.Print_Area" hidden="1">#REF!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#REF!</definedName>
    <definedName name="_xlnm.Print_Titles" localSheetId="5">'20211216'!$1:$14</definedName>
    <definedName name="_xlnm.Print_Titles" localSheetId="6">'20220203'!$1:$14</definedName>
    <definedName name="_xlnm.Print_Titles" localSheetId="7">'20220217'!$1:$14</definedName>
    <definedName name="_xlnm.Print_Titles" localSheetId="8">'20220225'!$1:$14</definedName>
    <definedName name="_xlnm.Print_Titles" localSheetId="9">'20220321'!$1:$14</definedName>
    <definedName name="_xlnm.Print_Titles" localSheetId="10">'20220321 (2)'!$1:$14</definedName>
    <definedName name="_xlnm.Print_Titles" localSheetId="11">'20220427'!$1:$14</definedName>
    <definedName name="_xlnm.Print_Titles" localSheetId="12">'20220427.'!$1:$14</definedName>
    <definedName name="_xlnm.Print_Titles" localSheetId="13">'20220513'!$1:$14</definedName>
    <definedName name="_xlnm.Print_Titles" localSheetId="14">'20220519'!$1:$14</definedName>
    <definedName name="_xlnm.Print_Titles" localSheetId="15">'20220613'!$1:$14</definedName>
    <definedName name="_xlnm.Print_Titles" localSheetId="16">'20220613 BENCH'!$1:$14</definedName>
    <definedName name="_xlnm.Print_Titles" localSheetId="17">'20220621'!$1:$14</definedName>
    <definedName name="_xlnm.Print_Titles" localSheetId="18">'20220712'!$1:$14</definedName>
    <definedName name="_xlnm.Print_Titles" localSheetId="19">'20220725'!$1:$14</definedName>
    <definedName name="_xlnm.Print_Titles" localSheetId="20">'20220726'!$1:$14</definedName>
    <definedName name="_xlnm.Print_Titles" localSheetId="21">'20220809'!$1:$14</definedName>
    <definedName name="_xlnm.Print_Titles" localSheetId="22">'20220822'!$1:$14</definedName>
    <definedName name="_xlnm.Print_Titles" localSheetId="23">'20220907'!$1:$14</definedName>
    <definedName name="_xlnm.Print_Titles" localSheetId="24">'20220921'!$1:$14</definedName>
    <definedName name="_xlnm.Print_Titles" localSheetId="25">'20220922'!$1:$14</definedName>
    <definedName name="_xlnm.Print_Titles" localSheetId="2">Data!$1:$3</definedName>
    <definedName name="_xlnm.Print_Titles" localSheetId="26">'Data (6)'!$1:$3</definedName>
    <definedName name="_xlnm.Print_Titles" hidden="1">#REF!</definedName>
    <definedName name="PRINT_TITLES_MI" localSheetId="14">#REF!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19">#REF!</definedName>
    <definedName name="PRINT_TITLES_MI" localSheetId="20">#REF!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#REF!</definedName>
    <definedName name="PRV3UNIT" localSheetId="14">#REF!</definedName>
    <definedName name="PRV3UNIT" localSheetId="15">#REF!</definedName>
    <definedName name="PRV3UNIT" localSheetId="16">#REF!</definedName>
    <definedName name="PRV3UNIT" localSheetId="17">#REF!</definedName>
    <definedName name="PRV3UNIT" localSheetId="18">#REF!</definedName>
    <definedName name="PRV3UNIT" localSheetId="19">#REF!</definedName>
    <definedName name="PRV3UNIT" localSheetId="20">#REF!</definedName>
    <definedName name="PRV3UNIT" localSheetId="21">#REF!</definedName>
    <definedName name="PRV3UNIT" localSheetId="22">#REF!</definedName>
    <definedName name="PRV3UNIT" localSheetId="23">#REF!</definedName>
    <definedName name="PRV3UNIT" localSheetId="24">#REF!</definedName>
    <definedName name="PRV3UNIT" localSheetId="25">#REF!</definedName>
    <definedName name="PRV3UNIT">#REF!</definedName>
    <definedName name="PRV4UNIT" localSheetId="14">#REF!</definedName>
    <definedName name="PRV4UNIT" localSheetId="15">#REF!</definedName>
    <definedName name="PRV4UNIT" localSheetId="16">#REF!</definedName>
    <definedName name="PRV4UNIT" localSheetId="17">#REF!</definedName>
    <definedName name="PRV4UNIT" localSheetId="18">#REF!</definedName>
    <definedName name="PRV4UNIT" localSheetId="19">#REF!</definedName>
    <definedName name="PRV4UNIT" localSheetId="20">#REF!</definedName>
    <definedName name="PRV4UNIT" localSheetId="21">#REF!</definedName>
    <definedName name="PRV4UNIT" localSheetId="22">#REF!</definedName>
    <definedName name="PRV4UNIT" localSheetId="23">#REF!</definedName>
    <definedName name="PRV4UNIT" localSheetId="24">#REF!</definedName>
    <definedName name="PRV4UNIT" localSheetId="25">#REF!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 localSheetId="14">[16]Trial!#REF!</definedName>
    <definedName name="RAT" localSheetId="15">[16]Trial!#REF!</definedName>
    <definedName name="RAT" localSheetId="16">[16]Trial!#REF!</definedName>
    <definedName name="RAT" localSheetId="17">[16]Trial!#REF!</definedName>
    <definedName name="RAT" localSheetId="18">[16]Trial!#REF!</definedName>
    <definedName name="RAT" localSheetId="19">[16]Trial!#REF!</definedName>
    <definedName name="RAT" localSheetId="20">[16]Trial!#REF!</definedName>
    <definedName name="RAT" localSheetId="21">[16]Trial!#REF!</definedName>
    <definedName name="RAT" localSheetId="22">[16]Trial!#REF!</definedName>
    <definedName name="RAT" localSheetId="23">[16]Trial!#REF!</definedName>
    <definedName name="RAT" localSheetId="24">[16]Trial!#REF!</definedName>
    <definedName name="RAT" localSheetId="25">[16]Trial!#REF!</definedName>
    <definedName name="RAT">[16]Trial!#REF!</definedName>
    <definedName name="Rx_ETHICAL__PT_BII" localSheetId="14">#REF!</definedName>
    <definedName name="Rx_ETHICAL__PT_BII" localSheetId="15">#REF!</definedName>
    <definedName name="Rx_ETHICAL__PT_BII" localSheetId="16">#REF!</definedName>
    <definedName name="Rx_ETHICAL__PT_BII" localSheetId="17">#REF!</definedName>
    <definedName name="Rx_ETHICAL__PT_BII" localSheetId="18">#REF!</definedName>
    <definedName name="Rx_ETHICAL__PT_BII" localSheetId="19">#REF!</definedName>
    <definedName name="Rx_ETHICAL__PT_BII" localSheetId="20">#REF!</definedName>
    <definedName name="Rx_ETHICAL__PT_BII" localSheetId="21">#REF!</definedName>
    <definedName name="Rx_ETHICAL__PT_BII" localSheetId="22">#REF!</definedName>
    <definedName name="Rx_ETHICAL__PT_BII" localSheetId="23">#REF!</definedName>
    <definedName name="Rx_ETHICAL__PT_BII" localSheetId="24">#REF!</definedName>
    <definedName name="Rx_ETHICAL__PT_BII" localSheetId="25">#REF!</definedName>
    <definedName name="Rx_ETHICAL__PT_BII">#REF!</definedName>
    <definedName name="Rx_HOSPITAL___PT_BII" localSheetId="14">#REF!</definedName>
    <definedName name="Rx_HOSPITAL___PT_BII" localSheetId="15">#REF!</definedName>
    <definedName name="Rx_HOSPITAL___PT_BII" localSheetId="16">#REF!</definedName>
    <definedName name="Rx_HOSPITAL___PT_BII" localSheetId="17">#REF!</definedName>
    <definedName name="Rx_HOSPITAL___PT_BII" localSheetId="18">#REF!</definedName>
    <definedName name="Rx_HOSPITAL___PT_BII" localSheetId="19">#REF!</definedName>
    <definedName name="Rx_HOSPITAL___PT_BII" localSheetId="20">#REF!</definedName>
    <definedName name="Rx_HOSPITAL___PT_BII" localSheetId="21">#REF!</definedName>
    <definedName name="Rx_HOSPITAL___PT_BII" localSheetId="22">#REF!</definedName>
    <definedName name="Rx_HOSPITAL___PT_BII" localSheetId="23">#REF!</definedName>
    <definedName name="Rx_HOSPITAL___PT_BII" localSheetId="24">#REF!</definedName>
    <definedName name="Rx_HOSPITAL___PT_BII" localSheetId="25">#REF!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localSheetId="14" hidden="1">#REF!</definedName>
    <definedName name="sdfds" localSheetId="15" hidden="1">#REF!</definedName>
    <definedName name="sdfds" localSheetId="16" hidden="1">#REF!</definedName>
    <definedName name="sdfds" localSheetId="17" hidden="1">#REF!</definedName>
    <definedName name="sdfds" localSheetId="18" hidden="1">#REF!</definedName>
    <definedName name="sdfds" localSheetId="19" hidden="1">#REF!</definedName>
    <definedName name="sdfds" localSheetId="20" hidden="1">#REF!</definedName>
    <definedName name="sdfds" localSheetId="21" hidden="1">#REF!</definedName>
    <definedName name="sdfds" localSheetId="22" hidden="1">#REF!</definedName>
    <definedName name="sdfds" localSheetId="23" hidden="1">#REF!</definedName>
    <definedName name="sdfds" localSheetId="24" hidden="1">#REF!</definedName>
    <definedName name="sdfds" localSheetId="25" hidden="1">#REF!</definedName>
    <definedName name="sdfds" hidden="1">#REF!</definedName>
    <definedName name="SE" localSheetId="14">#REF!</definedName>
    <definedName name="SE" localSheetId="15">#REF!</definedName>
    <definedName name="SE" localSheetId="16">#REF!</definedName>
    <definedName name="SE" localSheetId="17">#REF!</definedName>
    <definedName name="SE" localSheetId="18">#REF!</definedName>
    <definedName name="SE" localSheetId="19">#REF!</definedName>
    <definedName name="SE" localSheetId="20">#REF!</definedName>
    <definedName name="SE" localSheetId="21">#REF!</definedName>
    <definedName name="SE" localSheetId="22">#REF!</definedName>
    <definedName name="SE" localSheetId="23">#REF!</definedName>
    <definedName name="SE" localSheetId="24">#REF!</definedName>
    <definedName name="SE" localSheetId="25">#REF!</definedName>
    <definedName name="SE">#REF!</definedName>
    <definedName name="Select_ACat1" localSheetId="5">[11]!Select_ACat1</definedName>
    <definedName name="Select_ACat1" localSheetId="6">[11]!Select_ACat1</definedName>
    <definedName name="Select_ACat1" localSheetId="7">[11]!Select_ACat1</definedName>
    <definedName name="Select_ACat1" localSheetId="8">[11]!Select_ACat1</definedName>
    <definedName name="Select_ACat1" localSheetId="9">[11]!Select_ACat1</definedName>
    <definedName name="Select_ACat1" localSheetId="10">[11]!Select_ACat1</definedName>
    <definedName name="Select_ACat1" localSheetId="11">[11]!Select_ACat1</definedName>
    <definedName name="Select_ACat1" localSheetId="12">[11]!Select_ACat1</definedName>
    <definedName name="Select_ACat1" localSheetId="13">[11]!Select_ACat1</definedName>
    <definedName name="Select_ACat1" localSheetId="14">[11]!Select_ACat1</definedName>
    <definedName name="Select_ACat1" localSheetId="15">[11]!Select_ACat1</definedName>
    <definedName name="Select_ACat1" localSheetId="16">[11]!Select_ACat1</definedName>
    <definedName name="Select_ACat1" localSheetId="17">[11]!Select_ACat1</definedName>
    <definedName name="Select_ACat1" localSheetId="18">[11]!Select_ACat1</definedName>
    <definedName name="Select_ACat1" localSheetId="19">[11]!Select_ACat1</definedName>
    <definedName name="Select_ACat1" localSheetId="20">[11]!Select_ACat1</definedName>
    <definedName name="Select_ACat1" localSheetId="21">[11]!Select_ACat1</definedName>
    <definedName name="Select_ACat1" localSheetId="22">[11]!Select_ACat1</definedName>
    <definedName name="Select_ACat1" localSheetId="23">[11]!Select_ACat1</definedName>
    <definedName name="Select_ACat1" localSheetId="24">[11]!Select_ACat1</definedName>
    <definedName name="Select_ACat1" localSheetId="25">[11]!Select_ACat1</definedName>
    <definedName name="Select_ACat1" localSheetId="3">[11]!Select_ACat1</definedName>
    <definedName name="Select_ACat1" localSheetId="4">[11]!Select_ACat1</definedName>
    <definedName name="Select_ACat1">[11]!Select_ACat1</definedName>
    <definedName name="Select_ACat2" localSheetId="5">[11]!Select_ACat2</definedName>
    <definedName name="Select_ACat2" localSheetId="6">[11]!Select_ACat2</definedName>
    <definedName name="Select_ACat2" localSheetId="7">[11]!Select_ACat2</definedName>
    <definedName name="Select_ACat2" localSheetId="8">[11]!Select_ACat2</definedName>
    <definedName name="Select_ACat2" localSheetId="9">[11]!Select_ACat2</definedName>
    <definedName name="Select_ACat2" localSheetId="10">[11]!Select_ACat2</definedName>
    <definedName name="Select_ACat2" localSheetId="11">[11]!Select_ACat2</definedName>
    <definedName name="Select_ACat2" localSheetId="12">[11]!Select_ACat2</definedName>
    <definedName name="Select_ACat2" localSheetId="13">[11]!Select_ACat2</definedName>
    <definedName name="Select_ACat2" localSheetId="14">[11]!Select_ACat2</definedName>
    <definedName name="Select_ACat2" localSheetId="15">[11]!Select_ACat2</definedName>
    <definedName name="Select_ACat2" localSheetId="16">[11]!Select_ACat2</definedName>
    <definedName name="Select_ACat2" localSheetId="17">[11]!Select_ACat2</definedName>
    <definedName name="Select_ACat2" localSheetId="18">[11]!Select_ACat2</definedName>
    <definedName name="Select_ACat2" localSheetId="19">[11]!Select_ACat2</definedName>
    <definedName name="Select_ACat2" localSheetId="20">[11]!Select_ACat2</definedName>
    <definedName name="Select_ACat2" localSheetId="21">[11]!Select_ACat2</definedName>
    <definedName name="Select_ACat2" localSheetId="22">[11]!Select_ACat2</definedName>
    <definedName name="Select_ACat2" localSheetId="23">[11]!Select_ACat2</definedName>
    <definedName name="Select_ACat2" localSheetId="24">[11]!Select_ACat2</definedName>
    <definedName name="Select_ACat2" localSheetId="25">[11]!Select_ACat2</definedName>
    <definedName name="Select_ACat2" localSheetId="3">[11]!Select_ACat2</definedName>
    <definedName name="Select_ACat2" localSheetId="4">[11]!Select_ACat2</definedName>
    <definedName name="Select_ACat2">[11]!Select_ACat2</definedName>
    <definedName name="Select_ACat3" localSheetId="5">[11]!Select_ACat3</definedName>
    <definedName name="Select_ACat3" localSheetId="6">[11]!Select_ACat3</definedName>
    <definedName name="Select_ACat3" localSheetId="7">[11]!Select_ACat3</definedName>
    <definedName name="Select_ACat3" localSheetId="8">[11]!Select_ACat3</definedName>
    <definedName name="Select_ACat3" localSheetId="9">[11]!Select_ACat3</definedName>
    <definedName name="Select_ACat3" localSheetId="10">[11]!Select_ACat3</definedName>
    <definedName name="Select_ACat3" localSheetId="11">[11]!Select_ACat3</definedName>
    <definedName name="Select_ACat3" localSheetId="12">[11]!Select_ACat3</definedName>
    <definedName name="Select_ACat3" localSheetId="13">[11]!Select_ACat3</definedName>
    <definedName name="Select_ACat3" localSheetId="14">[11]!Select_ACat3</definedName>
    <definedName name="Select_ACat3" localSheetId="15">[11]!Select_ACat3</definedName>
    <definedName name="Select_ACat3" localSheetId="16">[11]!Select_ACat3</definedName>
    <definedName name="Select_ACat3" localSheetId="17">[11]!Select_ACat3</definedName>
    <definedName name="Select_ACat3" localSheetId="18">[11]!Select_ACat3</definedName>
    <definedName name="Select_ACat3" localSheetId="19">[11]!Select_ACat3</definedName>
    <definedName name="Select_ACat3" localSheetId="20">[11]!Select_ACat3</definedName>
    <definedName name="Select_ACat3" localSheetId="21">[11]!Select_ACat3</definedName>
    <definedName name="Select_ACat3" localSheetId="22">[11]!Select_ACat3</definedName>
    <definedName name="Select_ACat3" localSheetId="23">[11]!Select_ACat3</definedName>
    <definedName name="Select_ACat3" localSheetId="24">[11]!Select_ACat3</definedName>
    <definedName name="Select_ACat3" localSheetId="25">[11]!Select_ACat3</definedName>
    <definedName name="Select_ACat3" localSheetId="3">[11]!Select_ACat3</definedName>
    <definedName name="Select_ACat3" localSheetId="4">[11]!Select_ACat3</definedName>
    <definedName name="Select_ACat3">[11]!Select_ACat3</definedName>
    <definedName name="Select_Cat1" localSheetId="5">[17]!Select_Cat1</definedName>
    <definedName name="Select_Cat1" localSheetId="6">[17]!Select_Cat1</definedName>
    <definedName name="Select_Cat1" localSheetId="7">[17]!Select_Cat1</definedName>
    <definedName name="Select_Cat1" localSheetId="8">[17]!Select_Cat1</definedName>
    <definedName name="Select_Cat1" localSheetId="9">[17]!Select_Cat1</definedName>
    <definedName name="Select_Cat1" localSheetId="10">[17]!Select_Cat1</definedName>
    <definedName name="Select_Cat1" localSheetId="11">[17]!Select_Cat1</definedName>
    <definedName name="Select_Cat1" localSheetId="12">[17]!Select_Cat1</definedName>
    <definedName name="Select_Cat1" localSheetId="13">[17]!Select_Cat1</definedName>
    <definedName name="Select_Cat1" localSheetId="14">[17]!Select_Cat1</definedName>
    <definedName name="Select_Cat1" localSheetId="15">[17]!Select_Cat1</definedName>
    <definedName name="Select_Cat1" localSheetId="16">[17]!Select_Cat1</definedName>
    <definedName name="Select_Cat1" localSheetId="17">[17]!Select_Cat1</definedName>
    <definedName name="Select_Cat1" localSheetId="18">[17]!Select_Cat1</definedName>
    <definedName name="Select_Cat1" localSheetId="19">[17]!Select_Cat1</definedName>
    <definedName name="Select_Cat1" localSheetId="20">[17]!Select_Cat1</definedName>
    <definedName name="Select_Cat1" localSheetId="21">[17]!Select_Cat1</definedName>
    <definedName name="Select_Cat1" localSheetId="22">[17]!Select_Cat1</definedName>
    <definedName name="Select_Cat1" localSheetId="23">[17]!Select_Cat1</definedName>
    <definedName name="Select_Cat1" localSheetId="24">[17]!Select_Cat1</definedName>
    <definedName name="Select_Cat1" localSheetId="25">[17]!Select_Cat1</definedName>
    <definedName name="Select_Cat1" localSheetId="3">[17]!Select_Cat1</definedName>
    <definedName name="Select_Cat1" localSheetId="4">[17]!Select_Cat1</definedName>
    <definedName name="Select_Cat1">[17]!Select_Cat1</definedName>
    <definedName name="Select_Cat2" localSheetId="5">[17]!Select_Cat2</definedName>
    <definedName name="Select_Cat2" localSheetId="6">[17]!Select_Cat2</definedName>
    <definedName name="Select_Cat2" localSheetId="7">[17]!Select_Cat2</definedName>
    <definedName name="Select_Cat2" localSheetId="8">[17]!Select_Cat2</definedName>
    <definedName name="Select_Cat2" localSheetId="9">[17]!Select_Cat2</definedName>
    <definedName name="Select_Cat2" localSheetId="10">[17]!Select_Cat2</definedName>
    <definedName name="Select_Cat2" localSheetId="11">[17]!Select_Cat2</definedName>
    <definedName name="Select_Cat2" localSheetId="12">[17]!Select_Cat2</definedName>
    <definedName name="Select_Cat2" localSheetId="13">[17]!Select_Cat2</definedName>
    <definedName name="Select_Cat2" localSheetId="14">[17]!Select_Cat2</definedName>
    <definedName name="Select_Cat2" localSheetId="15">[17]!Select_Cat2</definedName>
    <definedName name="Select_Cat2" localSheetId="16">[17]!Select_Cat2</definedName>
    <definedName name="Select_Cat2" localSheetId="17">[17]!Select_Cat2</definedName>
    <definedName name="Select_Cat2" localSheetId="18">[17]!Select_Cat2</definedName>
    <definedName name="Select_Cat2" localSheetId="19">[17]!Select_Cat2</definedName>
    <definedName name="Select_Cat2" localSheetId="20">[17]!Select_Cat2</definedName>
    <definedName name="Select_Cat2" localSheetId="21">[17]!Select_Cat2</definedName>
    <definedName name="Select_Cat2" localSheetId="22">[17]!Select_Cat2</definedName>
    <definedName name="Select_Cat2" localSheetId="23">[17]!Select_Cat2</definedName>
    <definedName name="Select_Cat2" localSheetId="24">[17]!Select_Cat2</definedName>
    <definedName name="Select_Cat2" localSheetId="25">[17]!Select_Cat2</definedName>
    <definedName name="Select_Cat2" localSheetId="3">[17]!Select_Cat2</definedName>
    <definedName name="Select_Cat2" localSheetId="4">[17]!Select_Cat2</definedName>
    <definedName name="Select_Cat2">[17]!Select_Cat2</definedName>
    <definedName name="Select_Cat3" localSheetId="5">[17]!Select_Cat3</definedName>
    <definedName name="Select_Cat3" localSheetId="6">[17]!Select_Cat3</definedName>
    <definedName name="Select_Cat3" localSheetId="7">[17]!Select_Cat3</definedName>
    <definedName name="Select_Cat3" localSheetId="8">[17]!Select_Cat3</definedName>
    <definedName name="Select_Cat3" localSheetId="9">[17]!Select_Cat3</definedName>
    <definedName name="Select_Cat3" localSheetId="10">[17]!Select_Cat3</definedName>
    <definedName name="Select_Cat3" localSheetId="11">[17]!Select_Cat3</definedName>
    <definedName name="Select_Cat3" localSheetId="12">[17]!Select_Cat3</definedName>
    <definedName name="Select_Cat3" localSheetId="13">[17]!Select_Cat3</definedName>
    <definedName name="Select_Cat3" localSheetId="14">[17]!Select_Cat3</definedName>
    <definedName name="Select_Cat3" localSheetId="15">[17]!Select_Cat3</definedName>
    <definedName name="Select_Cat3" localSheetId="16">[17]!Select_Cat3</definedName>
    <definedName name="Select_Cat3" localSheetId="17">[17]!Select_Cat3</definedName>
    <definedName name="Select_Cat3" localSheetId="18">[17]!Select_Cat3</definedName>
    <definedName name="Select_Cat3" localSheetId="19">[17]!Select_Cat3</definedName>
    <definedName name="Select_Cat3" localSheetId="20">[17]!Select_Cat3</definedName>
    <definedName name="Select_Cat3" localSheetId="21">[17]!Select_Cat3</definedName>
    <definedName name="Select_Cat3" localSheetId="22">[17]!Select_Cat3</definedName>
    <definedName name="Select_Cat3" localSheetId="23">[17]!Select_Cat3</definedName>
    <definedName name="Select_Cat3" localSheetId="24">[17]!Select_Cat3</definedName>
    <definedName name="Select_Cat3" localSheetId="25">[17]!Select_Cat3</definedName>
    <definedName name="Select_Cat3" localSheetId="3">[17]!Select_Cat3</definedName>
    <definedName name="Select_Cat3" localSheetId="4">[17]!Select_Cat3</definedName>
    <definedName name="Select_Cat3">[17]!Select_Cat3</definedName>
    <definedName name="Select_CCat1" localSheetId="5">[18]!Select_CCat1</definedName>
    <definedName name="Select_CCat1" localSheetId="6">[18]!Select_CCat1</definedName>
    <definedName name="Select_CCat1" localSheetId="7">[18]!Select_CCat1</definedName>
    <definedName name="Select_CCat1" localSheetId="8">[18]!Select_CCat1</definedName>
    <definedName name="Select_CCat1" localSheetId="9">[18]!Select_CCat1</definedName>
    <definedName name="Select_CCat1" localSheetId="10">[18]!Select_CCat1</definedName>
    <definedName name="Select_CCat1" localSheetId="11">[18]!Select_CCat1</definedName>
    <definedName name="Select_CCat1" localSheetId="12">[18]!Select_CCat1</definedName>
    <definedName name="Select_CCat1" localSheetId="13">[18]!Select_CCat1</definedName>
    <definedName name="Select_CCat1" localSheetId="14">[18]!Select_CCat1</definedName>
    <definedName name="Select_CCat1" localSheetId="15">[18]!Select_CCat1</definedName>
    <definedName name="Select_CCat1" localSheetId="16">[18]!Select_CCat1</definedName>
    <definedName name="Select_CCat1" localSheetId="17">[18]!Select_CCat1</definedName>
    <definedName name="Select_CCat1" localSheetId="18">[18]!Select_CCat1</definedName>
    <definedName name="Select_CCat1" localSheetId="19">[18]!Select_CCat1</definedName>
    <definedName name="Select_CCat1" localSheetId="20">[18]!Select_CCat1</definedName>
    <definedName name="Select_CCat1" localSheetId="21">[18]!Select_CCat1</definedName>
    <definedName name="Select_CCat1" localSheetId="22">[18]!Select_CCat1</definedName>
    <definedName name="Select_CCat1" localSheetId="23">[18]!Select_CCat1</definedName>
    <definedName name="Select_CCat1" localSheetId="24">[18]!Select_CCat1</definedName>
    <definedName name="Select_CCat1" localSheetId="25">[18]!Select_CCat1</definedName>
    <definedName name="Select_CCat1" localSheetId="3">[18]!Select_CCat1</definedName>
    <definedName name="Select_CCat1" localSheetId="4">[18]!Select_CCat1</definedName>
    <definedName name="Select_CCat1">[18]!Select_CCat1</definedName>
    <definedName name="Select_CCat2" localSheetId="5">[18]!Select_CCat2</definedName>
    <definedName name="Select_CCat2" localSheetId="6">[18]!Select_CCat2</definedName>
    <definedName name="Select_CCat2" localSheetId="7">[18]!Select_CCat2</definedName>
    <definedName name="Select_CCat2" localSheetId="8">[18]!Select_CCat2</definedName>
    <definedName name="Select_CCat2" localSheetId="9">[18]!Select_CCat2</definedName>
    <definedName name="Select_CCat2" localSheetId="10">[18]!Select_CCat2</definedName>
    <definedName name="Select_CCat2" localSheetId="11">[18]!Select_CCat2</definedName>
    <definedName name="Select_CCat2" localSheetId="12">[18]!Select_CCat2</definedName>
    <definedName name="Select_CCat2" localSheetId="13">[18]!Select_CCat2</definedName>
    <definedName name="Select_CCat2" localSheetId="14">[18]!Select_CCat2</definedName>
    <definedName name="Select_CCat2" localSheetId="15">[18]!Select_CCat2</definedName>
    <definedName name="Select_CCat2" localSheetId="16">[18]!Select_CCat2</definedName>
    <definedName name="Select_CCat2" localSheetId="17">[18]!Select_CCat2</definedName>
    <definedName name="Select_CCat2" localSheetId="18">[18]!Select_CCat2</definedName>
    <definedName name="Select_CCat2" localSheetId="19">[18]!Select_CCat2</definedName>
    <definedName name="Select_CCat2" localSheetId="20">[18]!Select_CCat2</definedName>
    <definedName name="Select_CCat2" localSheetId="21">[18]!Select_CCat2</definedName>
    <definedName name="Select_CCat2" localSheetId="22">[18]!Select_CCat2</definedName>
    <definedName name="Select_CCat2" localSheetId="23">[18]!Select_CCat2</definedName>
    <definedName name="Select_CCat2" localSheetId="24">[18]!Select_CCat2</definedName>
    <definedName name="Select_CCat2" localSheetId="25">[18]!Select_CCat2</definedName>
    <definedName name="Select_CCat2" localSheetId="3">[18]!Select_CCat2</definedName>
    <definedName name="Select_CCat2" localSheetId="4">[18]!Select_CCat2</definedName>
    <definedName name="Select_CCat2">[18]!Select_CCat2</definedName>
    <definedName name="Select_CCat3" localSheetId="5">[18]!Select_CCat3</definedName>
    <definedName name="Select_CCat3" localSheetId="6">[18]!Select_CCat3</definedName>
    <definedName name="Select_CCat3" localSheetId="7">[18]!Select_CCat3</definedName>
    <definedName name="Select_CCat3" localSheetId="8">[18]!Select_CCat3</definedName>
    <definedName name="Select_CCat3" localSheetId="9">[18]!Select_CCat3</definedName>
    <definedName name="Select_CCat3" localSheetId="10">[18]!Select_CCat3</definedName>
    <definedName name="Select_CCat3" localSheetId="11">[18]!Select_CCat3</definedName>
    <definedName name="Select_CCat3" localSheetId="12">[18]!Select_CCat3</definedName>
    <definedName name="Select_CCat3" localSheetId="13">[18]!Select_CCat3</definedName>
    <definedName name="Select_CCat3" localSheetId="14">[18]!Select_CCat3</definedName>
    <definedName name="Select_CCat3" localSheetId="15">[18]!Select_CCat3</definedName>
    <definedName name="Select_CCat3" localSheetId="16">[18]!Select_CCat3</definedName>
    <definedName name="Select_CCat3" localSheetId="17">[18]!Select_CCat3</definedName>
    <definedName name="Select_CCat3" localSheetId="18">[18]!Select_CCat3</definedName>
    <definedName name="Select_CCat3" localSheetId="19">[18]!Select_CCat3</definedName>
    <definedName name="Select_CCat3" localSheetId="20">[18]!Select_CCat3</definedName>
    <definedName name="Select_CCat3" localSheetId="21">[18]!Select_CCat3</definedName>
    <definedName name="Select_CCat3" localSheetId="22">[18]!Select_CCat3</definedName>
    <definedName name="Select_CCat3" localSheetId="23">[18]!Select_CCat3</definedName>
    <definedName name="Select_CCat3" localSheetId="24">[18]!Select_CCat3</definedName>
    <definedName name="Select_CCat3" localSheetId="25">[18]!Select_CCat3</definedName>
    <definedName name="Select_CCat3" localSheetId="3">[18]!Select_CCat3</definedName>
    <definedName name="Select_CCat3" localSheetId="4">[18]!Select_CCat3</definedName>
    <definedName name="Select_CCat3">[18]!Select_CCat3</definedName>
    <definedName name="Select_FCat1" localSheetId="5">[11]!Select_FCat1</definedName>
    <definedName name="Select_FCat1" localSheetId="6">[11]!Select_FCat1</definedName>
    <definedName name="Select_FCat1" localSheetId="7">[11]!Select_FCat1</definedName>
    <definedName name="Select_FCat1" localSheetId="8">[11]!Select_FCat1</definedName>
    <definedName name="Select_FCat1" localSheetId="9">[11]!Select_FCat1</definedName>
    <definedName name="Select_FCat1" localSheetId="10">[11]!Select_FCat1</definedName>
    <definedName name="Select_FCat1" localSheetId="11">[11]!Select_FCat1</definedName>
    <definedName name="Select_FCat1" localSheetId="12">[11]!Select_FCat1</definedName>
    <definedName name="Select_FCat1" localSheetId="13">[11]!Select_FCat1</definedName>
    <definedName name="Select_FCat1" localSheetId="14">[11]!Select_FCat1</definedName>
    <definedName name="Select_FCat1" localSheetId="15">[11]!Select_FCat1</definedName>
    <definedName name="Select_FCat1" localSheetId="16">[11]!Select_FCat1</definedName>
    <definedName name="Select_FCat1" localSheetId="17">[11]!Select_FCat1</definedName>
    <definedName name="Select_FCat1" localSheetId="18">[11]!Select_FCat1</definedName>
    <definedName name="Select_FCat1" localSheetId="19">[11]!Select_FCat1</definedName>
    <definedName name="Select_FCat1" localSheetId="20">[11]!Select_FCat1</definedName>
    <definedName name="Select_FCat1" localSheetId="21">[11]!Select_FCat1</definedName>
    <definedName name="Select_FCat1" localSheetId="22">[11]!Select_FCat1</definedName>
    <definedName name="Select_FCat1" localSheetId="23">[11]!Select_FCat1</definedName>
    <definedName name="Select_FCat1" localSheetId="24">[11]!Select_FCat1</definedName>
    <definedName name="Select_FCat1" localSheetId="25">[11]!Select_FCat1</definedName>
    <definedName name="Select_FCat1" localSheetId="3">[11]!Select_FCat1</definedName>
    <definedName name="Select_FCat1" localSheetId="4">[11]!Select_FCat1</definedName>
    <definedName name="Select_FCat1">[11]!Select_FCat1</definedName>
    <definedName name="Select_FCat2" localSheetId="5">[11]!Select_FCat2</definedName>
    <definedName name="Select_FCat2" localSheetId="6">[11]!Select_FCat2</definedName>
    <definedName name="Select_FCat2" localSheetId="7">[11]!Select_FCat2</definedName>
    <definedName name="Select_FCat2" localSheetId="8">[11]!Select_FCat2</definedName>
    <definedName name="Select_FCat2" localSheetId="9">[11]!Select_FCat2</definedName>
    <definedName name="Select_FCat2" localSheetId="10">[11]!Select_FCat2</definedName>
    <definedName name="Select_FCat2" localSheetId="11">[11]!Select_FCat2</definedName>
    <definedName name="Select_FCat2" localSheetId="12">[11]!Select_FCat2</definedName>
    <definedName name="Select_FCat2" localSheetId="13">[11]!Select_FCat2</definedName>
    <definedName name="Select_FCat2" localSheetId="14">[11]!Select_FCat2</definedName>
    <definedName name="Select_FCat2" localSheetId="15">[11]!Select_FCat2</definedName>
    <definedName name="Select_FCat2" localSheetId="16">[11]!Select_FCat2</definedName>
    <definedName name="Select_FCat2" localSheetId="17">[11]!Select_FCat2</definedName>
    <definedName name="Select_FCat2" localSheetId="18">[11]!Select_FCat2</definedName>
    <definedName name="Select_FCat2" localSheetId="19">[11]!Select_FCat2</definedName>
    <definedName name="Select_FCat2" localSheetId="20">[11]!Select_FCat2</definedName>
    <definedName name="Select_FCat2" localSheetId="21">[11]!Select_FCat2</definedName>
    <definedName name="Select_FCat2" localSheetId="22">[11]!Select_FCat2</definedName>
    <definedName name="Select_FCat2" localSheetId="23">[11]!Select_FCat2</definedName>
    <definedName name="Select_FCat2" localSheetId="24">[11]!Select_FCat2</definedName>
    <definedName name="Select_FCat2" localSheetId="25">[11]!Select_FCat2</definedName>
    <definedName name="Select_FCat2" localSheetId="3">[11]!Select_FCat2</definedName>
    <definedName name="Select_FCat2" localSheetId="4">[11]!Select_FCat2</definedName>
    <definedName name="Select_FCat2">[11]!Select_FCat2</definedName>
    <definedName name="Select_FCat3" localSheetId="5">[11]!Select_FCat3</definedName>
    <definedName name="Select_FCat3" localSheetId="6">[11]!Select_FCat3</definedName>
    <definedName name="Select_FCat3" localSheetId="7">[11]!Select_FCat3</definedName>
    <definedName name="Select_FCat3" localSheetId="8">[11]!Select_FCat3</definedName>
    <definedName name="Select_FCat3" localSheetId="9">[11]!Select_FCat3</definedName>
    <definedName name="Select_FCat3" localSheetId="10">[11]!Select_FCat3</definedName>
    <definedName name="Select_FCat3" localSheetId="11">[11]!Select_FCat3</definedName>
    <definedName name="Select_FCat3" localSheetId="12">[11]!Select_FCat3</definedName>
    <definedName name="Select_FCat3" localSheetId="13">[11]!Select_FCat3</definedName>
    <definedName name="Select_FCat3" localSheetId="14">[11]!Select_FCat3</definedName>
    <definedName name="Select_FCat3" localSheetId="15">[11]!Select_FCat3</definedName>
    <definedName name="Select_FCat3" localSheetId="16">[11]!Select_FCat3</definedName>
    <definedName name="Select_FCat3" localSheetId="17">[11]!Select_FCat3</definedName>
    <definedName name="Select_FCat3" localSheetId="18">[11]!Select_FCat3</definedName>
    <definedName name="Select_FCat3" localSheetId="19">[11]!Select_FCat3</definedName>
    <definedName name="Select_FCat3" localSheetId="20">[11]!Select_FCat3</definedName>
    <definedName name="Select_FCat3" localSheetId="21">[11]!Select_FCat3</definedName>
    <definedName name="Select_FCat3" localSheetId="22">[11]!Select_FCat3</definedName>
    <definedName name="Select_FCat3" localSheetId="23">[11]!Select_FCat3</definedName>
    <definedName name="Select_FCat3" localSheetId="24">[11]!Select_FCat3</definedName>
    <definedName name="Select_FCat3" localSheetId="25">[11]!Select_FCat3</definedName>
    <definedName name="Select_FCat3" localSheetId="3">[11]!Select_FCat3</definedName>
    <definedName name="Select_FCat3" localSheetId="4">[11]!Select_FCat3</definedName>
    <definedName name="Select_FCat3">[11]!Select_FCat3</definedName>
    <definedName name="Select_OCat1" localSheetId="5">[11]!Select_OCat1</definedName>
    <definedName name="Select_OCat1" localSheetId="6">[11]!Select_OCat1</definedName>
    <definedName name="Select_OCat1" localSheetId="7">[11]!Select_OCat1</definedName>
    <definedName name="Select_OCat1" localSheetId="8">[11]!Select_OCat1</definedName>
    <definedName name="Select_OCat1" localSheetId="9">[11]!Select_OCat1</definedName>
    <definedName name="Select_OCat1" localSheetId="10">[11]!Select_OCat1</definedName>
    <definedName name="Select_OCat1" localSheetId="11">[11]!Select_OCat1</definedName>
    <definedName name="Select_OCat1" localSheetId="12">[11]!Select_OCat1</definedName>
    <definedName name="Select_OCat1" localSheetId="13">[11]!Select_OCat1</definedName>
    <definedName name="Select_OCat1" localSheetId="14">[11]!Select_OCat1</definedName>
    <definedName name="Select_OCat1" localSheetId="15">[11]!Select_OCat1</definedName>
    <definedName name="Select_OCat1" localSheetId="16">[11]!Select_OCat1</definedName>
    <definedName name="Select_OCat1" localSheetId="17">[11]!Select_OCat1</definedName>
    <definedName name="Select_OCat1" localSheetId="18">[11]!Select_OCat1</definedName>
    <definedName name="Select_OCat1" localSheetId="19">[11]!Select_OCat1</definedName>
    <definedName name="Select_OCat1" localSheetId="20">[11]!Select_OCat1</definedName>
    <definedName name="Select_OCat1" localSheetId="21">[11]!Select_OCat1</definedName>
    <definedName name="Select_OCat1" localSheetId="22">[11]!Select_OCat1</definedName>
    <definedName name="Select_OCat1" localSheetId="23">[11]!Select_OCat1</definedName>
    <definedName name="Select_OCat1" localSheetId="24">[11]!Select_OCat1</definedName>
    <definedName name="Select_OCat1" localSheetId="25">[11]!Select_OCat1</definedName>
    <definedName name="Select_OCat1" localSheetId="3">[11]!Select_OCat1</definedName>
    <definedName name="Select_OCat1" localSheetId="4">[11]!Select_OCat1</definedName>
    <definedName name="Select_OCat1">[11]!Select_OCat1</definedName>
    <definedName name="Select_OCat2" localSheetId="5">[11]!Select_OCat2</definedName>
    <definedName name="Select_OCat2" localSheetId="6">[11]!Select_OCat2</definedName>
    <definedName name="Select_OCat2" localSheetId="7">[11]!Select_OCat2</definedName>
    <definedName name="Select_OCat2" localSheetId="8">[11]!Select_OCat2</definedName>
    <definedName name="Select_OCat2" localSheetId="9">[11]!Select_OCat2</definedName>
    <definedName name="Select_OCat2" localSheetId="10">[11]!Select_OCat2</definedName>
    <definedName name="Select_OCat2" localSheetId="11">[11]!Select_OCat2</definedName>
    <definedName name="Select_OCat2" localSheetId="12">[11]!Select_OCat2</definedName>
    <definedName name="Select_OCat2" localSheetId="13">[11]!Select_OCat2</definedName>
    <definedName name="Select_OCat2" localSheetId="14">[11]!Select_OCat2</definedName>
    <definedName name="Select_OCat2" localSheetId="15">[11]!Select_OCat2</definedName>
    <definedName name="Select_OCat2" localSheetId="16">[11]!Select_OCat2</definedName>
    <definedName name="Select_OCat2" localSheetId="17">[11]!Select_OCat2</definedName>
    <definedName name="Select_OCat2" localSheetId="18">[11]!Select_OCat2</definedName>
    <definedName name="Select_OCat2" localSheetId="19">[11]!Select_OCat2</definedName>
    <definedName name="Select_OCat2" localSheetId="20">[11]!Select_OCat2</definedName>
    <definedName name="Select_OCat2" localSheetId="21">[11]!Select_OCat2</definedName>
    <definedName name="Select_OCat2" localSheetId="22">[11]!Select_OCat2</definedName>
    <definedName name="Select_OCat2" localSheetId="23">[11]!Select_OCat2</definedName>
    <definedName name="Select_OCat2" localSheetId="24">[11]!Select_OCat2</definedName>
    <definedName name="Select_OCat2" localSheetId="25">[11]!Select_OCat2</definedName>
    <definedName name="Select_OCat2" localSheetId="3">[11]!Select_OCat2</definedName>
    <definedName name="Select_OCat2" localSheetId="4">[11]!Select_OCat2</definedName>
    <definedName name="Select_OCat2">[11]!Select_OCat2</definedName>
    <definedName name="Select_OCat3" localSheetId="5">[11]!Select_OCat3</definedName>
    <definedName name="Select_OCat3" localSheetId="6">[11]!Select_OCat3</definedName>
    <definedName name="Select_OCat3" localSheetId="7">[11]!Select_OCat3</definedName>
    <definedName name="Select_OCat3" localSheetId="8">[11]!Select_OCat3</definedName>
    <definedName name="Select_OCat3" localSheetId="9">[11]!Select_OCat3</definedName>
    <definedName name="Select_OCat3" localSheetId="10">[11]!Select_OCat3</definedName>
    <definedName name="Select_OCat3" localSheetId="11">[11]!Select_OCat3</definedName>
    <definedName name="Select_OCat3" localSheetId="12">[11]!Select_OCat3</definedName>
    <definedName name="Select_OCat3" localSheetId="13">[11]!Select_OCat3</definedName>
    <definedName name="Select_OCat3" localSheetId="14">[11]!Select_OCat3</definedName>
    <definedName name="Select_OCat3" localSheetId="15">[11]!Select_OCat3</definedName>
    <definedName name="Select_OCat3" localSheetId="16">[11]!Select_OCat3</definedName>
    <definedName name="Select_OCat3" localSheetId="17">[11]!Select_OCat3</definedName>
    <definedName name="Select_OCat3" localSheetId="18">[11]!Select_OCat3</definedName>
    <definedName name="Select_OCat3" localSheetId="19">[11]!Select_OCat3</definedName>
    <definedName name="Select_OCat3" localSheetId="20">[11]!Select_OCat3</definedName>
    <definedName name="Select_OCat3" localSheetId="21">[11]!Select_OCat3</definedName>
    <definedName name="Select_OCat3" localSheetId="22">[11]!Select_OCat3</definedName>
    <definedName name="Select_OCat3" localSheetId="23">[11]!Select_OCat3</definedName>
    <definedName name="Select_OCat3" localSheetId="24">[11]!Select_OCat3</definedName>
    <definedName name="Select_OCat3" localSheetId="25">[11]!Select_OCat3</definedName>
    <definedName name="Select_OCat3" localSheetId="3">[11]!Select_OCat3</definedName>
    <definedName name="Select_OCat3" localSheetId="4">[11]!Select_OCat3</definedName>
    <definedName name="Select_OCat3">[11]!Select_OCat3</definedName>
    <definedName name="Select_RefAct" localSheetId="5">[17]!Select_RefAct</definedName>
    <definedName name="Select_RefAct" localSheetId="6">[17]!Select_RefAct</definedName>
    <definedName name="Select_RefAct" localSheetId="7">[17]!Select_RefAct</definedName>
    <definedName name="Select_RefAct" localSheetId="8">[17]!Select_RefAct</definedName>
    <definedName name="Select_RefAct" localSheetId="9">[17]!Select_RefAct</definedName>
    <definedName name="Select_RefAct" localSheetId="10">[17]!Select_RefAct</definedName>
    <definedName name="Select_RefAct" localSheetId="11">[17]!Select_RefAct</definedName>
    <definedName name="Select_RefAct" localSheetId="12">[17]!Select_RefAct</definedName>
    <definedName name="Select_RefAct" localSheetId="13">[17]!Select_RefAct</definedName>
    <definedName name="Select_RefAct" localSheetId="14">[17]!Select_RefAct</definedName>
    <definedName name="Select_RefAct" localSheetId="15">[17]!Select_RefAct</definedName>
    <definedName name="Select_RefAct" localSheetId="16">[17]!Select_RefAct</definedName>
    <definedName name="Select_RefAct" localSheetId="17">[17]!Select_RefAct</definedName>
    <definedName name="Select_RefAct" localSheetId="18">[17]!Select_RefAct</definedName>
    <definedName name="Select_RefAct" localSheetId="19">[17]!Select_RefAct</definedName>
    <definedName name="Select_RefAct" localSheetId="20">[17]!Select_RefAct</definedName>
    <definedName name="Select_RefAct" localSheetId="21">[17]!Select_RefAct</definedName>
    <definedName name="Select_RefAct" localSheetId="22">[17]!Select_RefAct</definedName>
    <definedName name="Select_RefAct" localSheetId="23">[17]!Select_RefAct</definedName>
    <definedName name="Select_RefAct" localSheetId="24">[17]!Select_RefAct</definedName>
    <definedName name="Select_RefAct" localSheetId="25">[17]!Select_RefAct</definedName>
    <definedName name="Select_RefAct" localSheetId="3">[17]!Select_RefAct</definedName>
    <definedName name="Select_RefAct" localSheetId="4">[17]!Select_RefAct</definedName>
    <definedName name="Select_RefAct">[17]!Select_RefAct</definedName>
    <definedName name="Select_RefAct1" localSheetId="5">[11]!Select_RefAct1</definedName>
    <definedName name="Select_RefAct1" localSheetId="6">[11]!Select_RefAct1</definedName>
    <definedName name="Select_RefAct1" localSheetId="7">[11]!Select_RefAct1</definedName>
    <definedName name="Select_RefAct1" localSheetId="8">[11]!Select_RefAct1</definedName>
    <definedName name="Select_RefAct1" localSheetId="9">[11]!Select_RefAct1</definedName>
    <definedName name="Select_RefAct1" localSheetId="10">[11]!Select_RefAct1</definedName>
    <definedName name="Select_RefAct1" localSheetId="11">[11]!Select_RefAct1</definedName>
    <definedName name="Select_RefAct1" localSheetId="12">[11]!Select_RefAct1</definedName>
    <definedName name="Select_RefAct1" localSheetId="13">[11]!Select_RefAct1</definedName>
    <definedName name="Select_RefAct1" localSheetId="14">[11]!Select_RefAct1</definedName>
    <definedName name="Select_RefAct1" localSheetId="15">[11]!Select_RefAct1</definedName>
    <definedName name="Select_RefAct1" localSheetId="16">[11]!Select_RefAct1</definedName>
    <definedName name="Select_RefAct1" localSheetId="17">[11]!Select_RefAct1</definedName>
    <definedName name="Select_RefAct1" localSheetId="18">[11]!Select_RefAct1</definedName>
    <definedName name="Select_RefAct1" localSheetId="19">[11]!Select_RefAct1</definedName>
    <definedName name="Select_RefAct1" localSheetId="20">[11]!Select_RefAct1</definedName>
    <definedName name="Select_RefAct1" localSheetId="21">[11]!Select_RefAct1</definedName>
    <definedName name="Select_RefAct1" localSheetId="22">[11]!Select_RefAct1</definedName>
    <definedName name="Select_RefAct1" localSheetId="23">[11]!Select_RefAct1</definedName>
    <definedName name="Select_RefAct1" localSheetId="24">[11]!Select_RefAct1</definedName>
    <definedName name="Select_RefAct1" localSheetId="25">[11]!Select_RefAct1</definedName>
    <definedName name="Select_RefAct1" localSheetId="3">[11]!Select_RefAct1</definedName>
    <definedName name="Select_RefAct1" localSheetId="4">[11]!Select_RefAct1</definedName>
    <definedName name="Select_RefAct1">[11]!Select_RefAct1</definedName>
    <definedName name="Select_RefAct2" localSheetId="5">[11]!Select_RefAct2</definedName>
    <definedName name="Select_RefAct2" localSheetId="6">[11]!Select_RefAct2</definedName>
    <definedName name="Select_RefAct2" localSheetId="7">[11]!Select_RefAct2</definedName>
    <definedName name="Select_RefAct2" localSheetId="8">[11]!Select_RefAct2</definedName>
    <definedName name="Select_RefAct2" localSheetId="9">[11]!Select_RefAct2</definedName>
    <definedName name="Select_RefAct2" localSheetId="10">[11]!Select_RefAct2</definedName>
    <definedName name="Select_RefAct2" localSheetId="11">[11]!Select_RefAct2</definedName>
    <definedName name="Select_RefAct2" localSheetId="12">[11]!Select_RefAct2</definedName>
    <definedName name="Select_RefAct2" localSheetId="13">[11]!Select_RefAct2</definedName>
    <definedName name="Select_RefAct2" localSheetId="14">[11]!Select_RefAct2</definedName>
    <definedName name="Select_RefAct2" localSheetId="15">[11]!Select_RefAct2</definedName>
    <definedName name="Select_RefAct2" localSheetId="16">[11]!Select_RefAct2</definedName>
    <definedName name="Select_RefAct2" localSheetId="17">[11]!Select_RefAct2</definedName>
    <definedName name="Select_RefAct2" localSheetId="18">[11]!Select_RefAct2</definedName>
    <definedName name="Select_RefAct2" localSheetId="19">[11]!Select_RefAct2</definedName>
    <definedName name="Select_RefAct2" localSheetId="20">[11]!Select_RefAct2</definedName>
    <definedName name="Select_RefAct2" localSheetId="21">[11]!Select_RefAct2</definedName>
    <definedName name="Select_RefAct2" localSheetId="22">[11]!Select_RefAct2</definedName>
    <definedName name="Select_RefAct2" localSheetId="23">[11]!Select_RefAct2</definedName>
    <definedName name="Select_RefAct2" localSheetId="24">[11]!Select_RefAct2</definedName>
    <definedName name="Select_RefAct2" localSheetId="25">[11]!Select_RefAct2</definedName>
    <definedName name="Select_RefAct2" localSheetId="3">[11]!Select_RefAct2</definedName>
    <definedName name="Select_RefAct2" localSheetId="4">[11]!Select_RefAct2</definedName>
    <definedName name="Select_RefAct2">[11]!Select_RefAct2</definedName>
    <definedName name="Select_RefAct3" localSheetId="5">[11]!Select_RefAct3</definedName>
    <definedName name="Select_RefAct3" localSheetId="6">[11]!Select_RefAct3</definedName>
    <definedName name="Select_RefAct3" localSheetId="7">[11]!Select_RefAct3</definedName>
    <definedName name="Select_RefAct3" localSheetId="8">[11]!Select_RefAct3</definedName>
    <definedName name="Select_RefAct3" localSheetId="9">[11]!Select_RefAct3</definedName>
    <definedName name="Select_RefAct3" localSheetId="10">[11]!Select_RefAct3</definedName>
    <definedName name="Select_RefAct3" localSheetId="11">[11]!Select_RefAct3</definedName>
    <definedName name="Select_RefAct3" localSheetId="12">[11]!Select_RefAct3</definedName>
    <definedName name="Select_RefAct3" localSheetId="13">[11]!Select_RefAct3</definedName>
    <definedName name="Select_RefAct3" localSheetId="14">[11]!Select_RefAct3</definedName>
    <definedName name="Select_RefAct3" localSheetId="15">[11]!Select_RefAct3</definedName>
    <definedName name="Select_RefAct3" localSheetId="16">[11]!Select_RefAct3</definedName>
    <definedName name="Select_RefAct3" localSheetId="17">[11]!Select_RefAct3</definedName>
    <definedName name="Select_RefAct3" localSheetId="18">[11]!Select_RefAct3</definedName>
    <definedName name="Select_RefAct3" localSheetId="19">[11]!Select_RefAct3</definedName>
    <definedName name="Select_RefAct3" localSheetId="20">[11]!Select_RefAct3</definedName>
    <definedName name="Select_RefAct3" localSheetId="21">[11]!Select_RefAct3</definedName>
    <definedName name="Select_RefAct3" localSheetId="22">[11]!Select_RefAct3</definedName>
    <definedName name="Select_RefAct3" localSheetId="23">[11]!Select_RefAct3</definedName>
    <definedName name="Select_RefAct3" localSheetId="24">[11]!Select_RefAct3</definedName>
    <definedName name="Select_RefAct3" localSheetId="25">[11]!Select_RefAct3</definedName>
    <definedName name="Select_RefAct3" localSheetId="3">[11]!Select_RefAct3</definedName>
    <definedName name="Select_RefAct3" localSheetId="4">[11]!Select_RefAct3</definedName>
    <definedName name="Select_RefAct3">[11]!Select_RefAct3</definedName>
    <definedName name="Select_RefEve" localSheetId="5">[18]!Select_RefEve</definedName>
    <definedName name="Select_RefEve" localSheetId="6">[18]!Select_RefEve</definedName>
    <definedName name="Select_RefEve" localSheetId="7">[18]!Select_RefEve</definedName>
    <definedName name="Select_RefEve" localSheetId="8">[18]!Select_RefEve</definedName>
    <definedName name="Select_RefEve" localSheetId="9">[18]!Select_RefEve</definedName>
    <definedName name="Select_RefEve" localSheetId="10">[18]!Select_RefEve</definedName>
    <definedName name="Select_RefEve" localSheetId="11">[18]!Select_RefEve</definedName>
    <definedName name="Select_RefEve" localSheetId="12">[18]!Select_RefEve</definedName>
    <definedName name="Select_RefEve" localSheetId="13">[18]!Select_RefEve</definedName>
    <definedName name="Select_RefEve" localSheetId="14">[18]!Select_RefEve</definedName>
    <definedName name="Select_RefEve" localSheetId="15">[18]!Select_RefEve</definedName>
    <definedName name="Select_RefEve" localSheetId="16">[18]!Select_RefEve</definedName>
    <definedName name="Select_RefEve" localSheetId="17">[18]!Select_RefEve</definedName>
    <definedName name="Select_RefEve" localSheetId="18">[18]!Select_RefEve</definedName>
    <definedName name="Select_RefEve" localSheetId="19">[18]!Select_RefEve</definedName>
    <definedName name="Select_RefEve" localSheetId="20">[18]!Select_RefEve</definedName>
    <definedName name="Select_RefEve" localSheetId="21">[18]!Select_RefEve</definedName>
    <definedName name="Select_RefEve" localSheetId="22">[18]!Select_RefEve</definedName>
    <definedName name="Select_RefEve" localSheetId="23">[18]!Select_RefEve</definedName>
    <definedName name="Select_RefEve" localSheetId="24">[18]!Select_RefEve</definedName>
    <definedName name="Select_RefEve" localSheetId="25">[18]!Select_RefEve</definedName>
    <definedName name="Select_RefEve" localSheetId="3">[18]!Select_RefEve</definedName>
    <definedName name="Select_RefEve" localSheetId="4">[18]!Select_RefEve</definedName>
    <definedName name="Select_RefEve">[18]!Select_RefEve</definedName>
    <definedName name="Select_RefGamen" localSheetId="5">[18]!Select_RefGamen</definedName>
    <definedName name="Select_RefGamen" localSheetId="6">[18]!Select_RefGamen</definedName>
    <definedName name="Select_RefGamen" localSheetId="7">[18]!Select_RefGamen</definedName>
    <definedName name="Select_RefGamen" localSheetId="8">[18]!Select_RefGamen</definedName>
    <definedName name="Select_RefGamen" localSheetId="9">[18]!Select_RefGamen</definedName>
    <definedName name="Select_RefGamen" localSheetId="10">[18]!Select_RefGamen</definedName>
    <definedName name="Select_RefGamen" localSheetId="11">[18]!Select_RefGamen</definedName>
    <definedName name="Select_RefGamen" localSheetId="12">[18]!Select_RefGamen</definedName>
    <definedName name="Select_RefGamen" localSheetId="13">[18]!Select_RefGamen</definedName>
    <definedName name="Select_RefGamen" localSheetId="14">[18]!Select_RefGamen</definedName>
    <definedName name="Select_RefGamen" localSheetId="15">[18]!Select_RefGamen</definedName>
    <definedName name="Select_RefGamen" localSheetId="16">[18]!Select_RefGamen</definedName>
    <definedName name="Select_RefGamen" localSheetId="17">[18]!Select_RefGamen</definedName>
    <definedName name="Select_RefGamen" localSheetId="18">[18]!Select_RefGamen</definedName>
    <definedName name="Select_RefGamen" localSheetId="19">[18]!Select_RefGamen</definedName>
    <definedName name="Select_RefGamen" localSheetId="20">[18]!Select_RefGamen</definedName>
    <definedName name="Select_RefGamen" localSheetId="21">[18]!Select_RefGamen</definedName>
    <definedName name="Select_RefGamen" localSheetId="22">[18]!Select_RefGamen</definedName>
    <definedName name="Select_RefGamen" localSheetId="23">[18]!Select_RefGamen</definedName>
    <definedName name="Select_RefGamen" localSheetId="24">[18]!Select_RefGamen</definedName>
    <definedName name="Select_RefGamen" localSheetId="25">[18]!Select_RefGamen</definedName>
    <definedName name="Select_RefGamen" localSheetId="3">[18]!Select_RefGamen</definedName>
    <definedName name="Select_RefGamen" localSheetId="4">[18]!Select_RefGamen</definedName>
    <definedName name="Select_RefGamen">[18]!Select_RefGamen</definedName>
    <definedName name="Select_RefObj" localSheetId="5">[18]!Select_RefObj</definedName>
    <definedName name="Select_RefObj" localSheetId="6">[18]!Select_RefObj</definedName>
    <definedName name="Select_RefObj" localSheetId="7">[18]!Select_RefObj</definedName>
    <definedName name="Select_RefObj" localSheetId="8">[18]!Select_RefObj</definedName>
    <definedName name="Select_RefObj" localSheetId="9">[18]!Select_RefObj</definedName>
    <definedName name="Select_RefObj" localSheetId="10">[18]!Select_RefObj</definedName>
    <definedName name="Select_RefObj" localSheetId="11">[18]!Select_RefObj</definedName>
    <definedName name="Select_RefObj" localSheetId="12">[18]!Select_RefObj</definedName>
    <definedName name="Select_RefObj" localSheetId="13">[18]!Select_RefObj</definedName>
    <definedName name="Select_RefObj" localSheetId="14">[18]!Select_RefObj</definedName>
    <definedName name="Select_RefObj" localSheetId="15">[18]!Select_RefObj</definedName>
    <definedName name="Select_RefObj" localSheetId="16">[18]!Select_RefObj</definedName>
    <definedName name="Select_RefObj" localSheetId="17">[18]!Select_RefObj</definedName>
    <definedName name="Select_RefObj" localSheetId="18">[18]!Select_RefObj</definedName>
    <definedName name="Select_RefObj" localSheetId="19">[18]!Select_RefObj</definedName>
    <definedName name="Select_RefObj" localSheetId="20">[18]!Select_RefObj</definedName>
    <definedName name="Select_RefObj" localSheetId="21">[18]!Select_RefObj</definedName>
    <definedName name="Select_RefObj" localSheetId="22">[18]!Select_RefObj</definedName>
    <definedName name="Select_RefObj" localSheetId="23">[18]!Select_RefObj</definedName>
    <definedName name="Select_RefObj" localSheetId="24">[18]!Select_RefObj</definedName>
    <definedName name="Select_RefObj" localSheetId="25">[18]!Select_RefObj</definedName>
    <definedName name="Select_RefObj" localSheetId="3">[18]!Select_RefObj</definedName>
    <definedName name="Select_RefObj" localSheetId="4">[18]!Select_RefObj</definedName>
    <definedName name="Select_RefObj">[18]!Select_RefObj</definedName>
    <definedName name="Select_RefObj1" localSheetId="5">[11]!Select_RefObj1</definedName>
    <definedName name="Select_RefObj1" localSheetId="6">[11]!Select_RefObj1</definedName>
    <definedName name="Select_RefObj1" localSheetId="7">[11]!Select_RefObj1</definedName>
    <definedName name="Select_RefObj1" localSheetId="8">[11]!Select_RefObj1</definedName>
    <definedName name="Select_RefObj1" localSheetId="9">[11]!Select_RefObj1</definedName>
    <definedName name="Select_RefObj1" localSheetId="10">[11]!Select_RefObj1</definedName>
    <definedName name="Select_RefObj1" localSheetId="11">[11]!Select_RefObj1</definedName>
    <definedName name="Select_RefObj1" localSheetId="12">[11]!Select_RefObj1</definedName>
    <definedName name="Select_RefObj1" localSheetId="13">[11]!Select_RefObj1</definedName>
    <definedName name="Select_RefObj1" localSheetId="14">[11]!Select_RefObj1</definedName>
    <definedName name="Select_RefObj1" localSheetId="15">[11]!Select_RefObj1</definedName>
    <definedName name="Select_RefObj1" localSheetId="16">[11]!Select_RefObj1</definedName>
    <definedName name="Select_RefObj1" localSheetId="17">[11]!Select_RefObj1</definedName>
    <definedName name="Select_RefObj1" localSheetId="18">[11]!Select_RefObj1</definedName>
    <definedName name="Select_RefObj1" localSheetId="19">[11]!Select_RefObj1</definedName>
    <definedName name="Select_RefObj1" localSheetId="20">[11]!Select_RefObj1</definedName>
    <definedName name="Select_RefObj1" localSheetId="21">[11]!Select_RefObj1</definedName>
    <definedName name="Select_RefObj1" localSheetId="22">[11]!Select_RefObj1</definedName>
    <definedName name="Select_RefObj1" localSheetId="23">[11]!Select_RefObj1</definedName>
    <definedName name="Select_RefObj1" localSheetId="24">[11]!Select_RefObj1</definedName>
    <definedName name="Select_RefObj1" localSheetId="25">[11]!Select_RefObj1</definedName>
    <definedName name="Select_RefObj1" localSheetId="3">[11]!Select_RefObj1</definedName>
    <definedName name="Select_RefObj1" localSheetId="4">[11]!Select_RefObj1</definedName>
    <definedName name="Select_RefObj1">[11]!Select_RefObj1</definedName>
    <definedName name="Select_RefObj2" localSheetId="5">[11]!Select_RefObj2</definedName>
    <definedName name="Select_RefObj2" localSheetId="6">[11]!Select_RefObj2</definedName>
    <definedName name="Select_RefObj2" localSheetId="7">[11]!Select_RefObj2</definedName>
    <definedName name="Select_RefObj2" localSheetId="8">[11]!Select_RefObj2</definedName>
    <definedName name="Select_RefObj2" localSheetId="9">[11]!Select_RefObj2</definedName>
    <definedName name="Select_RefObj2" localSheetId="10">[11]!Select_RefObj2</definedName>
    <definedName name="Select_RefObj2" localSheetId="11">[11]!Select_RefObj2</definedName>
    <definedName name="Select_RefObj2" localSheetId="12">[11]!Select_RefObj2</definedName>
    <definedName name="Select_RefObj2" localSheetId="13">[11]!Select_RefObj2</definedName>
    <definedName name="Select_RefObj2" localSheetId="14">[11]!Select_RefObj2</definedName>
    <definedName name="Select_RefObj2" localSheetId="15">[11]!Select_RefObj2</definedName>
    <definedName name="Select_RefObj2" localSheetId="16">[11]!Select_RefObj2</definedName>
    <definedName name="Select_RefObj2" localSheetId="17">[11]!Select_RefObj2</definedName>
    <definedName name="Select_RefObj2" localSheetId="18">[11]!Select_RefObj2</definedName>
    <definedName name="Select_RefObj2" localSheetId="19">[11]!Select_RefObj2</definedName>
    <definedName name="Select_RefObj2" localSheetId="20">[11]!Select_RefObj2</definedName>
    <definedName name="Select_RefObj2" localSheetId="21">[11]!Select_RefObj2</definedName>
    <definedName name="Select_RefObj2" localSheetId="22">[11]!Select_RefObj2</definedName>
    <definedName name="Select_RefObj2" localSheetId="23">[11]!Select_RefObj2</definedName>
    <definedName name="Select_RefObj2" localSheetId="24">[11]!Select_RefObj2</definedName>
    <definedName name="Select_RefObj2" localSheetId="25">[11]!Select_RefObj2</definedName>
    <definedName name="Select_RefObj2" localSheetId="3">[11]!Select_RefObj2</definedName>
    <definedName name="Select_RefObj2" localSheetId="4">[11]!Select_RefObj2</definedName>
    <definedName name="Select_RefObj2">[11]!Select_RefObj2</definedName>
    <definedName name="Select_RefOitm" localSheetId="5">[17]!Select_RefOitm</definedName>
    <definedName name="Select_RefOitm" localSheetId="6">[17]!Select_RefOitm</definedName>
    <definedName name="Select_RefOitm" localSheetId="7">[17]!Select_RefOitm</definedName>
    <definedName name="Select_RefOitm" localSheetId="8">[17]!Select_RefOitm</definedName>
    <definedName name="Select_RefOitm" localSheetId="9">[17]!Select_RefOitm</definedName>
    <definedName name="Select_RefOitm" localSheetId="10">[17]!Select_RefOitm</definedName>
    <definedName name="Select_RefOitm" localSheetId="11">[17]!Select_RefOitm</definedName>
    <definedName name="Select_RefOitm" localSheetId="12">[17]!Select_RefOitm</definedName>
    <definedName name="Select_RefOitm" localSheetId="13">[17]!Select_RefOitm</definedName>
    <definedName name="Select_RefOitm" localSheetId="14">[17]!Select_RefOitm</definedName>
    <definedName name="Select_RefOitm" localSheetId="15">[17]!Select_RefOitm</definedName>
    <definedName name="Select_RefOitm" localSheetId="16">[17]!Select_RefOitm</definedName>
    <definedName name="Select_RefOitm" localSheetId="17">[17]!Select_RefOitm</definedName>
    <definedName name="Select_RefOitm" localSheetId="18">[17]!Select_RefOitm</definedName>
    <definedName name="Select_RefOitm" localSheetId="19">[17]!Select_RefOitm</definedName>
    <definedName name="Select_RefOitm" localSheetId="20">[17]!Select_RefOitm</definedName>
    <definedName name="Select_RefOitm" localSheetId="21">[17]!Select_RefOitm</definedName>
    <definedName name="Select_RefOitm" localSheetId="22">[17]!Select_RefOitm</definedName>
    <definedName name="Select_RefOitm" localSheetId="23">[17]!Select_RefOitm</definedName>
    <definedName name="Select_RefOitm" localSheetId="24">[17]!Select_RefOitm</definedName>
    <definedName name="Select_RefOitm" localSheetId="25">[17]!Select_RefOitm</definedName>
    <definedName name="Select_RefOitm" localSheetId="3">[17]!Select_RefOitm</definedName>
    <definedName name="Select_RefOitm" localSheetId="4">[17]!Select_RefOitm</definedName>
    <definedName name="Select_RefOitm">[17]!Select_RefOitm</definedName>
    <definedName name="Select_RefOpe1" localSheetId="5">[18]!Select_RefOpe1</definedName>
    <definedName name="Select_RefOpe1" localSheetId="6">[18]!Select_RefOpe1</definedName>
    <definedName name="Select_RefOpe1" localSheetId="7">[18]!Select_RefOpe1</definedName>
    <definedName name="Select_RefOpe1" localSheetId="8">[18]!Select_RefOpe1</definedName>
    <definedName name="Select_RefOpe1" localSheetId="9">[18]!Select_RefOpe1</definedName>
    <definedName name="Select_RefOpe1" localSheetId="10">[18]!Select_RefOpe1</definedName>
    <definedName name="Select_RefOpe1" localSheetId="11">[18]!Select_RefOpe1</definedName>
    <definedName name="Select_RefOpe1" localSheetId="12">[18]!Select_RefOpe1</definedName>
    <definedName name="Select_RefOpe1" localSheetId="13">[18]!Select_RefOpe1</definedName>
    <definedName name="Select_RefOpe1" localSheetId="14">[18]!Select_RefOpe1</definedName>
    <definedName name="Select_RefOpe1" localSheetId="15">[18]!Select_RefOpe1</definedName>
    <definedName name="Select_RefOpe1" localSheetId="16">[18]!Select_RefOpe1</definedName>
    <definedName name="Select_RefOpe1" localSheetId="17">[18]!Select_RefOpe1</definedName>
    <definedName name="Select_RefOpe1" localSheetId="18">[18]!Select_RefOpe1</definedName>
    <definedName name="Select_RefOpe1" localSheetId="19">[18]!Select_RefOpe1</definedName>
    <definedName name="Select_RefOpe1" localSheetId="20">[18]!Select_RefOpe1</definedName>
    <definedName name="Select_RefOpe1" localSheetId="21">[18]!Select_RefOpe1</definedName>
    <definedName name="Select_RefOpe1" localSheetId="22">[18]!Select_RefOpe1</definedName>
    <definedName name="Select_RefOpe1" localSheetId="23">[18]!Select_RefOpe1</definedName>
    <definedName name="Select_RefOpe1" localSheetId="24">[18]!Select_RefOpe1</definedName>
    <definedName name="Select_RefOpe1" localSheetId="25">[18]!Select_RefOpe1</definedName>
    <definedName name="Select_RefOpe1" localSheetId="3">[18]!Select_RefOpe1</definedName>
    <definedName name="Select_RefOpe1" localSheetId="4">[18]!Select_RefOpe1</definedName>
    <definedName name="Select_RefOpe1">[18]!Select_RefOpe1</definedName>
    <definedName name="Select_RefOpe2" localSheetId="5">[18]!Select_RefOpe2</definedName>
    <definedName name="Select_RefOpe2" localSheetId="6">[18]!Select_RefOpe2</definedName>
    <definedName name="Select_RefOpe2" localSheetId="7">[18]!Select_RefOpe2</definedName>
    <definedName name="Select_RefOpe2" localSheetId="8">[18]!Select_RefOpe2</definedName>
    <definedName name="Select_RefOpe2" localSheetId="9">[18]!Select_RefOpe2</definedName>
    <definedName name="Select_RefOpe2" localSheetId="10">[18]!Select_RefOpe2</definedName>
    <definedName name="Select_RefOpe2" localSheetId="11">[18]!Select_RefOpe2</definedName>
    <definedName name="Select_RefOpe2" localSheetId="12">[18]!Select_RefOpe2</definedName>
    <definedName name="Select_RefOpe2" localSheetId="13">[18]!Select_RefOpe2</definedName>
    <definedName name="Select_RefOpe2" localSheetId="14">[18]!Select_RefOpe2</definedName>
    <definedName name="Select_RefOpe2" localSheetId="15">[18]!Select_RefOpe2</definedName>
    <definedName name="Select_RefOpe2" localSheetId="16">[18]!Select_RefOpe2</definedName>
    <definedName name="Select_RefOpe2" localSheetId="17">[18]!Select_RefOpe2</definedName>
    <definedName name="Select_RefOpe2" localSheetId="18">[18]!Select_RefOpe2</definedName>
    <definedName name="Select_RefOpe2" localSheetId="19">[18]!Select_RefOpe2</definedName>
    <definedName name="Select_RefOpe2" localSheetId="20">[18]!Select_RefOpe2</definedName>
    <definedName name="Select_RefOpe2" localSheetId="21">[18]!Select_RefOpe2</definedName>
    <definedName name="Select_RefOpe2" localSheetId="22">[18]!Select_RefOpe2</definedName>
    <definedName name="Select_RefOpe2" localSheetId="23">[18]!Select_RefOpe2</definedName>
    <definedName name="Select_RefOpe2" localSheetId="24">[18]!Select_RefOpe2</definedName>
    <definedName name="Select_RefOpe2" localSheetId="25">[18]!Select_RefOpe2</definedName>
    <definedName name="Select_RefOpe2" localSheetId="3">[18]!Select_RefOpe2</definedName>
    <definedName name="Select_RefOpe2" localSheetId="4">[18]!Select_RefOpe2</definedName>
    <definedName name="Select_RefOpe2">[18]!Select_RefOpe2</definedName>
    <definedName name="Select_RefOpe3" localSheetId="5">[18]!Select_RefOpe3</definedName>
    <definedName name="Select_RefOpe3" localSheetId="6">[18]!Select_RefOpe3</definedName>
    <definedName name="Select_RefOpe3" localSheetId="7">[18]!Select_RefOpe3</definedName>
    <definedName name="Select_RefOpe3" localSheetId="8">[18]!Select_RefOpe3</definedName>
    <definedName name="Select_RefOpe3" localSheetId="9">[18]!Select_RefOpe3</definedName>
    <definedName name="Select_RefOpe3" localSheetId="10">[18]!Select_RefOpe3</definedName>
    <definedName name="Select_RefOpe3" localSheetId="11">[18]!Select_RefOpe3</definedName>
    <definedName name="Select_RefOpe3" localSheetId="12">[18]!Select_RefOpe3</definedName>
    <definedName name="Select_RefOpe3" localSheetId="13">[18]!Select_RefOpe3</definedName>
    <definedName name="Select_RefOpe3" localSheetId="14">[18]!Select_RefOpe3</definedName>
    <definedName name="Select_RefOpe3" localSheetId="15">[18]!Select_RefOpe3</definedName>
    <definedName name="Select_RefOpe3" localSheetId="16">[18]!Select_RefOpe3</definedName>
    <definedName name="Select_RefOpe3" localSheetId="17">[18]!Select_RefOpe3</definedName>
    <definedName name="Select_RefOpe3" localSheetId="18">[18]!Select_RefOpe3</definedName>
    <definedName name="Select_RefOpe3" localSheetId="19">[18]!Select_RefOpe3</definedName>
    <definedName name="Select_RefOpe3" localSheetId="20">[18]!Select_RefOpe3</definedName>
    <definedName name="Select_RefOpe3" localSheetId="21">[18]!Select_RefOpe3</definedName>
    <definedName name="Select_RefOpe3" localSheetId="22">[18]!Select_RefOpe3</definedName>
    <definedName name="Select_RefOpe3" localSheetId="23">[18]!Select_RefOpe3</definedName>
    <definedName name="Select_RefOpe3" localSheetId="24">[18]!Select_RefOpe3</definedName>
    <definedName name="Select_RefOpe3" localSheetId="25">[18]!Select_RefOpe3</definedName>
    <definedName name="Select_RefOpe3" localSheetId="3">[18]!Select_RefOpe3</definedName>
    <definedName name="Select_RefOpe3" localSheetId="4">[18]!Select_RefOpe3</definedName>
    <definedName name="Select_RefOpe3">[18]!Select_RefOpe3</definedName>
    <definedName name="Select_RefTbl" localSheetId="5">[17]!Select_RefTbl</definedName>
    <definedName name="Select_RefTbl" localSheetId="6">[17]!Select_RefTbl</definedName>
    <definedName name="Select_RefTbl" localSheetId="7">[17]!Select_RefTbl</definedName>
    <definedName name="Select_RefTbl" localSheetId="8">[17]!Select_RefTbl</definedName>
    <definedName name="Select_RefTbl" localSheetId="9">[17]!Select_RefTbl</definedName>
    <definedName name="Select_RefTbl" localSheetId="10">[17]!Select_RefTbl</definedName>
    <definedName name="Select_RefTbl" localSheetId="11">[17]!Select_RefTbl</definedName>
    <definedName name="Select_RefTbl" localSheetId="12">[17]!Select_RefTbl</definedName>
    <definedName name="Select_RefTbl" localSheetId="13">[17]!Select_RefTbl</definedName>
    <definedName name="Select_RefTbl" localSheetId="14">[17]!Select_RefTbl</definedName>
    <definedName name="Select_RefTbl" localSheetId="15">[17]!Select_RefTbl</definedName>
    <definedName name="Select_RefTbl" localSheetId="16">[17]!Select_RefTbl</definedName>
    <definedName name="Select_RefTbl" localSheetId="17">[17]!Select_RefTbl</definedName>
    <definedName name="Select_RefTbl" localSheetId="18">[17]!Select_RefTbl</definedName>
    <definedName name="Select_RefTbl" localSheetId="19">[17]!Select_RefTbl</definedName>
    <definedName name="Select_RefTbl" localSheetId="20">[17]!Select_RefTbl</definedName>
    <definedName name="Select_RefTbl" localSheetId="21">[17]!Select_RefTbl</definedName>
    <definedName name="Select_RefTbl" localSheetId="22">[17]!Select_RefTbl</definedName>
    <definedName name="Select_RefTbl" localSheetId="23">[17]!Select_RefTbl</definedName>
    <definedName name="Select_RefTbl" localSheetId="24">[17]!Select_RefTbl</definedName>
    <definedName name="Select_RefTbl" localSheetId="25">[17]!Select_RefTbl</definedName>
    <definedName name="Select_RefTbl" localSheetId="3">[17]!Select_RefTbl</definedName>
    <definedName name="Select_RefTbl" localSheetId="4">[17]!Select_RefTbl</definedName>
    <definedName name="Select_RefTbl">[17]!Select_RefTbl</definedName>
    <definedName name="Select_RefTblI" localSheetId="5">[19]!Select_RefTblI</definedName>
    <definedName name="Select_RefTblI" localSheetId="6">[19]!Select_RefTblI</definedName>
    <definedName name="Select_RefTblI" localSheetId="7">[19]!Select_RefTblI</definedName>
    <definedName name="Select_RefTblI" localSheetId="8">[19]!Select_RefTblI</definedName>
    <definedName name="Select_RefTblI" localSheetId="9">[19]!Select_RefTblI</definedName>
    <definedName name="Select_RefTblI" localSheetId="10">[19]!Select_RefTblI</definedName>
    <definedName name="Select_RefTblI" localSheetId="11">[19]!Select_RefTblI</definedName>
    <definedName name="Select_RefTblI" localSheetId="12">[19]!Select_RefTblI</definedName>
    <definedName name="Select_RefTblI" localSheetId="13">[19]!Select_RefTblI</definedName>
    <definedName name="Select_RefTblI" localSheetId="14">[19]!Select_RefTblI</definedName>
    <definedName name="Select_RefTblI" localSheetId="15">[19]!Select_RefTblI</definedName>
    <definedName name="Select_RefTblI" localSheetId="16">[19]!Select_RefTblI</definedName>
    <definedName name="Select_RefTblI" localSheetId="17">[19]!Select_RefTblI</definedName>
    <definedName name="Select_RefTblI" localSheetId="18">[19]!Select_RefTblI</definedName>
    <definedName name="Select_RefTblI" localSheetId="19">[19]!Select_RefTblI</definedName>
    <definedName name="Select_RefTblI" localSheetId="20">[19]!Select_RefTblI</definedName>
    <definedName name="Select_RefTblI" localSheetId="21">[19]!Select_RefTblI</definedName>
    <definedName name="Select_RefTblI" localSheetId="22">[19]!Select_RefTblI</definedName>
    <definedName name="Select_RefTblI" localSheetId="23">[19]!Select_RefTblI</definedName>
    <definedName name="Select_RefTblI" localSheetId="24">[19]!Select_RefTblI</definedName>
    <definedName name="Select_RefTblI" localSheetId="25">[19]!Select_RefTblI</definedName>
    <definedName name="Select_RefTblI" localSheetId="3">[19]!Select_RefTblI</definedName>
    <definedName name="Select_RefTblI" localSheetId="4">[19]!Select_RefTblI</definedName>
    <definedName name="Select_RefTblI">[19]!Select_RefTblI</definedName>
    <definedName name="Select_TBL" localSheetId="5">[20]!Select_TBL</definedName>
    <definedName name="Select_TBL" localSheetId="6">[20]!Select_TBL</definedName>
    <definedName name="Select_TBL" localSheetId="7">[20]!Select_TBL</definedName>
    <definedName name="Select_TBL" localSheetId="8">[20]!Select_TBL</definedName>
    <definedName name="Select_TBL" localSheetId="9">[20]!Select_TBL</definedName>
    <definedName name="Select_TBL" localSheetId="10">[20]!Select_TBL</definedName>
    <definedName name="Select_TBL" localSheetId="11">[20]!Select_TBL</definedName>
    <definedName name="Select_TBL" localSheetId="12">[20]!Select_TBL</definedName>
    <definedName name="Select_TBL" localSheetId="13">[20]!Select_TBL</definedName>
    <definedName name="Select_TBL" localSheetId="14">[20]!Select_TBL</definedName>
    <definedName name="Select_TBL" localSheetId="15">[20]!Select_TBL</definedName>
    <definedName name="Select_TBL" localSheetId="16">[20]!Select_TBL</definedName>
    <definedName name="Select_TBL" localSheetId="17">[20]!Select_TBL</definedName>
    <definedName name="Select_TBL" localSheetId="18">[20]!Select_TBL</definedName>
    <definedName name="Select_TBL" localSheetId="19">[20]!Select_TBL</definedName>
    <definedName name="Select_TBL" localSheetId="20">[20]!Select_TBL</definedName>
    <definedName name="Select_TBL" localSheetId="21">[20]!Select_TBL</definedName>
    <definedName name="Select_TBL" localSheetId="22">[20]!Select_TBL</definedName>
    <definedName name="Select_TBL" localSheetId="23">[20]!Select_TBL</definedName>
    <definedName name="Select_TBL" localSheetId="24">[20]!Select_TBL</definedName>
    <definedName name="Select_TBL" localSheetId="25">[20]!Select_TBL</definedName>
    <definedName name="Select_TBL" localSheetId="3">[20]!Select_TBL</definedName>
    <definedName name="Select_TBL" localSheetId="4">[20]!Select_TBL</definedName>
    <definedName name="Select_TBL">[20]!Select_TBL</definedName>
    <definedName name="SELF_MEDICATION___PT_BII" localSheetId="14">#REF!</definedName>
    <definedName name="SELF_MEDICATION___PT_BII" localSheetId="15">#REF!</definedName>
    <definedName name="SELF_MEDICATION___PT_BII" localSheetId="16">#REF!</definedName>
    <definedName name="SELF_MEDICATION___PT_BII" localSheetId="17">#REF!</definedName>
    <definedName name="SELF_MEDICATION___PT_BII" localSheetId="18">#REF!</definedName>
    <definedName name="SELF_MEDICATION___PT_BII" localSheetId="19">#REF!</definedName>
    <definedName name="SELF_MEDICATION___PT_BII" localSheetId="20">#REF!</definedName>
    <definedName name="SELF_MEDICATION___PT_BII" localSheetId="21">#REF!</definedName>
    <definedName name="SELF_MEDICATION___PT_BII" localSheetId="22">#REF!</definedName>
    <definedName name="SELF_MEDICATION___PT_BII" localSheetId="23">#REF!</definedName>
    <definedName name="SELF_MEDICATION___PT_BII" localSheetId="24">#REF!</definedName>
    <definedName name="SELF_MEDICATION___PT_BII" localSheetId="25">#REF!</definedName>
    <definedName name="SELF_MEDICATION___PT_BII">#REF!</definedName>
    <definedName name="SelFileGExp" localSheetId="5">[17]!SelFileGExp</definedName>
    <definedName name="SelFileGExp" localSheetId="6">[17]!SelFileGExp</definedName>
    <definedName name="SelFileGExp" localSheetId="7">[17]!SelFileGExp</definedName>
    <definedName name="SelFileGExp" localSheetId="8">[17]!SelFileGExp</definedName>
    <definedName name="SelFileGExp" localSheetId="9">[17]!SelFileGExp</definedName>
    <definedName name="SelFileGExp" localSheetId="10">[17]!SelFileGExp</definedName>
    <definedName name="SelFileGExp" localSheetId="11">[17]!SelFileGExp</definedName>
    <definedName name="SelFileGExp" localSheetId="12">[17]!SelFileGExp</definedName>
    <definedName name="SelFileGExp" localSheetId="13">[17]!SelFileGExp</definedName>
    <definedName name="SelFileGExp" localSheetId="14">[17]!SelFileGExp</definedName>
    <definedName name="SelFileGExp" localSheetId="15">[17]!SelFileGExp</definedName>
    <definedName name="SelFileGExp" localSheetId="16">[17]!SelFileGExp</definedName>
    <definedName name="SelFileGExp" localSheetId="17">[17]!SelFileGExp</definedName>
    <definedName name="SelFileGExp" localSheetId="18">[17]!SelFileGExp</definedName>
    <definedName name="SelFileGExp" localSheetId="19">[17]!SelFileGExp</definedName>
    <definedName name="SelFileGExp" localSheetId="20">[17]!SelFileGExp</definedName>
    <definedName name="SelFileGExp" localSheetId="21">[17]!SelFileGExp</definedName>
    <definedName name="SelFileGExp" localSheetId="22">[17]!SelFileGExp</definedName>
    <definedName name="SelFileGExp" localSheetId="23">[17]!SelFileGExp</definedName>
    <definedName name="SelFileGExp" localSheetId="24">[17]!SelFileGExp</definedName>
    <definedName name="SelFileGExp" localSheetId="25">[17]!SelFileGExp</definedName>
    <definedName name="SelFileGExp" localSheetId="3">[17]!SelFileGExp</definedName>
    <definedName name="SelFileGExp" localSheetId="4">[17]!SelFileGExp</definedName>
    <definedName name="SelFileGExp">[17]!SelFileGExp</definedName>
    <definedName name="SelFileTblExp" localSheetId="5">[19]!SelFileTblExp</definedName>
    <definedName name="SelFileTblExp" localSheetId="6">[19]!SelFileTblExp</definedName>
    <definedName name="SelFileTblExp" localSheetId="7">[19]!SelFileTblExp</definedName>
    <definedName name="SelFileTblExp" localSheetId="8">[19]!SelFileTblExp</definedName>
    <definedName name="SelFileTblExp" localSheetId="9">[19]!SelFileTblExp</definedName>
    <definedName name="SelFileTblExp" localSheetId="10">[19]!SelFileTblExp</definedName>
    <definedName name="SelFileTblExp" localSheetId="11">[19]!SelFileTblExp</definedName>
    <definedName name="SelFileTblExp" localSheetId="12">[19]!SelFileTblExp</definedName>
    <definedName name="SelFileTblExp" localSheetId="13">[19]!SelFileTblExp</definedName>
    <definedName name="SelFileTblExp" localSheetId="14">[19]!SelFileTblExp</definedName>
    <definedName name="SelFileTblExp" localSheetId="15">[19]!SelFileTblExp</definedName>
    <definedName name="SelFileTblExp" localSheetId="16">[19]!SelFileTblExp</definedName>
    <definedName name="SelFileTblExp" localSheetId="17">[19]!SelFileTblExp</definedName>
    <definedName name="SelFileTblExp" localSheetId="18">[19]!SelFileTblExp</definedName>
    <definedName name="SelFileTblExp" localSheetId="19">[19]!SelFileTblExp</definedName>
    <definedName name="SelFileTblExp" localSheetId="20">[19]!SelFileTblExp</definedName>
    <definedName name="SelFileTblExp" localSheetId="21">[19]!SelFileTblExp</definedName>
    <definedName name="SelFileTblExp" localSheetId="22">[19]!SelFileTblExp</definedName>
    <definedName name="SelFileTblExp" localSheetId="23">[19]!SelFileTblExp</definedName>
    <definedName name="SelFileTblExp" localSheetId="24">[19]!SelFileTblExp</definedName>
    <definedName name="SelFileTblExp" localSheetId="25">[19]!SelFileTblExp</definedName>
    <definedName name="SelFileTblExp" localSheetId="3">[19]!SelFileTblExp</definedName>
    <definedName name="SelFileTblExp" localSheetId="4">[19]!SelFileTblExp</definedName>
    <definedName name="SelFileTblExp">[19]!SelFileTblExp</definedName>
    <definedName name="SOFT">[2]A!$D$4:$J$8</definedName>
    <definedName name="SPT" localSheetId="14">[2]A!#REF!</definedName>
    <definedName name="SPT" localSheetId="15">[2]A!#REF!</definedName>
    <definedName name="SPT" localSheetId="16">[2]A!#REF!</definedName>
    <definedName name="SPT" localSheetId="17">[2]A!#REF!</definedName>
    <definedName name="SPT" localSheetId="18">[2]A!#REF!</definedName>
    <definedName name="SPT" localSheetId="19">[2]A!#REF!</definedName>
    <definedName name="SPT" localSheetId="20">[2]A!#REF!</definedName>
    <definedName name="SPT" localSheetId="21">[2]A!#REF!</definedName>
    <definedName name="SPT" localSheetId="22">[2]A!#REF!</definedName>
    <definedName name="SPT" localSheetId="23">[2]A!#REF!</definedName>
    <definedName name="SPT" localSheetId="24">[2]A!#REF!</definedName>
    <definedName name="SPT" localSheetId="25">[2]A!#REF!</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 localSheetId="14">#REF!</definedName>
    <definedName name="STANDARD_ROW" localSheetId="15">#REF!</definedName>
    <definedName name="STANDARD_ROW" localSheetId="16">#REF!</definedName>
    <definedName name="STANDARD_ROW" localSheetId="17">#REF!</definedName>
    <definedName name="STANDARD_ROW" localSheetId="18">#REF!</definedName>
    <definedName name="STANDARD_ROW" localSheetId="19">#REF!</definedName>
    <definedName name="STANDARD_ROW" localSheetId="20">#REF!</definedName>
    <definedName name="STANDARD_ROW" localSheetId="21">#REF!</definedName>
    <definedName name="STANDARD_ROW" localSheetId="22">#REF!</definedName>
    <definedName name="STANDARD_ROW" localSheetId="23">#REF!</definedName>
    <definedName name="STANDARD_ROW" localSheetId="24">#REF!</definedName>
    <definedName name="STANDARD_ROW" localSheetId="25">#REF!</definedName>
    <definedName name="STANDARD_ROW">#REF!</definedName>
    <definedName name="susan">"Comment 15"</definedName>
    <definedName name="test" localSheetId="14">#REF!</definedName>
    <definedName name="test" localSheetId="15">#REF!</definedName>
    <definedName name="test" localSheetId="16">#REF!</definedName>
    <definedName name="test" localSheetId="17">#REF!</definedName>
    <definedName name="test" localSheetId="18">#REF!</definedName>
    <definedName name="test" localSheetId="19">#REF!</definedName>
    <definedName name="test" localSheetId="20">#REF!</definedName>
    <definedName name="test" localSheetId="21">#REF!</definedName>
    <definedName name="test" localSheetId="22">#REF!</definedName>
    <definedName name="test" localSheetId="23">#REF!</definedName>
    <definedName name="test" localSheetId="24">#REF!</definedName>
    <definedName name="test" localSheetId="25">#REF!</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 localSheetId="14">#REF!</definedName>
    <definedName name="test2" localSheetId="15">#REF!</definedName>
    <definedName name="test2" localSheetId="16">#REF!</definedName>
    <definedName name="test2" localSheetId="17">#REF!</definedName>
    <definedName name="test2" localSheetId="18">#REF!</definedName>
    <definedName name="test2" localSheetId="19">#REF!</definedName>
    <definedName name="test2" localSheetId="20">#REF!</definedName>
    <definedName name="test2" localSheetId="21">#REF!</definedName>
    <definedName name="test2" localSheetId="22">#REF!</definedName>
    <definedName name="test2" localSheetId="23">#REF!</definedName>
    <definedName name="test2" localSheetId="24">#REF!</definedName>
    <definedName name="test2" localSheetId="25">#REF!</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 localSheetId="14">#REF!</definedName>
    <definedName name="TOTAL___PT_BII" localSheetId="15">#REF!</definedName>
    <definedName name="TOTAL___PT_BII" localSheetId="16">#REF!</definedName>
    <definedName name="TOTAL___PT_BII" localSheetId="17">#REF!</definedName>
    <definedName name="TOTAL___PT_BII" localSheetId="18">#REF!</definedName>
    <definedName name="TOTAL___PT_BII" localSheetId="19">#REF!</definedName>
    <definedName name="TOTAL___PT_BII" localSheetId="20">#REF!</definedName>
    <definedName name="TOTAL___PT_BII" localSheetId="21">#REF!</definedName>
    <definedName name="TOTAL___PT_BII" localSheetId="22">#REF!</definedName>
    <definedName name="TOTAL___PT_BII" localSheetId="23">#REF!</definedName>
    <definedName name="TOTAL___PT_BII" localSheetId="24">#REF!</definedName>
    <definedName name="TOTAL___PT_BII" localSheetId="25">#REF!</definedName>
    <definedName name="TOTAL___PT_BII">#REF!</definedName>
    <definedName name="Update_Act" localSheetId="5">[11]!Update_Act</definedName>
    <definedName name="Update_Act" localSheetId="6">[11]!Update_Act</definedName>
    <definedName name="Update_Act" localSheetId="7">[11]!Update_Act</definedName>
    <definedName name="Update_Act" localSheetId="8">[11]!Update_Act</definedName>
    <definedName name="Update_Act" localSheetId="9">[11]!Update_Act</definedName>
    <definedName name="Update_Act" localSheetId="10">[11]!Update_Act</definedName>
    <definedName name="Update_Act" localSheetId="11">[11]!Update_Act</definedName>
    <definedName name="Update_Act" localSheetId="12">[11]!Update_Act</definedName>
    <definedName name="Update_Act" localSheetId="13">[11]!Update_Act</definedName>
    <definedName name="Update_Act" localSheetId="14">[11]!Update_Act</definedName>
    <definedName name="Update_Act" localSheetId="15">[11]!Update_Act</definedName>
    <definedName name="Update_Act" localSheetId="16">[11]!Update_Act</definedName>
    <definedName name="Update_Act" localSheetId="17">[11]!Update_Act</definedName>
    <definedName name="Update_Act" localSheetId="18">[11]!Update_Act</definedName>
    <definedName name="Update_Act" localSheetId="19">[11]!Update_Act</definedName>
    <definedName name="Update_Act" localSheetId="20">[11]!Update_Act</definedName>
    <definedName name="Update_Act" localSheetId="21">[11]!Update_Act</definedName>
    <definedName name="Update_Act" localSheetId="22">[11]!Update_Act</definedName>
    <definedName name="Update_Act" localSheetId="23">[11]!Update_Act</definedName>
    <definedName name="Update_Act" localSheetId="24">[11]!Update_Act</definedName>
    <definedName name="Update_Act" localSheetId="25">[11]!Update_Act</definedName>
    <definedName name="Update_Act" localSheetId="3">[11]!Update_Act</definedName>
    <definedName name="Update_Act" localSheetId="4">[11]!Update_Act</definedName>
    <definedName name="Update_Act">[11]!Update_Act</definedName>
    <definedName name="Update_Flow" localSheetId="5">[11]!Update_Flow</definedName>
    <definedName name="Update_Flow" localSheetId="6">[11]!Update_Flow</definedName>
    <definedName name="Update_Flow" localSheetId="7">[11]!Update_Flow</definedName>
    <definedName name="Update_Flow" localSheetId="8">[11]!Update_Flow</definedName>
    <definedName name="Update_Flow" localSheetId="9">[11]!Update_Flow</definedName>
    <definedName name="Update_Flow" localSheetId="10">[11]!Update_Flow</definedName>
    <definedName name="Update_Flow" localSheetId="11">[11]!Update_Flow</definedName>
    <definedName name="Update_Flow" localSheetId="12">[11]!Update_Flow</definedName>
    <definedName name="Update_Flow" localSheetId="13">[11]!Update_Flow</definedName>
    <definedName name="Update_Flow" localSheetId="14">[11]!Update_Flow</definedName>
    <definedName name="Update_Flow" localSheetId="15">[11]!Update_Flow</definedName>
    <definedName name="Update_Flow" localSheetId="16">[11]!Update_Flow</definedName>
    <definedName name="Update_Flow" localSheetId="17">[11]!Update_Flow</definedName>
    <definedName name="Update_Flow" localSheetId="18">[11]!Update_Flow</definedName>
    <definedName name="Update_Flow" localSheetId="19">[11]!Update_Flow</definedName>
    <definedName name="Update_Flow" localSheetId="20">[11]!Update_Flow</definedName>
    <definedName name="Update_Flow" localSheetId="21">[11]!Update_Flow</definedName>
    <definedName name="Update_Flow" localSheetId="22">[11]!Update_Flow</definedName>
    <definedName name="Update_Flow" localSheetId="23">[11]!Update_Flow</definedName>
    <definedName name="Update_Flow" localSheetId="24">[11]!Update_Flow</definedName>
    <definedName name="Update_Flow" localSheetId="25">[11]!Update_Flow</definedName>
    <definedName name="Update_Flow" localSheetId="3">[11]!Update_Flow</definedName>
    <definedName name="Update_Flow" localSheetId="4">[11]!Update_Flow</definedName>
    <definedName name="Update_Flow">[11]!Update_Flow</definedName>
    <definedName name="Update_Gamen" localSheetId="5">[17]!Update_Gamen</definedName>
    <definedName name="Update_Gamen" localSheetId="6">[17]!Update_Gamen</definedName>
    <definedName name="Update_Gamen" localSheetId="7">[17]!Update_Gamen</definedName>
    <definedName name="Update_Gamen" localSheetId="8">[17]!Update_Gamen</definedName>
    <definedName name="Update_Gamen" localSheetId="9">[17]!Update_Gamen</definedName>
    <definedName name="Update_Gamen" localSheetId="10">[17]!Update_Gamen</definedName>
    <definedName name="Update_Gamen" localSheetId="11">[17]!Update_Gamen</definedName>
    <definedName name="Update_Gamen" localSheetId="12">[17]!Update_Gamen</definedName>
    <definedName name="Update_Gamen" localSheetId="13">[17]!Update_Gamen</definedName>
    <definedName name="Update_Gamen" localSheetId="14">[17]!Update_Gamen</definedName>
    <definedName name="Update_Gamen" localSheetId="15">[17]!Update_Gamen</definedName>
    <definedName name="Update_Gamen" localSheetId="16">[17]!Update_Gamen</definedName>
    <definedName name="Update_Gamen" localSheetId="17">[17]!Update_Gamen</definedName>
    <definedName name="Update_Gamen" localSheetId="18">[17]!Update_Gamen</definedName>
    <definedName name="Update_Gamen" localSheetId="19">[17]!Update_Gamen</definedName>
    <definedName name="Update_Gamen" localSheetId="20">[17]!Update_Gamen</definedName>
    <definedName name="Update_Gamen" localSheetId="21">[17]!Update_Gamen</definedName>
    <definedName name="Update_Gamen" localSheetId="22">[17]!Update_Gamen</definedName>
    <definedName name="Update_Gamen" localSheetId="23">[17]!Update_Gamen</definedName>
    <definedName name="Update_Gamen" localSheetId="24">[17]!Update_Gamen</definedName>
    <definedName name="Update_Gamen" localSheetId="25">[17]!Update_Gamen</definedName>
    <definedName name="Update_Gamen" localSheetId="3">[17]!Update_Gamen</definedName>
    <definedName name="Update_Gamen" localSheetId="4">[17]!Update_Gamen</definedName>
    <definedName name="Update_Gamen">[17]!Update_Gamen</definedName>
    <definedName name="Update_Layer" localSheetId="5">[11]!Update_Layer</definedName>
    <definedName name="Update_Layer" localSheetId="6">[11]!Update_Layer</definedName>
    <definedName name="Update_Layer" localSheetId="7">[11]!Update_Layer</definedName>
    <definedName name="Update_Layer" localSheetId="8">[11]!Update_Layer</definedName>
    <definedName name="Update_Layer" localSheetId="9">[11]!Update_Layer</definedName>
    <definedName name="Update_Layer" localSheetId="10">[11]!Update_Layer</definedName>
    <definedName name="Update_Layer" localSheetId="11">[11]!Update_Layer</definedName>
    <definedName name="Update_Layer" localSheetId="12">[11]!Update_Layer</definedName>
    <definedName name="Update_Layer" localSheetId="13">[11]!Update_Layer</definedName>
    <definedName name="Update_Layer" localSheetId="14">[11]!Update_Layer</definedName>
    <definedName name="Update_Layer" localSheetId="15">[11]!Update_Layer</definedName>
    <definedName name="Update_Layer" localSheetId="16">[11]!Update_Layer</definedName>
    <definedName name="Update_Layer" localSheetId="17">[11]!Update_Layer</definedName>
    <definedName name="Update_Layer" localSheetId="18">[11]!Update_Layer</definedName>
    <definedName name="Update_Layer" localSheetId="19">[11]!Update_Layer</definedName>
    <definedName name="Update_Layer" localSheetId="20">[11]!Update_Layer</definedName>
    <definedName name="Update_Layer" localSheetId="21">[11]!Update_Layer</definedName>
    <definedName name="Update_Layer" localSheetId="22">[11]!Update_Layer</definedName>
    <definedName name="Update_Layer" localSheetId="23">[11]!Update_Layer</definedName>
    <definedName name="Update_Layer" localSheetId="24">[11]!Update_Layer</definedName>
    <definedName name="Update_Layer" localSheetId="25">[11]!Update_Layer</definedName>
    <definedName name="Update_Layer" localSheetId="3">[11]!Update_Layer</definedName>
    <definedName name="Update_Layer" localSheetId="4">[11]!Update_Layer</definedName>
    <definedName name="Update_Layer">[11]!Update_Layer</definedName>
    <definedName name="Update_Obj" localSheetId="5">[11]!Update_Obj</definedName>
    <definedName name="Update_Obj" localSheetId="6">[11]!Update_Obj</definedName>
    <definedName name="Update_Obj" localSheetId="7">[11]!Update_Obj</definedName>
    <definedName name="Update_Obj" localSheetId="8">[11]!Update_Obj</definedName>
    <definedName name="Update_Obj" localSheetId="9">[11]!Update_Obj</definedName>
    <definedName name="Update_Obj" localSheetId="10">[11]!Update_Obj</definedName>
    <definedName name="Update_Obj" localSheetId="11">[11]!Update_Obj</definedName>
    <definedName name="Update_Obj" localSheetId="12">[11]!Update_Obj</definedName>
    <definedName name="Update_Obj" localSheetId="13">[11]!Update_Obj</definedName>
    <definedName name="Update_Obj" localSheetId="14">[11]!Update_Obj</definedName>
    <definedName name="Update_Obj" localSheetId="15">[11]!Update_Obj</definedName>
    <definedName name="Update_Obj" localSheetId="16">[11]!Update_Obj</definedName>
    <definedName name="Update_Obj" localSheetId="17">[11]!Update_Obj</definedName>
    <definedName name="Update_Obj" localSheetId="18">[11]!Update_Obj</definedName>
    <definedName name="Update_Obj" localSheetId="19">[11]!Update_Obj</definedName>
    <definedName name="Update_Obj" localSheetId="20">[11]!Update_Obj</definedName>
    <definedName name="Update_Obj" localSheetId="21">[11]!Update_Obj</definedName>
    <definedName name="Update_Obj" localSheetId="22">[11]!Update_Obj</definedName>
    <definedName name="Update_Obj" localSheetId="23">[11]!Update_Obj</definedName>
    <definedName name="Update_Obj" localSheetId="24">[11]!Update_Obj</definedName>
    <definedName name="Update_Obj" localSheetId="25">[11]!Update_Obj</definedName>
    <definedName name="Update_Obj" localSheetId="3">[11]!Update_Obj</definedName>
    <definedName name="Update_Obj" localSheetId="4">[11]!Update_Obj</definedName>
    <definedName name="Update_Obj">[11]!Update_Obj</definedName>
    <definedName name="Update_Table" localSheetId="5">[19]!Update_Table</definedName>
    <definedName name="Update_Table" localSheetId="6">[19]!Update_Table</definedName>
    <definedName name="Update_Table" localSheetId="7">[19]!Update_Table</definedName>
    <definedName name="Update_Table" localSheetId="8">[19]!Update_Table</definedName>
    <definedName name="Update_Table" localSheetId="9">[19]!Update_Table</definedName>
    <definedName name="Update_Table" localSheetId="10">[19]!Update_Table</definedName>
    <definedName name="Update_Table" localSheetId="11">[19]!Update_Table</definedName>
    <definedName name="Update_Table" localSheetId="12">[19]!Update_Table</definedName>
    <definedName name="Update_Table" localSheetId="13">[19]!Update_Table</definedName>
    <definedName name="Update_Table" localSheetId="14">[19]!Update_Table</definedName>
    <definedName name="Update_Table" localSheetId="15">[19]!Update_Table</definedName>
    <definedName name="Update_Table" localSheetId="16">[19]!Update_Table</definedName>
    <definedName name="Update_Table" localSheetId="17">[19]!Update_Table</definedName>
    <definedName name="Update_Table" localSheetId="18">[19]!Update_Table</definedName>
    <definedName name="Update_Table" localSheetId="19">[19]!Update_Table</definedName>
    <definedName name="Update_Table" localSheetId="20">[19]!Update_Table</definedName>
    <definedName name="Update_Table" localSheetId="21">[19]!Update_Table</definedName>
    <definedName name="Update_Table" localSheetId="22">[19]!Update_Table</definedName>
    <definedName name="Update_Table" localSheetId="23">[19]!Update_Table</definedName>
    <definedName name="Update_Table" localSheetId="24">[19]!Update_Table</definedName>
    <definedName name="Update_Table" localSheetId="25">[19]!Update_Table</definedName>
    <definedName name="Update_Table" localSheetId="3">[19]!Update_Table</definedName>
    <definedName name="Update_Table" localSheetId="4">[19]!Update_Table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 localSheetId="14">#REF!</definedName>
    <definedName name="xxxx" localSheetId="15">#REF!</definedName>
    <definedName name="xxxx" localSheetId="16">#REF!</definedName>
    <definedName name="xxxx" localSheetId="17">#REF!</definedName>
    <definedName name="xxxx" localSheetId="18">#REF!</definedName>
    <definedName name="xxxx" localSheetId="19">#REF!</definedName>
    <definedName name="xxxx" localSheetId="20">#REF!</definedName>
    <definedName name="xxxx" localSheetId="21">#REF!</definedName>
    <definedName name="xxxx" localSheetId="22">#REF!</definedName>
    <definedName name="xxxx" localSheetId="23">#REF!</definedName>
    <definedName name="xxxx" localSheetId="24">#REF!</definedName>
    <definedName name="xxxx" localSheetId="25">#REF!</definedName>
    <definedName name="xxxx">#REF!</definedName>
    <definedName name="Z_079E5118_88DF_4C17_8DD7_4C23E21C216B_.wvu.Cols" localSheetId="14" hidden="1">#REF!</definedName>
    <definedName name="Z_079E5118_88DF_4C17_8DD7_4C23E21C216B_.wvu.Cols" localSheetId="15" hidden="1">#REF!</definedName>
    <definedName name="Z_079E5118_88DF_4C17_8DD7_4C23E21C216B_.wvu.Cols" localSheetId="16" hidden="1">#REF!</definedName>
    <definedName name="Z_079E5118_88DF_4C17_8DD7_4C23E21C216B_.wvu.Cols" localSheetId="17" hidden="1">#REF!</definedName>
    <definedName name="Z_079E5118_88DF_4C17_8DD7_4C23E21C216B_.wvu.Cols" localSheetId="18" hidden="1">#REF!</definedName>
    <definedName name="Z_079E5118_88DF_4C17_8DD7_4C23E21C216B_.wvu.Cols" localSheetId="19" hidden="1">#REF!</definedName>
    <definedName name="Z_079E5118_88DF_4C17_8DD7_4C23E21C216B_.wvu.Cols" localSheetId="20" hidden="1">#REF!</definedName>
    <definedName name="Z_079E5118_88DF_4C17_8DD7_4C23E21C216B_.wvu.Cols" localSheetId="21" hidden="1">#REF!</definedName>
    <definedName name="Z_079E5118_88DF_4C17_8DD7_4C23E21C216B_.wvu.Cols" localSheetId="22" hidden="1">#REF!</definedName>
    <definedName name="Z_079E5118_88DF_4C17_8DD7_4C23E21C216B_.wvu.Cols" localSheetId="23" hidden="1">#REF!</definedName>
    <definedName name="Z_079E5118_88DF_4C17_8DD7_4C23E21C216B_.wvu.Cols" localSheetId="24" hidden="1">#REF!</definedName>
    <definedName name="Z_079E5118_88DF_4C17_8DD7_4C23E21C216B_.wvu.Cols" localSheetId="25" hidden="1">#REF!</definedName>
    <definedName name="Z_079E5118_88DF_4C17_8DD7_4C23E21C216B_.wvu.Cols" hidden="1">#REF!</definedName>
    <definedName name="Z_079E5118_88DF_4C17_8DD7_4C23E21C216B_.wvu.PrintArea" localSheetId="14" hidden="1">#REF!</definedName>
    <definedName name="Z_079E5118_88DF_4C17_8DD7_4C23E21C216B_.wvu.PrintArea" localSheetId="15" hidden="1">#REF!</definedName>
    <definedName name="Z_079E5118_88DF_4C17_8DD7_4C23E21C216B_.wvu.PrintArea" localSheetId="16" hidden="1">#REF!</definedName>
    <definedName name="Z_079E5118_88DF_4C17_8DD7_4C23E21C216B_.wvu.PrintArea" localSheetId="17" hidden="1">#REF!</definedName>
    <definedName name="Z_079E5118_88DF_4C17_8DD7_4C23E21C216B_.wvu.PrintArea" localSheetId="18" hidden="1">#REF!</definedName>
    <definedName name="Z_079E5118_88DF_4C17_8DD7_4C23E21C216B_.wvu.PrintArea" localSheetId="19" hidden="1">#REF!</definedName>
    <definedName name="Z_079E5118_88DF_4C17_8DD7_4C23E21C216B_.wvu.PrintArea" localSheetId="20" hidden="1">#REF!</definedName>
    <definedName name="Z_079E5118_88DF_4C17_8DD7_4C23E21C216B_.wvu.PrintArea" localSheetId="21" hidden="1">#REF!</definedName>
    <definedName name="Z_079E5118_88DF_4C17_8DD7_4C23E21C216B_.wvu.PrintArea" localSheetId="22" hidden="1">#REF!</definedName>
    <definedName name="Z_079E5118_88DF_4C17_8DD7_4C23E21C216B_.wvu.PrintArea" localSheetId="23" hidden="1">#REF!</definedName>
    <definedName name="Z_079E5118_88DF_4C17_8DD7_4C23E21C216B_.wvu.PrintArea" localSheetId="24" hidden="1">#REF!</definedName>
    <definedName name="Z_079E5118_88DF_4C17_8DD7_4C23E21C216B_.wvu.PrintArea" localSheetId="25" hidden="1">#REF!</definedName>
    <definedName name="Z_079E5118_88DF_4C17_8DD7_4C23E21C216B_.wvu.PrintArea" hidden="1">#REF!</definedName>
    <definedName name="Z_079E5118_88DF_4C17_8DD7_4C23E21C216B_.wvu.Rows" localSheetId="14" hidden="1">#REF!</definedName>
    <definedName name="Z_079E5118_88DF_4C17_8DD7_4C23E21C216B_.wvu.Rows" localSheetId="15" hidden="1">#REF!</definedName>
    <definedName name="Z_079E5118_88DF_4C17_8DD7_4C23E21C216B_.wvu.Rows" localSheetId="16" hidden="1">#REF!</definedName>
    <definedName name="Z_079E5118_88DF_4C17_8DD7_4C23E21C216B_.wvu.Rows" localSheetId="17" hidden="1">#REF!</definedName>
    <definedName name="Z_079E5118_88DF_4C17_8DD7_4C23E21C216B_.wvu.Rows" localSheetId="18" hidden="1">#REF!</definedName>
    <definedName name="Z_079E5118_88DF_4C17_8DD7_4C23E21C216B_.wvu.Rows" localSheetId="19" hidden="1">#REF!</definedName>
    <definedName name="Z_079E5118_88DF_4C17_8DD7_4C23E21C216B_.wvu.Rows" localSheetId="20" hidden="1">#REF!</definedName>
    <definedName name="Z_079E5118_88DF_4C17_8DD7_4C23E21C216B_.wvu.Rows" localSheetId="21" hidden="1">#REF!</definedName>
    <definedName name="Z_079E5118_88DF_4C17_8DD7_4C23E21C216B_.wvu.Rows" localSheetId="22" hidden="1">#REF!</definedName>
    <definedName name="Z_079E5118_88DF_4C17_8DD7_4C23E21C216B_.wvu.Rows" localSheetId="23" hidden="1">#REF!</definedName>
    <definedName name="Z_079E5118_88DF_4C17_8DD7_4C23E21C216B_.wvu.Rows" localSheetId="24" hidden="1">#REF!</definedName>
    <definedName name="Z_079E5118_88DF_4C17_8DD7_4C23E21C216B_.wvu.Rows" localSheetId="25" hidden="1">#REF!</definedName>
    <definedName name="Z_079E5118_88DF_4C17_8DD7_4C23E21C216B_.wvu.Rows" hidden="1">#REF!</definedName>
    <definedName name="Z_66E11401_3E20_11D5_9ADD_00609724276F_.wvu.PrintArea" localSheetId="5" hidden="1">#REF!</definedName>
    <definedName name="Z_66E11401_3E20_11D5_9ADD_00609724276F_.wvu.PrintArea" localSheetId="6" hidden="1">#REF!</definedName>
    <definedName name="Z_66E11401_3E20_11D5_9ADD_00609724276F_.wvu.PrintArea" localSheetId="7"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12"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5" hidden="1">#REF!</definedName>
    <definedName name="Z_66E11401_3E20_11D5_9ADD_00609724276F_.wvu.PrintArea" localSheetId="16" hidden="1">#REF!</definedName>
    <definedName name="Z_66E11401_3E20_11D5_9ADD_00609724276F_.wvu.PrintArea" localSheetId="17" hidden="1">#REF!</definedName>
    <definedName name="Z_66E11401_3E20_11D5_9ADD_00609724276F_.wvu.PrintArea" localSheetId="18" hidden="1">#REF!</definedName>
    <definedName name="Z_66E11401_3E20_11D5_9ADD_00609724276F_.wvu.PrintArea" localSheetId="19"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2"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5" hidden="1">#REF!</definedName>
    <definedName name="Z_66E11401_3E20_11D5_9ADD_00609724276F_.wvu.PrintArea" localSheetId="3" hidden="1">#REF!</definedName>
    <definedName name="Z_66E11401_3E20_11D5_9ADD_00609724276F_.wvu.PrintArea" localSheetId="4" hidden="1">#REF!</definedName>
    <definedName name="Z_66E11401_3E20_11D5_9ADD_00609724276F_.wvu.PrintArea" hidden="1">#REF!</definedName>
    <definedName name="あ" localSheetId="14">#REF!</definedName>
    <definedName name="あ" localSheetId="15">#REF!</definedName>
    <definedName name="あ" localSheetId="16">#REF!</definedName>
    <definedName name="あ" localSheetId="17">#REF!</definedName>
    <definedName name="あ" localSheetId="18">#REF!</definedName>
    <definedName name="あ" localSheetId="19">#REF!</definedName>
    <definedName name="あ" localSheetId="20">#REF!</definedName>
    <definedName name="あ" localSheetId="21">#REF!</definedName>
    <definedName name="あ" localSheetId="22">#REF!</definedName>
    <definedName name="あ" localSheetId="23">#REF!</definedName>
    <definedName name="あ" localSheetId="24">#REF!</definedName>
    <definedName name="あ" localSheetId="25">#REF!</definedName>
    <definedName name="あ">#REF!</definedName>
    <definedName name="あ１２５" localSheetId="14">[21]MAIN時間見積り!#REF!</definedName>
    <definedName name="あ１２５" localSheetId="15">[21]MAIN時間見積り!#REF!</definedName>
    <definedName name="あ１２５" localSheetId="16">[21]MAIN時間見積り!#REF!</definedName>
    <definedName name="あ１２５" localSheetId="17">[21]MAIN時間見積り!#REF!</definedName>
    <definedName name="あ１２５" localSheetId="18">[21]MAIN時間見積り!#REF!</definedName>
    <definedName name="あ１２５" localSheetId="19">[21]MAIN時間見積り!#REF!</definedName>
    <definedName name="あ１２５" localSheetId="20">[21]MAIN時間見積り!#REF!</definedName>
    <definedName name="あ１２５" localSheetId="21">[21]MAIN時間見積り!#REF!</definedName>
    <definedName name="あ１２５" localSheetId="22">[21]MAIN時間見積り!#REF!</definedName>
    <definedName name="あ１２５" localSheetId="23">[21]MAIN時間見積り!#REF!</definedName>
    <definedName name="あ１２５" localSheetId="24">[21]MAIN時間見積り!#REF!</definedName>
    <definedName name="あ１２５" localSheetId="25">[21]MAIN時間見積り!#REF!</definedName>
    <definedName name="あ１２５">[21]MAIN時間見積り!#REF!</definedName>
    <definedName name="あ４２０" localSheetId="14">[22]処理機能記述!#REF!</definedName>
    <definedName name="あ４２０" localSheetId="15">[22]処理機能記述!#REF!</definedName>
    <definedName name="あ４２０" localSheetId="16">[22]処理機能記述!#REF!</definedName>
    <definedName name="あ４２０" localSheetId="17">[22]処理機能記述!#REF!</definedName>
    <definedName name="あ４２０" localSheetId="18">[22]処理機能記述!#REF!</definedName>
    <definedName name="あ４２０" localSheetId="19">[22]処理機能記述!#REF!</definedName>
    <definedName name="あ４２０" localSheetId="20">[22]処理機能記述!#REF!</definedName>
    <definedName name="あ４２０" localSheetId="21">[22]処理機能記述!#REF!</definedName>
    <definedName name="あ４２０" localSheetId="22">[22]処理機能記述!#REF!</definedName>
    <definedName name="あ４２０" localSheetId="23">[22]処理機能記述!#REF!</definedName>
    <definedName name="あ４２０" localSheetId="24">[22]処理機能記述!#REF!</definedName>
    <definedName name="あ４２０" localSheetId="25">[22]処理機能記述!#REF!</definedName>
    <definedName name="あ４２０">[22]処理機能記述!#REF!</definedName>
    <definedName name="あ４５０" localSheetId="14">[22]処理機能記述!#REF!</definedName>
    <definedName name="あ４５０" localSheetId="15">[22]処理機能記述!#REF!</definedName>
    <definedName name="あ４５０" localSheetId="16">[22]処理機能記述!#REF!</definedName>
    <definedName name="あ４５０" localSheetId="17">[22]処理機能記述!#REF!</definedName>
    <definedName name="あ４５０" localSheetId="18">[22]処理機能記述!#REF!</definedName>
    <definedName name="あ４５０" localSheetId="19">[22]処理機能記述!#REF!</definedName>
    <definedName name="あ４５０" localSheetId="20">[22]処理機能記述!#REF!</definedName>
    <definedName name="あ４５０" localSheetId="21">[22]処理機能記述!#REF!</definedName>
    <definedName name="あ４５０" localSheetId="22">[22]処理機能記述!#REF!</definedName>
    <definedName name="あ４５０" localSheetId="23">[22]処理機能記述!#REF!</definedName>
    <definedName name="あ４５０" localSheetId="24">[22]処理機能記述!#REF!</definedName>
    <definedName name="あ４５０" localSheetId="25">[22]処理機能記述!#REF!</definedName>
    <definedName name="あ４５０">[22]処理機能記述!#REF!</definedName>
    <definedName name="あ５００" localSheetId="14">#REF!</definedName>
    <definedName name="あ５００" localSheetId="15">#REF!</definedName>
    <definedName name="あ５００" localSheetId="16">#REF!</definedName>
    <definedName name="あ５００" localSheetId="17">#REF!</definedName>
    <definedName name="あ５００" localSheetId="18">#REF!</definedName>
    <definedName name="あ５００" localSheetId="19">#REF!</definedName>
    <definedName name="あ５００" localSheetId="20">#REF!</definedName>
    <definedName name="あ５００" localSheetId="21">#REF!</definedName>
    <definedName name="あ５００" localSheetId="22">#REF!</definedName>
    <definedName name="あ５００" localSheetId="23">#REF!</definedName>
    <definedName name="あ５００" localSheetId="24">#REF!</definedName>
    <definedName name="あ５００" localSheetId="25">#REF!</definedName>
    <definedName name="あ５００">#REF!</definedName>
    <definedName name="あああ" localSheetId="14">#REF!</definedName>
    <definedName name="あああ" localSheetId="15">#REF!</definedName>
    <definedName name="あああ" localSheetId="16">#REF!</definedName>
    <definedName name="あああ" localSheetId="17">#REF!</definedName>
    <definedName name="あああ" localSheetId="18">#REF!</definedName>
    <definedName name="あああ" localSheetId="19">#REF!</definedName>
    <definedName name="あああ" localSheetId="20">#REF!</definedName>
    <definedName name="あああ" localSheetId="21">#REF!</definedName>
    <definedName name="あああ" localSheetId="22">#REF!</definedName>
    <definedName name="あああ" localSheetId="23">#REF!</definedName>
    <definedName name="あああ" localSheetId="24">#REF!</definedName>
    <definedName name="あああ" localSheetId="25">#REF!</definedName>
    <definedName name="あああ">#REF!</definedName>
    <definedName name="いいい" localSheetId="14">#REF!</definedName>
    <definedName name="いいい" localSheetId="15">#REF!</definedName>
    <definedName name="いいい" localSheetId="16">#REF!</definedName>
    <definedName name="いいい" localSheetId="17">#REF!</definedName>
    <definedName name="いいい" localSheetId="18">#REF!</definedName>
    <definedName name="いいい" localSheetId="19">#REF!</definedName>
    <definedName name="いいい" localSheetId="20">#REF!</definedName>
    <definedName name="いいい" localSheetId="21">#REF!</definedName>
    <definedName name="いいい" localSheetId="22">#REF!</definedName>
    <definedName name="いいい" localSheetId="23">#REF!</definedName>
    <definedName name="いいい" localSheetId="24">#REF!</definedName>
    <definedName name="いいい" localSheetId="25">#REF!</definedName>
    <definedName name="いいい">#REF!</definedName>
    <definedName name="ｽﾐﾄﾛ材CIF単価ﾄﾞﾙ" localSheetId="14">#REF!</definedName>
    <definedName name="ｽﾐﾄﾛ材CIF単価ﾄﾞﾙ" localSheetId="15">#REF!</definedName>
    <definedName name="ｽﾐﾄﾛ材CIF単価ﾄﾞﾙ" localSheetId="16">#REF!</definedName>
    <definedName name="ｽﾐﾄﾛ材CIF単価ﾄﾞﾙ" localSheetId="17">#REF!</definedName>
    <definedName name="ｽﾐﾄﾛ材CIF単価ﾄﾞﾙ" localSheetId="18">#REF!</definedName>
    <definedName name="ｽﾐﾄﾛ材CIF単価ﾄﾞﾙ" localSheetId="19">#REF!</definedName>
    <definedName name="ｽﾐﾄﾛ材CIF単価ﾄﾞﾙ" localSheetId="20">#REF!</definedName>
    <definedName name="ｽﾐﾄﾛ材CIF単価ﾄﾞﾙ" localSheetId="21">#REF!</definedName>
    <definedName name="ｽﾐﾄﾛ材CIF単価ﾄﾞﾙ" localSheetId="22">#REF!</definedName>
    <definedName name="ｽﾐﾄﾛ材CIF単価ﾄﾞﾙ" localSheetId="23">#REF!</definedName>
    <definedName name="ｽﾐﾄﾛ材CIF単価ﾄﾞﾙ" localSheetId="24">#REF!</definedName>
    <definedName name="ｽﾐﾄﾛ材CIF単価ﾄﾞﾙ" localSheetId="25">#REF!</definedName>
    <definedName name="ｽﾐﾄﾛ材CIF単価ﾄﾞﾙ">#REF!</definedName>
    <definedName name="ｽﾐﾄﾛ材CIF率" localSheetId="14">#REF!</definedName>
    <definedName name="ｽﾐﾄﾛ材CIF率" localSheetId="15">#REF!</definedName>
    <definedName name="ｽﾐﾄﾛ材CIF率" localSheetId="16">#REF!</definedName>
    <definedName name="ｽﾐﾄﾛ材CIF率" localSheetId="17">#REF!</definedName>
    <definedName name="ｽﾐﾄﾛ材CIF率" localSheetId="18">#REF!</definedName>
    <definedName name="ｽﾐﾄﾛ材CIF率" localSheetId="19">#REF!</definedName>
    <definedName name="ｽﾐﾄﾛ材CIF率" localSheetId="20">#REF!</definedName>
    <definedName name="ｽﾐﾄﾛ材CIF率" localSheetId="21">#REF!</definedName>
    <definedName name="ｽﾐﾄﾛ材CIF率" localSheetId="22">#REF!</definedName>
    <definedName name="ｽﾐﾄﾛ材CIF率" localSheetId="23">#REF!</definedName>
    <definedName name="ｽﾐﾄﾛ材CIF率" localSheetId="24">#REF!</definedName>
    <definedName name="ｽﾐﾄﾛ材CIF率" localSheetId="25">#REF!</definedName>
    <definedName name="ｽﾐﾄﾛ材CIF率">#REF!</definedName>
    <definedName name="ｽﾐﾄﾛ材FOB率" localSheetId="14">#REF!</definedName>
    <definedName name="ｽﾐﾄﾛ材FOB率" localSheetId="15">#REF!</definedName>
    <definedName name="ｽﾐﾄﾛ材FOB率" localSheetId="16">#REF!</definedName>
    <definedName name="ｽﾐﾄﾛ材FOB率" localSheetId="17">#REF!</definedName>
    <definedName name="ｽﾐﾄﾛ材FOB率" localSheetId="18">#REF!</definedName>
    <definedName name="ｽﾐﾄﾛ材FOB率" localSheetId="19">#REF!</definedName>
    <definedName name="ｽﾐﾄﾛ材FOB率" localSheetId="20">#REF!</definedName>
    <definedName name="ｽﾐﾄﾛ材FOB率" localSheetId="21">#REF!</definedName>
    <definedName name="ｽﾐﾄﾛ材FOB率" localSheetId="22">#REF!</definedName>
    <definedName name="ｽﾐﾄﾛ材FOB率" localSheetId="23">#REF!</definedName>
    <definedName name="ｽﾐﾄﾛ材FOB率" localSheetId="24">#REF!</definedName>
    <definedName name="ｽﾐﾄﾛ材FOB率" localSheetId="25">#REF!</definedName>
    <definedName name="ｽﾐﾄﾛ材FOB率">#REF!</definedName>
    <definedName name="テーブルレイアウト作成" localSheetId="14">#REF!</definedName>
    <definedName name="テーブルレイアウト作成" localSheetId="15">#REF!</definedName>
    <definedName name="テーブルレイアウト作成" localSheetId="16">#REF!</definedName>
    <definedName name="テーブルレイアウト作成" localSheetId="17">#REF!</definedName>
    <definedName name="テーブルレイアウト作成" localSheetId="18">#REF!</definedName>
    <definedName name="テーブルレイアウト作成" localSheetId="19">#REF!</definedName>
    <definedName name="テーブルレイアウト作成" localSheetId="20">#REF!</definedName>
    <definedName name="テーブルレイアウト作成" localSheetId="21">#REF!</definedName>
    <definedName name="テーブルレイアウト作成" localSheetId="22">#REF!</definedName>
    <definedName name="テーブルレイアウト作成" localSheetId="23">#REF!</definedName>
    <definedName name="テーブルレイアウト作成" localSheetId="24">#REF!</definedName>
    <definedName name="テーブルレイアウト作成" localSheetId="25">#REF!</definedName>
    <definedName name="テーブルレイアウト作成">#REF!</definedName>
    <definedName name="プログラム区分名称">[23]選択項目一覧!$A$1</definedName>
    <definedName name="ﾚｰﾄKD" localSheetId="14">#REF!</definedName>
    <definedName name="ﾚｰﾄKD" localSheetId="15">#REF!</definedName>
    <definedName name="ﾚｰﾄKD" localSheetId="16">#REF!</definedName>
    <definedName name="ﾚｰﾄKD" localSheetId="17">#REF!</definedName>
    <definedName name="ﾚｰﾄKD" localSheetId="18">#REF!</definedName>
    <definedName name="ﾚｰﾄKD" localSheetId="19">#REF!</definedName>
    <definedName name="ﾚｰﾄKD" localSheetId="20">#REF!</definedName>
    <definedName name="ﾚｰﾄKD" localSheetId="21">#REF!</definedName>
    <definedName name="ﾚｰﾄKD" localSheetId="22">#REF!</definedName>
    <definedName name="ﾚｰﾄKD" localSheetId="23">#REF!</definedName>
    <definedName name="ﾚｰﾄKD" localSheetId="24">#REF!</definedName>
    <definedName name="ﾚｰﾄKD" localSheetId="25">#REF!</definedName>
    <definedName name="ﾚｰﾄKD">#REF!</definedName>
    <definedName name="ﾚｰﾄKD外" localSheetId="14">#REF!</definedName>
    <definedName name="ﾚｰﾄKD外" localSheetId="15">#REF!</definedName>
    <definedName name="ﾚｰﾄKD外" localSheetId="16">#REF!</definedName>
    <definedName name="ﾚｰﾄKD外" localSheetId="17">#REF!</definedName>
    <definedName name="ﾚｰﾄKD外" localSheetId="18">#REF!</definedName>
    <definedName name="ﾚｰﾄKD外" localSheetId="19">#REF!</definedName>
    <definedName name="ﾚｰﾄKD外" localSheetId="20">#REF!</definedName>
    <definedName name="ﾚｰﾄKD外" localSheetId="21">#REF!</definedName>
    <definedName name="ﾚｰﾄKD外" localSheetId="22">#REF!</definedName>
    <definedName name="ﾚｰﾄKD外" localSheetId="23">#REF!</definedName>
    <definedName name="ﾚｰﾄKD外" localSheetId="24">#REF!</definedName>
    <definedName name="ﾚｰﾄKD外" localSheetId="25">#REF!</definedName>
    <definedName name="ﾚｰﾄKD外">#REF!</definedName>
    <definedName name="為替レート">[24]D1BOX原価表!$C$6</definedName>
    <definedName name="為替ﾚﾄ円ﾄﾞﾙ" localSheetId="14">#REF!</definedName>
    <definedName name="為替ﾚﾄ円ﾄﾞﾙ" localSheetId="15">#REF!</definedName>
    <definedName name="為替ﾚﾄ円ﾄﾞﾙ" localSheetId="16">#REF!</definedName>
    <definedName name="為替ﾚﾄ円ﾄﾞﾙ" localSheetId="17">#REF!</definedName>
    <definedName name="為替ﾚﾄ円ﾄﾞﾙ" localSheetId="18">#REF!</definedName>
    <definedName name="為替ﾚﾄ円ﾄﾞﾙ" localSheetId="19">#REF!</definedName>
    <definedName name="為替ﾚﾄ円ﾄﾞﾙ" localSheetId="20">#REF!</definedName>
    <definedName name="為替ﾚﾄ円ﾄﾞﾙ" localSheetId="21">#REF!</definedName>
    <definedName name="為替ﾚﾄ円ﾄﾞﾙ" localSheetId="22">#REF!</definedName>
    <definedName name="為替ﾚﾄ円ﾄﾞﾙ" localSheetId="23">#REF!</definedName>
    <definedName name="為替ﾚﾄ円ﾄﾞﾙ" localSheetId="24">#REF!</definedName>
    <definedName name="為替ﾚﾄ円ﾄﾞﾙ" localSheetId="25">#REF!</definedName>
    <definedName name="為替ﾚﾄ円ﾄﾞﾙ">#REF!</definedName>
    <definedName name="為替ﾚﾄ円元" localSheetId="14">#REF!</definedName>
    <definedName name="為替ﾚﾄ円元" localSheetId="15">#REF!</definedName>
    <definedName name="為替ﾚﾄ円元" localSheetId="16">#REF!</definedName>
    <definedName name="為替ﾚﾄ円元" localSheetId="17">#REF!</definedName>
    <definedName name="為替ﾚﾄ円元" localSheetId="18">#REF!</definedName>
    <definedName name="為替ﾚﾄ円元" localSheetId="19">#REF!</definedName>
    <definedName name="為替ﾚﾄ円元" localSheetId="20">#REF!</definedName>
    <definedName name="為替ﾚﾄ円元" localSheetId="21">#REF!</definedName>
    <definedName name="為替ﾚﾄ円元" localSheetId="22">#REF!</definedName>
    <definedName name="為替ﾚﾄ円元" localSheetId="23">#REF!</definedName>
    <definedName name="為替ﾚﾄ円元" localSheetId="24">#REF!</definedName>
    <definedName name="為替ﾚﾄ円元" localSheetId="25">#REF!</definedName>
    <definedName name="為替ﾚﾄ円元">#REF!</definedName>
    <definedName name="為替ﾚﾄ元ﾄﾞﾙ" localSheetId="14">#REF!</definedName>
    <definedName name="為替ﾚﾄ元ﾄﾞﾙ" localSheetId="15">#REF!</definedName>
    <definedName name="為替ﾚﾄ元ﾄﾞﾙ" localSheetId="16">#REF!</definedName>
    <definedName name="為替ﾚﾄ元ﾄﾞﾙ" localSheetId="17">#REF!</definedName>
    <definedName name="為替ﾚﾄ元ﾄﾞﾙ" localSheetId="18">#REF!</definedName>
    <definedName name="為替ﾚﾄ元ﾄﾞﾙ" localSheetId="19">#REF!</definedName>
    <definedName name="為替ﾚﾄ元ﾄﾞﾙ" localSheetId="20">#REF!</definedName>
    <definedName name="為替ﾚﾄ元ﾄﾞﾙ" localSheetId="21">#REF!</definedName>
    <definedName name="為替ﾚﾄ元ﾄﾞﾙ" localSheetId="22">#REF!</definedName>
    <definedName name="為替ﾚﾄ元ﾄﾞﾙ" localSheetId="23">#REF!</definedName>
    <definedName name="為替ﾚﾄ元ﾄﾞﾙ" localSheetId="24">#REF!</definedName>
    <definedName name="為替ﾚﾄ元ﾄﾞﾙ" localSheetId="25">#REF!</definedName>
    <definedName name="為替ﾚﾄ元ﾄﾞﾙ">#REF!</definedName>
    <definedName name="移行" localSheetId="14">#REF!</definedName>
    <definedName name="移行" localSheetId="15">#REF!</definedName>
    <definedName name="移行" localSheetId="16">#REF!</definedName>
    <definedName name="移行" localSheetId="17">#REF!</definedName>
    <definedName name="移行" localSheetId="18">#REF!</definedName>
    <definedName name="移行" localSheetId="19">#REF!</definedName>
    <definedName name="移行" localSheetId="20">#REF!</definedName>
    <definedName name="移行" localSheetId="21">#REF!</definedName>
    <definedName name="移行" localSheetId="22">#REF!</definedName>
    <definedName name="移行" localSheetId="23">#REF!</definedName>
    <definedName name="移行" localSheetId="24">#REF!</definedName>
    <definedName name="移行" localSheetId="25">#REF!</definedName>
    <definedName name="移行">#REF!</definedName>
    <definedName name="一般為替ﾚｰﾄ円ﾄﾞﾙ" localSheetId="14">#REF!</definedName>
    <definedName name="一般為替ﾚｰﾄ円ﾄﾞﾙ" localSheetId="15">#REF!</definedName>
    <definedName name="一般為替ﾚｰﾄ円ﾄﾞﾙ" localSheetId="16">#REF!</definedName>
    <definedName name="一般為替ﾚｰﾄ円ﾄﾞﾙ" localSheetId="17">#REF!</definedName>
    <definedName name="一般為替ﾚｰﾄ円ﾄﾞﾙ" localSheetId="18">#REF!</definedName>
    <definedName name="一般為替ﾚｰﾄ円ﾄﾞﾙ" localSheetId="19">#REF!</definedName>
    <definedName name="一般為替ﾚｰﾄ円ﾄﾞﾙ" localSheetId="20">#REF!</definedName>
    <definedName name="一般為替ﾚｰﾄ円ﾄﾞﾙ" localSheetId="21">#REF!</definedName>
    <definedName name="一般為替ﾚｰﾄ円ﾄﾞﾙ" localSheetId="22">#REF!</definedName>
    <definedName name="一般為替ﾚｰﾄ円ﾄﾞﾙ" localSheetId="23">#REF!</definedName>
    <definedName name="一般為替ﾚｰﾄ円ﾄﾞﾙ" localSheetId="24">#REF!</definedName>
    <definedName name="一般為替ﾚｰﾄ円ﾄﾞﾙ" localSheetId="25">#REF!</definedName>
    <definedName name="一般為替ﾚｰﾄ円ﾄﾞﾙ">#REF!</definedName>
    <definedName name="一般為替ﾚｰﾄ円元" localSheetId="14">#REF!</definedName>
    <definedName name="一般為替ﾚｰﾄ円元" localSheetId="15">#REF!</definedName>
    <definedName name="一般為替ﾚｰﾄ円元" localSheetId="16">#REF!</definedName>
    <definedName name="一般為替ﾚｰﾄ円元" localSheetId="17">#REF!</definedName>
    <definedName name="一般為替ﾚｰﾄ円元" localSheetId="18">#REF!</definedName>
    <definedName name="一般為替ﾚｰﾄ円元" localSheetId="19">#REF!</definedName>
    <definedName name="一般為替ﾚｰﾄ円元" localSheetId="20">#REF!</definedName>
    <definedName name="一般為替ﾚｰﾄ円元" localSheetId="21">#REF!</definedName>
    <definedName name="一般為替ﾚｰﾄ円元" localSheetId="22">#REF!</definedName>
    <definedName name="一般為替ﾚｰﾄ円元" localSheetId="23">#REF!</definedName>
    <definedName name="一般為替ﾚｰﾄ円元" localSheetId="24">#REF!</definedName>
    <definedName name="一般為替ﾚｰﾄ円元" localSheetId="25">#REF!</definedName>
    <definedName name="一般為替ﾚｰﾄ円元">#REF!</definedName>
    <definedName name="一般為替ﾚｰﾄ元ﾄﾞﾙ" localSheetId="14">#REF!</definedName>
    <definedName name="一般為替ﾚｰﾄ元ﾄﾞﾙ" localSheetId="15">#REF!</definedName>
    <definedName name="一般為替ﾚｰﾄ元ﾄﾞﾙ" localSheetId="16">#REF!</definedName>
    <definedName name="一般為替ﾚｰﾄ元ﾄﾞﾙ" localSheetId="17">#REF!</definedName>
    <definedName name="一般為替ﾚｰﾄ元ﾄﾞﾙ" localSheetId="18">#REF!</definedName>
    <definedName name="一般為替ﾚｰﾄ元ﾄﾞﾙ" localSheetId="19">#REF!</definedName>
    <definedName name="一般為替ﾚｰﾄ元ﾄﾞﾙ" localSheetId="20">#REF!</definedName>
    <definedName name="一般為替ﾚｰﾄ元ﾄﾞﾙ" localSheetId="21">#REF!</definedName>
    <definedName name="一般為替ﾚｰﾄ元ﾄﾞﾙ" localSheetId="22">#REF!</definedName>
    <definedName name="一般為替ﾚｰﾄ元ﾄﾞﾙ" localSheetId="23">#REF!</definedName>
    <definedName name="一般為替ﾚｰﾄ元ﾄﾞﾙ" localSheetId="24">#REF!</definedName>
    <definedName name="一般為替ﾚｰﾄ元ﾄﾞﾙ" localSheetId="25">#REF!</definedName>
    <definedName name="一般為替ﾚｰﾄ元ﾄﾞﾙ">#REF!</definedName>
    <definedName name="印刷用" localSheetId="14">[25]レポートレイアウト!#REF!</definedName>
    <definedName name="印刷用" localSheetId="15">[25]レポートレイアウト!#REF!</definedName>
    <definedName name="印刷用" localSheetId="16">[25]レポートレイアウト!#REF!</definedName>
    <definedName name="印刷用" localSheetId="17">[25]レポートレイアウト!#REF!</definedName>
    <definedName name="印刷用" localSheetId="18">[25]レポートレイアウト!#REF!</definedName>
    <definedName name="印刷用" localSheetId="19">[25]レポートレイアウト!#REF!</definedName>
    <definedName name="印刷用" localSheetId="20">[25]レポートレイアウト!#REF!</definedName>
    <definedName name="印刷用" localSheetId="21">[25]レポートレイアウト!#REF!</definedName>
    <definedName name="印刷用" localSheetId="22">[25]レポートレイアウト!#REF!</definedName>
    <definedName name="印刷用" localSheetId="23">[25]レポートレイアウト!#REF!</definedName>
    <definedName name="印刷用" localSheetId="24">[25]レポートレイアウト!#REF!</definedName>
    <definedName name="印刷用" localSheetId="25">[25]レポートレイアウト!#REF!</definedName>
    <definedName name="印刷用">[25]レポートレイアウト!#REF!</definedName>
    <definedName name="円ドル" localSheetId="14">#REF!</definedName>
    <definedName name="円ドル" localSheetId="15">#REF!</definedName>
    <definedName name="円ドル" localSheetId="16">#REF!</definedName>
    <definedName name="円ドル" localSheetId="17">#REF!</definedName>
    <definedName name="円ドル" localSheetId="18">#REF!</definedName>
    <definedName name="円ドル" localSheetId="19">#REF!</definedName>
    <definedName name="円ドル" localSheetId="20">#REF!</definedName>
    <definedName name="円ドル" localSheetId="21">#REF!</definedName>
    <definedName name="円ドル" localSheetId="22">#REF!</definedName>
    <definedName name="円ドル" localSheetId="23">#REF!</definedName>
    <definedName name="円ドル" localSheetId="24">#REF!</definedName>
    <definedName name="円ドル" localSheetId="25">#REF!</definedName>
    <definedName name="円ドル">#REF!</definedName>
    <definedName name="海上運賃率" localSheetId="14">#REF!</definedName>
    <definedName name="海上運賃率" localSheetId="15">#REF!</definedName>
    <definedName name="海上運賃率" localSheetId="16">#REF!</definedName>
    <definedName name="海上運賃率" localSheetId="17">#REF!</definedName>
    <definedName name="海上運賃率" localSheetId="18">#REF!</definedName>
    <definedName name="海上運賃率" localSheetId="19">#REF!</definedName>
    <definedName name="海上運賃率" localSheetId="20">#REF!</definedName>
    <definedName name="海上運賃率" localSheetId="21">#REF!</definedName>
    <definedName name="海上運賃率" localSheetId="22">#REF!</definedName>
    <definedName name="海上運賃率" localSheetId="23">#REF!</definedName>
    <definedName name="海上運賃率" localSheetId="24">#REF!</definedName>
    <definedName name="海上運賃率" localSheetId="25">#REF!</definedName>
    <definedName name="海上運賃率">#REF!</definedName>
    <definedName name="開始行" localSheetId="14">[26]書換え条件!#REF!</definedName>
    <definedName name="開始行" localSheetId="15">[26]書換え条件!#REF!</definedName>
    <definedName name="開始行" localSheetId="16">[26]書換え条件!#REF!</definedName>
    <definedName name="開始行" localSheetId="17">[26]書換え条件!#REF!</definedName>
    <definedName name="開始行" localSheetId="18">[26]書換え条件!#REF!</definedName>
    <definedName name="開始行" localSheetId="19">[26]書換え条件!#REF!</definedName>
    <definedName name="開始行" localSheetId="20">[26]書換え条件!#REF!</definedName>
    <definedName name="開始行" localSheetId="21">[26]書換え条件!#REF!</definedName>
    <definedName name="開始行" localSheetId="22">[26]書換え条件!#REF!</definedName>
    <definedName name="開始行" localSheetId="23">[26]書換え条件!#REF!</definedName>
    <definedName name="開始行" localSheetId="24">[26]書換え条件!#REF!</definedName>
    <definedName name="開始行" localSheetId="25">[26]書換え条件!#REF!</definedName>
    <definedName name="開始行">[26]書換え条件!#REF!</definedName>
    <definedName name="基礎" localSheetId="14">#REF!</definedName>
    <definedName name="基礎" localSheetId="15">#REF!</definedName>
    <definedName name="基礎" localSheetId="16">#REF!</definedName>
    <definedName name="基礎" localSheetId="17">#REF!</definedName>
    <definedName name="基礎" localSheetId="18">#REF!</definedName>
    <definedName name="基礎" localSheetId="19">#REF!</definedName>
    <definedName name="基礎" localSheetId="20">#REF!</definedName>
    <definedName name="基礎" localSheetId="21">#REF!</definedName>
    <definedName name="基礎" localSheetId="22">#REF!</definedName>
    <definedName name="基礎" localSheetId="23">#REF!</definedName>
    <definedName name="基礎" localSheetId="24">#REF!</definedName>
    <definedName name="基礎" localSheetId="25">#REF!</definedName>
    <definedName name="基礎">#REF!</definedName>
    <definedName name="機能" localSheetId="14">#REF!</definedName>
    <definedName name="機能" localSheetId="15">#REF!</definedName>
    <definedName name="機能" localSheetId="16">#REF!</definedName>
    <definedName name="機能" localSheetId="17">#REF!</definedName>
    <definedName name="機能" localSheetId="18">#REF!</definedName>
    <definedName name="機能" localSheetId="19">#REF!</definedName>
    <definedName name="機能" localSheetId="20">#REF!</definedName>
    <definedName name="機能" localSheetId="21">#REF!</definedName>
    <definedName name="機能" localSheetId="22">#REF!</definedName>
    <definedName name="機能" localSheetId="23">#REF!</definedName>
    <definedName name="機能" localSheetId="24">#REF!</definedName>
    <definedName name="機能" localSheetId="25">#REF!</definedName>
    <definedName name="機能">#REF!</definedName>
    <definedName name="検索" localSheetId="14">#REF!</definedName>
    <definedName name="検索" localSheetId="15">#REF!</definedName>
    <definedName name="検索" localSheetId="16">#REF!</definedName>
    <definedName name="検索" localSheetId="17">#REF!</definedName>
    <definedName name="検索" localSheetId="18">#REF!</definedName>
    <definedName name="検索" localSheetId="19">#REF!</definedName>
    <definedName name="検索" localSheetId="20">#REF!</definedName>
    <definedName name="検索" localSheetId="21">#REF!</definedName>
    <definedName name="検索" localSheetId="22">#REF!</definedName>
    <definedName name="検索" localSheetId="23">#REF!</definedName>
    <definedName name="検索" localSheetId="24">#REF!</definedName>
    <definedName name="検索" localSheetId="25">#REF!</definedName>
    <definedName name="検索">#REF!</definedName>
    <definedName name="現地共通費率" localSheetId="14">#REF!</definedName>
    <definedName name="現地共通費率" localSheetId="15">#REF!</definedName>
    <definedName name="現地共通費率" localSheetId="16">#REF!</definedName>
    <definedName name="現地共通費率" localSheetId="17">#REF!</definedName>
    <definedName name="現地共通費率" localSheetId="18">#REF!</definedName>
    <definedName name="現地共通費率" localSheetId="19">#REF!</definedName>
    <definedName name="現地共通費率" localSheetId="20">#REF!</definedName>
    <definedName name="現地共通費率" localSheetId="21">#REF!</definedName>
    <definedName name="現地共通費率" localSheetId="22">#REF!</definedName>
    <definedName name="現地共通費率" localSheetId="23">#REF!</definedName>
    <definedName name="現地共通費率" localSheetId="24">#REF!</definedName>
    <definedName name="現地共通費率" localSheetId="25">#REF!</definedName>
    <definedName name="現地共通費率">#REF!</definedName>
    <definedName name="現地材増値税除外品部品単価ﾄﾞﾙ" localSheetId="14">#REF!</definedName>
    <definedName name="現地材増値税除外品部品単価ﾄﾞﾙ" localSheetId="15">#REF!</definedName>
    <definedName name="現地材増値税除外品部品単価ﾄﾞﾙ" localSheetId="16">#REF!</definedName>
    <definedName name="現地材増値税除外品部品単価ﾄﾞﾙ" localSheetId="17">#REF!</definedName>
    <definedName name="現地材増値税除外品部品単価ﾄﾞﾙ" localSheetId="18">#REF!</definedName>
    <definedName name="現地材増値税除外品部品単価ﾄﾞﾙ" localSheetId="19">#REF!</definedName>
    <definedName name="現地材増値税除外品部品単価ﾄﾞﾙ" localSheetId="20">#REF!</definedName>
    <definedName name="現地材増値税除外品部品単価ﾄﾞﾙ" localSheetId="21">#REF!</definedName>
    <definedName name="現地材増値税除外品部品単価ﾄﾞﾙ" localSheetId="22">#REF!</definedName>
    <definedName name="現地材増値税除外品部品単価ﾄﾞﾙ" localSheetId="23">#REF!</definedName>
    <definedName name="現地材増値税除外品部品単価ﾄﾞﾙ" localSheetId="24">#REF!</definedName>
    <definedName name="現地材増値税除外品部品単価ﾄﾞﾙ" localSheetId="25">#REF!</definedName>
    <definedName name="現地材増値税除外品部品単価ﾄﾞﾙ">#REF!</definedName>
    <definedName name="現地材増値税対象部品単価元" localSheetId="14">#REF!</definedName>
    <definedName name="現地材増値税対象部品単価元" localSheetId="15">#REF!</definedName>
    <definedName name="現地材増値税対象部品単価元" localSheetId="16">#REF!</definedName>
    <definedName name="現地材増値税対象部品単価元" localSheetId="17">#REF!</definedName>
    <definedName name="現地材増値税対象部品単価元" localSheetId="18">#REF!</definedName>
    <definedName name="現地材増値税対象部品単価元" localSheetId="19">#REF!</definedName>
    <definedName name="現地材増値税対象部品単価元" localSheetId="20">#REF!</definedName>
    <definedName name="現地材増値税対象部品単価元" localSheetId="21">#REF!</definedName>
    <definedName name="現地材増値税対象部品単価元" localSheetId="22">#REF!</definedName>
    <definedName name="現地材増値税対象部品単価元" localSheetId="23">#REF!</definedName>
    <definedName name="現地材増値税対象部品単価元" localSheetId="24">#REF!</definedName>
    <definedName name="現地材増値税対象部品単価元" localSheetId="25">#REF!</definedName>
    <definedName name="現地材増値税対象部品単価元">#REF!</definedName>
    <definedName name="現地調達材増値税率" localSheetId="14">#REF!</definedName>
    <definedName name="現地調達材増値税率" localSheetId="15">#REF!</definedName>
    <definedName name="現地調達材増値税率" localSheetId="16">#REF!</definedName>
    <definedName name="現地調達材増値税率" localSheetId="17">#REF!</definedName>
    <definedName name="現地調達材増値税率" localSheetId="18">#REF!</definedName>
    <definedName name="現地調達材増値税率" localSheetId="19">#REF!</definedName>
    <definedName name="現地調達材増値税率" localSheetId="20">#REF!</definedName>
    <definedName name="現地調達材増値税率" localSheetId="21">#REF!</definedName>
    <definedName name="現地調達材増値税率" localSheetId="22">#REF!</definedName>
    <definedName name="現地調達材増値税率" localSheetId="23">#REF!</definedName>
    <definedName name="現地調達材増値税率" localSheetId="24">#REF!</definedName>
    <definedName name="現地調達材増値税率" localSheetId="25">#REF!</definedName>
    <definedName name="現地調達材増値税率">#REF!</definedName>
    <definedName name="現地販売管理費率" localSheetId="14">#REF!</definedName>
    <definedName name="現地販売管理費率" localSheetId="15">#REF!</definedName>
    <definedName name="現地販売管理費率" localSheetId="16">#REF!</definedName>
    <definedName name="現地販売管理費率" localSheetId="17">#REF!</definedName>
    <definedName name="現地販売管理費率" localSheetId="18">#REF!</definedName>
    <definedName name="現地販売管理費率" localSheetId="19">#REF!</definedName>
    <definedName name="現地販売管理費率" localSheetId="20">#REF!</definedName>
    <definedName name="現地販売管理費率" localSheetId="21">#REF!</definedName>
    <definedName name="現地販売管理費率" localSheetId="22">#REF!</definedName>
    <definedName name="現地販売管理費率" localSheetId="23">#REF!</definedName>
    <definedName name="現地販売管理費率" localSheetId="24">#REF!</definedName>
    <definedName name="現地販売管理費率" localSheetId="25">#REF!</definedName>
    <definedName name="現地販売管理費率">#REF!</definedName>
    <definedName name="現地補助費" localSheetId="14">#REF!</definedName>
    <definedName name="現地補助費" localSheetId="15">#REF!</definedName>
    <definedName name="現地補助費" localSheetId="16">#REF!</definedName>
    <definedName name="現地補助費" localSheetId="17">#REF!</definedName>
    <definedName name="現地補助費" localSheetId="18">#REF!</definedName>
    <definedName name="現地補助費" localSheetId="19">#REF!</definedName>
    <definedName name="現地補助費" localSheetId="20">#REF!</definedName>
    <definedName name="現地補助費" localSheetId="21">#REF!</definedName>
    <definedName name="現地補助費" localSheetId="22">#REF!</definedName>
    <definedName name="現地補助費" localSheetId="23">#REF!</definedName>
    <definedName name="現地補助費" localSheetId="24">#REF!</definedName>
    <definedName name="現地補助費" localSheetId="25">#REF!</definedName>
    <definedName name="現地補助費">#REF!</definedName>
    <definedName name="現地補助部門費率" localSheetId="14">#REF!</definedName>
    <definedName name="現地補助部門費率" localSheetId="15">#REF!</definedName>
    <definedName name="現地補助部門費率" localSheetId="16">#REF!</definedName>
    <definedName name="現地補助部門費率" localSheetId="17">#REF!</definedName>
    <definedName name="現地補助部門費率" localSheetId="18">#REF!</definedName>
    <definedName name="現地補助部門費率" localSheetId="19">#REF!</definedName>
    <definedName name="現地補助部門費率" localSheetId="20">#REF!</definedName>
    <definedName name="現地補助部門費率" localSheetId="21">#REF!</definedName>
    <definedName name="現地補助部門費率" localSheetId="22">#REF!</definedName>
    <definedName name="現地補助部門費率" localSheetId="23">#REF!</definedName>
    <definedName name="現地補助部門費率" localSheetId="24">#REF!</definedName>
    <definedName name="現地補助部門費率" localSheetId="25">#REF!</definedName>
    <definedName name="現地補助部門費率">#REF!</definedName>
    <definedName name="現地利益率" localSheetId="14">#REF!</definedName>
    <definedName name="現地利益率" localSheetId="15">#REF!</definedName>
    <definedName name="現地利益率" localSheetId="16">#REF!</definedName>
    <definedName name="現地利益率" localSheetId="17">#REF!</definedName>
    <definedName name="現地利益率" localSheetId="18">#REF!</definedName>
    <definedName name="現地利益率" localSheetId="19">#REF!</definedName>
    <definedName name="現地利益率" localSheetId="20">#REF!</definedName>
    <definedName name="現地利益率" localSheetId="21">#REF!</definedName>
    <definedName name="現地利益率" localSheetId="22">#REF!</definedName>
    <definedName name="現地利益率" localSheetId="23">#REF!</definedName>
    <definedName name="現地利益率" localSheetId="24">#REF!</definedName>
    <definedName name="現地利益率" localSheetId="25">#REF!</definedName>
    <definedName name="現地利益率">#REF!</definedName>
    <definedName name="更新" localSheetId="14">#REF!</definedName>
    <definedName name="更新" localSheetId="15">#REF!</definedName>
    <definedName name="更新" localSheetId="16">#REF!</definedName>
    <definedName name="更新" localSheetId="17">#REF!</definedName>
    <definedName name="更新" localSheetId="18">#REF!</definedName>
    <definedName name="更新" localSheetId="19">#REF!</definedName>
    <definedName name="更新" localSheetId="20">#REF!</definedName>
    <definedName name="更新" localSheetId="21">#REF!</definedName>
    <definedName name="更新" localSheetId="22">#REF!</definedName>
    <definedName name="更新" localSheetId="23">#REF!</definedName>
    <definedName name="更新" localSheetId="24">#REF!</definedName>
    <definedName name="更新" localSheetId="25">#REF!</definedName>
    <definedName name="更新">#REF!</definedName>
    <definedName name="材料減耗費率">'[27]125円ﾃﾞｰﾀ'!$E$119</definedName>
    <definedName name="材料減耗費率FOB" localSheetId="14">#REF!</definedName>
    <definedName name="材料減耗費率FOB" localSheetId="15">#REF!</definedName>
    <definedName name="材料減耗費率FOB" localSheetId="16">#REF!</definedName>
    <definedName name="材料減耗費率FOB" localSheetId="17">#REF!</definedName>
    <definedName name="材料減耗費率FOB" localSheetId="18">#REF!</definedName>
    <definedName name="材料減耗費率FOB" localSheetId="19">#REF!</definedName>
    <definedName name="材料減耗費率FOB" localSheetId="20">#REF!</definedName>
    <definedName name="材料減耗費率FOB" localSheetId="21">#REF!</definedName>
    <definedName name="材料減耗費率FOB" localSheetId="22">#REF!</definedName>
    <definedName name="材料減耗費率FOB" localSheetId="23">#REF!</definedName>
    <definedName name="材料減耗費率FOB" localSheetId="24">#REF!</definedName>
    <definedName name="材料減耗費率FOB" localSheetId="25">#REF!</definedName>
    <definedName name="材料減耗費率FOB">#REF!</definedName>
    <definedName name="材料総合率" localSheetId="14">#REF!</definedName>
    <definedName name="材料総合率" localSheetId="15">#REF!</definedName>
    <definedName name="材料総合率" localSheetId="16">#REF!</definedName>
    <definedName name="材料総合率" localSheetId="17">#REF!</definedName>
    <definedName name="材料総合率" localSheetId="18">#REF!</definedName>
    <definedName name="材料総合率" localSheetId="19">#REF!</definedName>
    <definedName name="材料総合率" localSheetId="20">#REF!</definedName>
    <definedName name="材料総合率" localSheetId="21">#REF!</definedName>
    <definedName name="材料総合率" localSheetId="22">#REF!</definedName>
    <definedName name="材料総合率" localSheetId="23">#REF!</definedName>
    <definedName name="材料総合率" localSheetId="24">#REF!</definedName>
    <definedName name="材料総合率" localSheetId="25">#REF!</definedName>
    <definedName name="材料総合率">#REF!</definedName>
    <definedName name="材料調達資金金利率" localSheetId="14">#REF!</definedName>
    <definedName name="材料調達資金金利率" localSheetId="15">#REF!</definedName>
    <definedName name="材料調達資金金利率" localSheetId="16">#REF!</definedName>
    <definedName name="材料調達資金金利率" localSheetId="17">#REF!</definedName>
    <definedName name="材料調達資金金利率" localSheetId="18">#REF!</definedName>
    <definedName name="材料調達資金金利率" localSheetId="19">#REF!</definedName>
    <definedName name="材料調達資金金利率" localSheetId="20">#REF!</definedName>
    <definedName name="材料調達資金金利率" localSheetId="21">#REF!</definedName>
    <definedName name="材料調達資金金利率" localSheetId="22">#REF!</definedName>
    <definedName name="材料調達資金金利率" localSheetId="23">#REF!</definedName>
    <definedName name="材料調達資金金利率" localSheetId="24">#REF!</definedName>
    <definedName name="材料調達資金金利率" localSheetId="25">#REF!</definedName>
    <definedName name="材料調達資金金利率">#REF!</definedName>
    <definedName name="社内加工賃率平均元分" localSheetId="14">#REF!</definedName>
    <definedName name="社内加工賃率平均元分" localSheetId="15">#REF!</definedName>
    <definedName name="社内加工賃率平均元分" localSheetId="16">#REF!</definedName>
    <definedName name="社内加工賃率平均元分" localSheetId="17">#REF!</definedName>
    <definedName name="社内加工賃率平均元分" localSheetId="18">#REF!</definedName>
    <definedName name="社内加工賃率平均元分" localSheetId="19">#REF!</definedName>
    <definedName name="社内加工賃率平均元分" localSheetId="20">#REF!</definedName>
    <definedName name="社内加工賃率平均元分" localSheetId="21">#REF!</definedName>
    <definedName name="社内加工賃率平均元分" localSheetId="22">#REF!</definedName>
    <definedName name="社内加工賃率平均元分" localSheetId="23">#REF!</definedName>
    <definedName name="社内加工賃率平均元分" localSheetId="24">#REF!</definedName>
    <definedName name="社内加工賃率平均元分" localSheetId="25">#REF!</definedName>
    <definedName name="社内加工賃率平均元分">#REF!</definedName>
    <definedName name="社内梱包費率" localSheetId="14">#REF!</definedName>
    <definedName name="社内梱包費率" localSheetId="15">#REF!</definedName>
    <definedName name="社内梱包費率" localSheetId="16">#REF!</definedName>
    <definedName name="社内梱包費率" localSheetId="17">#REF!</definedName>
    <definedName name="社内梱包費率" localSheetId="18">#REF!</definedName>
    <definedName name="社内梱包費率" localSheetId="19">#REF!</definedName>
    <definedName name="社内梱包費率" localSheetId="20">#REF!</definedName>
    <definedName name="社内梱包費率" localSheetId="21">#REF!</definedName>
    <definedName name="社内梱包費率" localSheetId="22">#REF!</definedName>
    <definedName name="社内梱包費率" localSheetId="23">#REF!</definedName>
    <definedName name="社内梱包費率" localSheetId="24">#REF!</definedName>
    <definedName name="社内梱包費率" localSheetId="25">#REF!</definedName>
    <definedName name="社内梱包費率">#REF!</definedName>
    <definedName name="終了行" localSheetId="14">[26]書換え条件!#REF!</definedName>
    <definedName name="終了行" localSheetId="15">[26]書換え条件!#REF!</definedName>
    <definedName name="終了行" localSheetId="16">[26]書換え条件!#REF!</definedName>
    <definedName name="終了行" localSheetId="17">[26]書換え条件!#REF!</definedName>
    <definedName name="終了行" localSheetId="18">[26]書換え条件!#REF!</definedName>
    <definedName name="終了行" localSheetId="19">[26]書換え条件!#REF!</definedName>
    <definedName name="終了行" localSheetId="20">[26]書換え条件!#REF!</definedName>
    <definedName name="終了行" localSheetId="21">[26]書換え条件!#REF!</definedName>
    <definedName name="終了行" localSheetId="22">[26]書換え条件!#REF!</definedName>
    <definedName name="終了行" localSheetId="23">[26]書換え条件!#REF!</definedName>
    <definedName name="終了行" localSheetId="24">[26]書換え条件!#REF!</definedName>
    <definedName name="終了行" localSheetId="25">[26]書換え条件!#REF!</definedName>
    <definedName name="終了行">[26]書換え条件!#REF!</definedName>
    <definedName name="所要量1" localSheetId="14">#REF!</definedName>
    <definedName name="所要量1" localSheetId="15">#REF!</definedName>
    <definedName name="所要量1" localSheetId="16">#REF!</definedName>
    <definedName name="所要量1" localSheetId="17">#REF!</definedName>
    <definedName name="所要量1" localSheetId="18">#REF!</definedName>
    <definedName name="所要量1" localSheetId="19">#REF!</definedName>
    <definedName name="所要量1" localSheetId="20">#REF!</definedName>
    <definedName name="所要量1" localSheetId="21">#REF!</definedName>
    <definedName name="所要量1" localSheetId="22">#REF!</definedName>
    <definedName name="所要量1" localSheetId="23">#REF!</definedName>
    <definedName name="所要量1" localSheetId="24">#REF!</definedName>
    <definedName name="所要量1" localSheetId="25">#REF!</definedName>
    <definedName name="所要量1">#REF!</definedName>
    <definedName name="所要量2" localSheetId="14">#REF!</definedName>
    <definedName name="所要量2" localSheetId="15">#REF!</definedName>
    <definedName name="所要量2" localSheetId="16">#REF!</definedName>
    <definedName name="所要量2" localSheetId="17">#REF!</definedName>
    <definedName name="所要量2" localSheetId="18">#REF!</definedName>
    <definedName name="所要量2" localSheetId="19">#REF!</definedName>
    <definedName name="所要量2" localSheetId="20">#REF!</definedName>
    <definedName name="所要量2" localSheetId="21">#REF!</definedName>
    <definedName name="所要量2" localSheetId="22">#REF!</definedName>
    <definedName name="所要量2" localSheetId="23">#REF!</definedName>
    <definedName name="所要量2" localSheetId="24">#REF!</definedName>
    <definedName name="所要量2" localSheetId="25">#REF!</definedName>
    <definedName name="所要量2">#REF!</definedName>
    <definedName name="所要量3" localSheetId="14">#REF!</definedName>
    <definedName name="所要量3" localSheetId="15">#REF!</definedName>
    <definedName name="所要量3" localSheetId="16">#REF!</definedName>
    <definedName name="所要量3" localSheetId="17">#REF!</definedName>
    <definedName name="所要量3" localSheetId="18">#REF!</definedName>
    <definedName name="所要量3" localSheetId="19">#REF!</definedName>
    <definedName name="所要量3" localSheetId="20">#REF!</definedName>
    <definedName name="所要量3" localSheetId="21">#REF!</definedName>
    <definedName name="所要量3" localSheetId="22">#REF!</definedName>
    <definedName name="所要量3" localSheetId="23">#REF!</definedName>
    <definedName name="所要量3" localSheetId="24">#REF!</definedName>
    <definedName name="所要量3" localSheetId="25">#REF!</definedName>
    <definedName name="所要量3">#REF!</definedName>
    <definedName name="所要量4" localSheetId="14">#REF!</definedName>
    <definedName name="所要量4" localSheetId="15">#REF!</definedName>
    <definedName name="所要量4" localSheetId="16">#REF!</definedName>
    <definedName name="所要量4" localSheetId="17">#REF!</definedName>
    <definedName name="所要量4" localSheetId="18">#REF!</definedName>
    <definedName name="所要量4" localSheetId="19">#REF!</definedName>
    <definedName name="所要量4" localSheetId="20">#REF!</definedName>
    <definedName name="所要量4" localSheetId="21">#REF!</definedName>
    <definedName name="所要量4" localSheetId="22">#REF!</definedName>
    <definedName name="所要量4" localSheetId="23">#REF!</definedName>
    <definedName name="所要量4" localSheetId="24">#REF!</definedName>
    <definedName name="所要量4" localSheetId="25">#REF!</definedName>
    <definedName name="所要量4">#REF!</definedName>
    <definedName name="所要量5" localSheetId="14">#REF!</definedName>
    <definedName name="所要量5" localSheetId="15">#REF!</definedName>
    <definedName name="所要量5" localSheetId="16">#REF!</definedName>
    <definedName name="所要量5" localSheetId="17">#REF!</definedName>
    <definedName name="所要量5" localSheetId="18">#REF!</definedName>
    <definedName name="所要量5" localSheetId="19">#REF!</definedName>
    <definedName name="所要量5" localSheetId="20">#REF!</definedName>
    <definedName name="所要量5" localSheetId="21">#REF!</definedName>
    <definedName name="所要量5" localSheetId="22">#REF!</definedName>
    <definedName name="所要量5" localSheetId="23">#REF!</definedName>
    <definedName name="所要量5" localSheetId="24">#REF!</definedName>
    <definedName name="所要量5" localSheetId="25">#REF!</definedName>
    <definedName name="所要量5">#REF!</definedName>
    <definedName name="身上" localSheetId="14">#REF!</definedName>
    <definedName name="身上" localSheetId="15">#REF!</definedName>
    <definedName name="身上" localSheetId="16">#REF!</definedName>
    <definedName name="身上" localSheetId="17">#REF!</definedName>
    <definedName name="身上" localSheetId="18">#REF!</definedName>
    <definedName name="身上" localSheetId="19">#REF!</definedName>
    <definedName name="身上" localSheetId="20">#REF!</definedName>
    <definedName name="身上" localSheetId="21">#REF!</definedName>
    <definedName name="身上" localSheetId="22">#REF!</definedName>
    <definedName name="身上" localSheetId="23">#REF!</definedName>
    <definedName name="身上" localSheetId="24">#REF!</definedName>
    <definedName name="身上" localSheetId="25">#REF!</definedName>
    <definedName name="身上">#REF!</definedName>
    <definedName name="設備投資2011.2.19" hidden="1">"P80"</definedName>
    <definedName name="損耗費" localSheetId="14">#REF!</definedName>
    <definedName name="損耗費" localSheetId="15">#REF!</definedName>
    <definedName name="損耗費" localSheetId="16">#REF!</definedName>
    <definedName name="損耗費" localSheetId="17">#REF!</definedName>
    <definedName name="損耗費" localSheetId="18">#REF!</definedName>
    <definedName name="損耗費" localSheetId="19">#REF!</definedName>
    <definedName name="損耗費" localSheetId="20">#REF!</definedName>
    <definedName name="損耗費" localSheetId="21">#REF!</definedName>
    <definedName name="損耗費" localSheetId="22">#REF!</definedName>
    <definedName name="損耗費" localSheetId="23">#REF!</definedName>
    <definedName name="損耗費" localSheetId="24">#REF!</definedName>
    <definedName name="損耗費" localSheetId="25">#REF!</definedName>
    <definedName name="損耗費">#REF!</definedName>
    <definedName name="他社輸入一般為替ﾚｰﾄ円ﾄﾞﾙ" localSheetId="14">#REF!</definedName>
    <definedName name="他社輸入一般為替ﾚｰﾄ円ﾄﾞﾙ" localSheetId="15">#REF!</definedName>
    <definedName name="他社輸入一般為替ﾚｰﾄ円ﾄﾞﾙ" localSheetId="16">#REF!</definedName>
    <definedName name="他社輸入一般為替ﾚｰﾄ円ﾄﾞﾙ" localSheetId="17">#REF!</definedName>
    <definedName name="他社輸入一般為替ﾚｰﾄ円ﾄﾞﾙ" localSheetId="18">#REF!</definedName>
    <definedName name="他社輸入一般為替ﾚｰﾄ円ﾄﾞﾙ" localSheetId="19">#REF!</definedName>
    <definedName name="他社輸入一般為替ﾚｰﾄ円ﾄﾞﾙ" localSheetId="20">#REF!</definedName>
    <definedName name="他社輸入一般為替ﾚｰﾄ円ﾄﾞﾙ" localSheetId="21">#REF!</definedName>
    <definedName name="他社輸入一般為替ﾚｰﾄ円ﾄﾞﾙ" localSheetId="22">#REF!</definedName>
    <definedName name="他社輸入一般為替ﾚｰﾄ円ﾄﾞﾙ" localSheetId="23">#REF!</definedName>
    <definedName name="他社輸入一般為替ﾚｰﾄ円ﾄﾞﾙ" localSheetId="24">#REF!</definedName>
    <definedName name="他社輸入一般為替ﾚｰﾄ円ﾄﾞﾙ" localSheetId="25">#REF!</definedName>
    <definedName name="他社輸入一般為替ﾚｰﾄ円ﾄﾞﾙ">#REF!</definedName>
    <definedName name="他社輸入材CIF単価ﾄﾞﾙ" localSheetId="14">#REF!</definedName>
    <definedName name="他社輸入材CIF単価ﾄﾞﾙ" localSheetId="15">#REF!</definedName>
    <definedName name="他社輸入材CIF単価ﾄﾞﾙ" localSheetId="16">#REF!</definedName>
    <definedName name="他社輸入材CIF単価ﾄﾞﾙ" localSheetId="17">#REF!</definedName>
    <definedName name="他社輸入材CIF単価ﾄﾞﾙ" localSheetId="18">#REF!</definedName>
    <definedName name="他社輸入材CIF単価ﾄﾞﾙ" localSheetId="19">#REF!</definedName>
    <definedName name="他社輸入材CIF単価ﾄﾞﾙ" localSheetId="20">#REF!</definedName>
    <definedName name="他社輸入材CIF単価ﾄﾞﾙ" localSheetId="21">#REF!</definedName>
    <definedName name="他社輸入材CIF単価ﾄﾞﾙ" localSheetId="22">#REF!</definedName>
    <definedName name="他社輸入材CIF単価ﾄﾞﾙ" localSheetId="23">#REF!</definedName>
    <definedName name="他社輸入材CIF単価ﾄﾞﾙ" localSheetId="24">#REF!</definedName>
    <definedName name="他社輸入材CIF単価ﾄﾞﾙ" localSheetId="25">#REF!</definedName>
    <definedName name="他社輸入材CIF単価ﾄﾞﾙ">#REF!</definedName>
    <definedName name="他社輸入材一般CIF率" localSheetId="14">#REF!</definedName>
    <definedName name="他社輸入材一般CIF率" localSheetId="15">#REF!</definedName>
    <definedName name="他社輸入材一般CIF率" localSheetId="16">#REF!</definedName>
    <definedName name="他社輸入材一般CIF率" localSheetId="17">#REF!</definedName>
    <definedName name="他社輸入材一般CIF率" localSheetId="18">#REF!</definedName>
    <definedName name="他社輸入材一般CIF率" localSheetId="19">#REF!</definedName>
    <definedName name="他社輸入材一般CIF率" localSheetId="20">#REF!</definedName>
    <definedName name="他社輸入材一般CIF率" localSheetId="21">#REF!</definedName>
    <definedName name="他社輸入材一般CIF率" localSheetId="22">#REF!</definedName>
    <definedName name="他社輸入材一般CIF率" localSheetId="23">#REF!</definedName>
    <definedName name="他社輸入材一般CIF率" localSheetId="24">#REF!</definedName>
    <definedName name="他社輸入材一般CIF率" localSheetId="25">#REF!</definedName>
    <definedName name="他社輸入材一般CIF率">#REF!</definedName>
    <definedName name="帳票" localSheetId="14">#REF!</definedName>
    <definedName name="帳票" localSheetId="15">#REF!</definedName>
    <definedName name="帳票" localSheetId="16">#REF!</definedName>
    <definedName name="帳票" localSheetId="17">#REF!</definedName>
    <definedName name="帳票" localSheetId="18">#REF!</definedName>
    <definedName name="帳票" localSheetId="19">#REF!</definedName>
    <definedName name="帳票" localSheetId="20">#REF!</definedName>
    <definedName name="帳票" localSheetId="21">#REF!</definedName>
    <definedName name="帳票" localSheetId="22">#REF!</definedName>
    <definedName name="帳票" localSheetId="23">#REF!</definedName>
    <definedName name="帳票" localSheetId="24">#REF!</definedName>
    <definedName name="帳票" localSheetId="25">#REF!</definedName>
    <definedName name="帳票">#REF!</definedName>
    <definedName name="賃率CLEL組立" localSheetId="14">#REF!</definedName>
    <definedName name="賃率CLEL組立" localSheetId="15">#REF!</definedName>
    <definedName name="賃率CLEL組立" localSheetId="16">#REF!</definedName>
    <definedName name="賃率CLEL組立" localSheetId="17">#REF!</definedName>
    <definedName name="賃率CLEL組立" localSheetId="18">#REF!</definedName>
    <definedName name="賃率CLEL組立" localSheetId="19">#REF!</definedName>
    <definedName name="賃率CLEL組立" localSheetId="20">#REF!</definedName>
    <definedName name="賃率CLEL組立" localSheetId="21">#REF!</definedName>
    <definedName name="賃率CLEL組立" localSheetId="22">#REF!</definedName>
    <definedName name="賃率CLEL組立" localSheetId="23">#REF!</definedName>
    <definedName name="賃率CLEL組立" localSheetId="24">#REF!</definedName>
    <definedName name="賃率CLEL組立" localSheetId="25">#REF!</definedName>
    <definedName name="賃率CLEL組立">#REF!</definedName>
    <definedName name="賃率MKｹｰｽ成形" localSheetId="14">#REF!</definedName>
    <definedName name="賃率MKｹｰｽ成形" localSheetId="15">#REF!</definedName>
    <definedName name="賃率MKｹｰｽ成形" localSheetId="16">#REF!</definedName>
    <definedName name="賃率MKｹｰｽ成形" localSheetId="17">#REF!</definedName>
    <definedName name="賃率MKｹｰｽ成形" localSheetId="18">#REF!</definedName>
    <definedName name="賃率MKｹｰｽ成形" localSheetId="19">#REF!</definedName>
    <definedName name="賃率MKｹｰｽ成形" localSheetId="20">#REF!</definedName>
    <definedName name="賃率MKｹｰｽ成形" localSheetId="21">#REF!</definedName>
    <definedName name="賃率MKｹｰｽ成形" localSheetId="22">#REF!</definedName>
    <definedName name="賃率MKｹｰｽ成形" localSheetId="23">#REF!</definedName>
    <definedName name="賃率MKｹｰｽ成形" localSheetId="24">#REF!</definedName>
    <definedName name="賃率MKｹｰｽ成形" localSheetId="25">#REF!</definedName>
    <definedName name="賃率MKｹｰｽ成形">#REF!</definedName>
    <definedName name="賃率MKｹｰｽ塗装" localSheetId="14">#REF!</definedName>
    <definedName name="賃率MKｹｰｽ塗装" localSheetId="15">#REF!</definedName>
    <definedName name="賃率MKｹｰｽ塗装" localSheetId="16">#REF!</definedName>
    <definedName name="賃率MKｹｰｽ塗装" localSheetId="17">#REF!</definedName>
    <definedName name="賃率MKｹｰｽ塗装" localSheetId="18">#REF!</definedName>
    <definedName name="賃率MKｹｰｽ塗装" localSheetId="19">#REF!</definedName>
    <definedName name="賃率MKｹｰｽ塗装" localSheetId="20">#REF!</definedName>
    <definedName name="賃率MKｹｰｽ塗装" localSheetId="21">#REF!</definedName>
    <definedName name="賃率MKｹｰｽ塗装" localSheetId="22">#REF!</definedName>
    <definedName name="賃率MKｹｰｽ塗装" localSheetId="23">#REF!</definedName>
    <definedName name="賃率MKｹｰｽ塗装" localSheetId="24">#REF!</definedName>
    <definedName name="賃率MKｹｰｽ塗装" localSheetId="25">#REF!</definedName>
    <definedName name="賃率MKｹｰｽ塗装">#REF!</definedName>
    <definedName name="賃率MK組立GH" localSheetId="14">#REF!</definedName>
    <definedName name="賃率MK組立GH" localSheetId="15">#REF!</definedName>
    <definedName name="賃率MK組立GH" localSheetId="16">#REF!</definedName>
    <definedName name="賃率MK組立GH" localSheetId="17">#REF!</definedName>
    <definedName name="賃率MK組立GH" localSheetId="18">#REF!</definedName>
    <definedName name="賃率MK組立GH" localSheetId="19">#REF!</definedName>
    <definedName name="賃率MK組立GH" localSheetId="20">#REF!</definedName>
    <definedName name="賃率MK組立GH" localSheetId="21">#REF!</definedName>
    <definedName name="賃率MK組立GH" localSheetId="22">#REF!</definedName>
    <definedName name="賃率MK組立GH" localSheetId="23">#REF!</definedName>
    <definedName name="賃率MK組立GH" localSheetId="24">#REF!</definedName>
    <definedName name="賃率MK組立GH" localSheetId="25">#REF!</definedName>
    <definedName name="賃率MK組立GH">#REF!</definedName>
    <definedName name="賃率MK部品GH" localSheetId="14">#REF!</definedName>
    <definedName name="賃率MK部品GH" localSheetId="15">#REF!</definedName>
    <definedName name="賃率MK部品GH" localSheetId="16">#REF!</definedName>
    <definedName name="賃率MK部品GH" localSheetId="17">#REF!</definedName>
    <definedName name="賃率MK部品GH" localSheetId="18">#REF!</definedName>
    <definedName name="賃率MK部品GH" localSheetId="19">#REF!</definedName>
    <definedName name="賃率MK部品GH" localSheetId="20">#REF!</definedName>
    <definedName name="賃率MK部品GH" localSheetId="21">#REF!</definedName>
    <definedName name="賃率MK部品GH" localSheetId="22">#REF!</definedName>
    <definedName name="賃率MK部品GH" localSheetId="23">#REF!</definedName>
    <definedName name="賃率MK部品GH" localSheetId="24">#REF!</definedName>
    <definedName name="賃率MK部品GH" localSheetId="25">#REF!</definedName>
    <definedName name="賃率MK部品GH">#REF!</definedName>
    <definedName name="賃率ｼｰﾄSMT" localSheetId="14">#REF!</definedName>
    <definedName name="賃率ｼｰﾄSMT" localSheetId="15">#REF!</definedName>
    <definedName name="賃率ｼｰﾄSMT" localSheetId="16">#REF!</definedName>
    <definedName name="賃率ｼｰﾄSMT" localSheetId="17">#REF!</definedName>
    <definedName name="賃率ｼｰﾄSMT" localSheetId="18">#REF!</definedName>
    <definedName name="賃率ｼｰﾄSMT" localSheetId="19">#REF!</definedName>
    <definedName name="賃率ｼｰﾄSMT" localSheetId="20">#REF!</definedName>
    <definedName name="賃率ｼｰﾄSMT" localSheetId="21">#REF!</definedName>
    <definedName name="賃率ｼｰﾄSMT" localSheetId="22">#REF!</definedName>
    <definedName name="賃率ｼｰﾄSMT" localSheetId="23">#REF!</definedName>
    <definedName name="賃率ｼｰﾄSMT" localSheetId="24">#REF!</definedName>
    <definedName name="賃率ｼｰﾄSMT" localSheetId="25">#REF!</definedName>
    <definedName name="賃率ｼｰﾄSMT">#REF!</definedName>
    <definedName name="賃率ｼｰﾄ自挿" localSheetId="14">#REF!</definedName>
    <definedName name="賃率ｼｰﾄ自挿" localSheetId="15">#REF!</definedName>
    <definedName name="賃率ｼｰﾄ自挿" localSheetId="16">#REF!</definedName>
    <definedName name="賃率ｼｰﾄ自挿" localSheetId="17">#REF!</definedName>
    <definedName name="賃率ｼｰﾄ自挿" localSheetId="18">#REF!</definedName>
    <definedName name="賃率ｼｰﾄ自挿" localSheetId="19">#REF!</definedName>
    <definedName name="賃率ｼｰﾄ自挿" localSheetId="20">#REF!</definedName>
    <definedName name="賃率ｼｰﾄ自挿" localSheetId="21">#REF!</definedName>
    <definedName name="賃率ｼｰﾄ自挿" localSheetId="22">#REF!</definedName>
    <definedName name="賃率ｼｰﾄ自挿" localSheetId="23">#REF!</definedName>
    <definedName name="賃率ｼｰﾄ自挿" localSheetId="24">#REF!</definedName>
    <definedName name="賃率ｼｰﾄ自挿" localSheetId="25">#REF!</definedName>
    <definedName name="賃率ｼｰﾄ自挿">#REF!</definedName>
    <definedName name="賃率ｼｰﾄ手挿" localSheetId="14">#REF!</definedName>
    <definedName name="賃率ｼｰﾄ手挿" localSheetId="15">#REF!</definedName>
    <definedName name="賃率ｼｰﾄ手挿" localSheetId="16">#REF!</definedName>
    <definedName name="賃率ｼｰﾄ手挿" localSheetId="17">#REF!</definedName>
    <definedName name="賃率ｼｰﾄ手挿" localSheetId="18">#REF!</definedName>
    <definedName name="賃率ｼｰﾄ手挿" localSheetId="19">#REF!</definedName>
    <definedName name="賃率ｼｰﾄ手挿" localSheetId="20">#REF!</definedName>
    <definedName name="賃率ｼｰﾄ手挿" localSheetId="21">#REF!</definedName>
    <definedName name="賃率ｼｰﾄ手挿" localSheetId="22">#REF!</definedName>
    <definedName name="賃率ｼｰﾄ手挿" localSheetId="23">#REF!</definedName>
    <definedName name="賃率ｼｰﾄ手挿" localSheetId="24">#REF!</definedName>
    <definedName name="賃率ｼｰﾄ手挿" localSheetId="25">#REF!</definedName>
    <definedName name="賃率ｼｰﾄ手挿">#REF!</definedName>
    <definedName name="賃率木工機械" localSheetId="14">#REF!</definedName>
    <definedName name="賃率木工機械" localSheetId="15">#REF!</definedName>
    <definedName name="賃率木工機械" localSheetId="16">#REF!</definedName>
    <definedName name="賃率木工機械" localSheetId="17">#REF!</definedName>
    <definedName name="賃率木工機械" localSheetId="18">#REF!</definedName>
    <definedName name="賃率木工機械" localSheetId="19">#REF!</definedName>
    <definedName name="賃率木工機械" localSheetId="20">#REF!</definedName>
    <definedName name="賃率木工機械" localSheetId="21">#REF!</definedName>
    <definedName name="賃率木工機械" localSheetId="22">#REF!</definedName>
    <definedName name="賃率木工機械" localSheetId="23">#REF!</definedName>
    <definedName name="賃率木工機械" localSheetId="24">#REF!</definedName>
    <definedName name="賃率木工機械" localSheetId="25">#REF!</definedName>
    <definedName name="賃率木工機械">#REF!</definedName>
    <definedName name="賃率木工組立" localSheetId="14">#REF!</definedName>
    <definedName name="賃率木工組立" localSheetId="15">#REF!</definedName>
    <definedName name="賃率木工組立" localSheetId="16">#REF!</definedName>
    <definedName name="賃率木工組立" localSheetId="17">#REF!</definedName>
    <definedName name="賃率木工組立" localSheetId="18">#REF!</definedName>
    <definedName name="賃率木工組立" localSheetId="19">#REF!</definedName>
    <definedName name="賃率木工組立" localSheetId="20">#REF!</definedName>
    <definedName name="賃率木工組立" localSheetId="21">#REF!</definedName>
    <definedName name="賃率木工組立" localSheetId="22">#REF!</definedName>
    <definedName name="賃率木工組立" localSheetId="23">#REF!</definedName>
    <definedName name="賃率木工組立" localSheetId="24">#REF!</definedName>
    <definedName name="賃率木工組立" localSheetId="25">#REF!</definedName>
    <definedName name="賃率木工組立">#REF!</definedName>
    <definedName name="日本支給材CIF単価ﾄﾞﾙ" localSheetId="14">#REF!</definedName>
    <definedName name="日本支給材CIF単価ﾄﾞﾙ" localSheetId="15">#REF!</definedName>
    <definedName name="日本支給材CIF単価ﾄﾞﾙ" localSheetId="16">#REF!</definedName>
    <definedName name="日本支給材CIF単価ﾄﾞﾙ" localSheetId="17">#REF!</definedName>
    <definedName name="日本支給材CIF単価ﾄﾞﾙ" localSheetId="18">#REF!</definedName>
    <definedName name="日本支給材CIF単価ﾄﾞﾙ" localSheetId="19">#REF!</definedName>
    <definedName name="日本支給材CIF単価ﾄﾞﾙ" localSheetId="20">#REF!</definedName>
    <definedName name="日本支給材CIF単価ﾄﾞﾙ" localSheetId="21">#REF!</definedName>
    <definedName name="日本支給材CIF単価ﾄﾞﾙ" localSheetId="22">#REF!</definedName>
    <definedName name="日本支給材CIF単価ﾄﾞﾙ" localSheetId="23">#REF!</definedName>
    <definedName name="日本支給材CIF単価ﾄﾞﾙ" localSheetId="24">#REF!</definedName>
    <definedName name="日本支給材CIF単価ﾄﾞﾙ" localSheetId="25">#REF!</definedName>
    <definedName name="日本支給材CIF単価ﾄﾞﾙ">#REF!</definedName>
    <definedName name="日本支給材KDCIF率" localSheetId="14">#REF!</definedName>
    <definedName name="日本支給材KDCIF率" localSheetId="15">#REF!</definedName>
    <definedName name="日本支給材KDCIF率" localSheetId="16">#REF!</definedName>
    <definedName name="日本支給材KDCIF率" localSheetId="17">#REF!</definedName>
    <definedName name="日本支給材KDCIF率" localSheetId="18">#REF!</definedName>
    <definedName name="日本支給材KDCIF率" localSheetId="19">#REF!</definedName>
    <definedName name="日本支給材KDCIF率" localSheetId="20">#REF!</definedName>
    <definedName name="日本支給材KDCIF率" localSheetId="21">#REF!</definedName>
    <definedName name="日本支給材KDCIF率" localSheetId="22">#REF!</definedName>
    <definedName name="日本支給材KDCIF率" localSheetId="23">#REF!</definedName>
    <definedName name="日本支給材KDCIF率" localSheetId="24">#REF!</definedName>
    <definedName name="日本支給材KDCIF率" localSheetId="25">#REF!</definedName>
    <definedName name="日本支給材KDCIF率">#REF!</definedName>
    <definedName name="日本支給材KD為替円ﾄﾞﾙ" localSheetId="14">#REF!</definedName>
    <definedName name="日本支給材KD為替円ﾄﾞﾙ" localSheetId="15">#REF!</definedName>
    <definedName name="日本支給材KD為替円ﾄﾞﾙ" localSheetId="16">#REF!</definedName>
    <definedName name="日本支給材KD為替円ﾄﾞﾙ" localSheetId="17">#REF!</definedName>
    <definedName name="日本支給材KD為替円ﾄﾞﾙ" localSheetId="18">#REF!</definedName>
    <definedName name="日本支給材KD為替円ﾄﾞﾙ" localSheetId="19">#REF!</definedName>
    <definedName name="日本支給材KD為替円ﾄﾞﾙ" localSheetId="20">#REF!</definedName>
    <definedName name="日本支給材KD為替円ﾄﾞﾙ" localSheetId="21">#REF!</definedName>
    <definedName name="日本支給材KD為替円ﾄﾞﾙ" localSheetId="22">#REF!</definedName>
    <definedName name="日本支給材KD為替円ﾄﾞﾙ" localSheetId="23">#REF!</definedName>
    <definedName name="日本支給材KD為替円ﾄﾞﾙ" localSheetId="24">#REF!</definedName>
    <definedName name="日本支給材KD為替円ﾄﾞﾙ" localSheetId="25">#REF!</definedName>
    <definedName name="日本支給材KD為替円ﾄﾞﾙ">#REF!</definedName>
    <definedName name="日本支給材為替ﾚﾄ円ﾄﾞﾙ" localSheetId="14">#REF!</definedName>
    <definedName name="日本支給材為替ﾚﾄ円ﾄﾞﾙ" localSheetId="15">#REF!</definedName>
    <definedName name="日本支給材為替ﾚﾄ円ﾄﾞﾙ" localSheetId="16">#REF!</definedName>
    <definedName name="日本支給材為替ﾚﾄ円ﾄﾞﾙ" localSheetId="17">#REF!</definedName>
    <definedName name="日本支給材為替ﾚﾄ円ﾄﾞﾙ" localSheetId="18">#REF!</definedName>
    <definedName name="日本支給材為替ﾚﾄ円ﾄﾞﾙ" localSheetId="19">#REF!</definedName>
    <definedName name="日本支給材為替ﾚﾄ円ﾄﾞﾙ" localSheetId="20">#REF!</definedName>
    <definedName name="日本支給材為替ﾚﾄ円ﾄﾞﾙ" localSheetId="21">#REF!</definedName>
    <definedName name="日本支給材為替ﾚﾄ円ﾄﾞﾙ" localSheetId="22">#REF!</definedName>
    <definedName name="日本支給材為替ﾚﾄ円ﾄﾞﾙ" localSheetId="23">#REF!</definedName>
    <definedName name="日本支給材為替ﾚﾄ円ﾄﾞﾙ" localSheetId="24">#REF!</definedName>
    <definedName name="日本支給材為替ﾚﾄ円ﾄﾞﾙ" localSheetId="25">#REF!</definedName>
    <definedName name="日本支給材為替ﾚﾄ円ﾄﾞﾙ">#REF!</definedName>
    <definedName name="日本支給材確定単価円" localSheetId="14">#REF!</definedName>
    <definedName name="日本支給材確定単価円" localSheetId="15">#REF!</definedName>
    <definedName name="日本支給材確定単価円" localSheetId="16">#REF!</definedName>
    <definedName name="日本支給材確定単価円" localSheetId="17">#REF!</definedName>
    <definedName name="日本支給材確定単価円" localSheetId="18">#REF!</definedName>
    <definedName name="日本支給材確定単価円" localSheetId="19">#REF!</definedName>
    <definedName name="日本支給材確定単価円" localSheetId="20">#REF!</definedName>
    <definedName name="日本支給材確定単価円" localSheetId="21">#REF!</definedName>
    <definedName name="日本支給材確定単価円" localSheetId="22">#REF!</definedName>
    <definedName name="日本支給材確定単価円" localSheetId="23">#REF!</definedName>
    <definedName name="日本支給材確定単価円" localSheetId="24">#REF!</definedName>
    <definedName name="日本支給材確定単価円" localSheetId="25">#REF!</definedName>
    <definedName name="日本支給材確定単価円">#REF!</definedName>
    <definedName name="日本支給材実勢単価計円" localSheetId="14">#REF!</definedName>
    <definedName name="日本支給材実勢単価計円" localSheetId="15">#REF!</definedName>
    <definedName name="日本支給材実勢単価計円" localSheetId="16">#REF!</definedName>
    <definedName name="日本支給材実勢単価計円" localSheetId="17">#REF!</definedName>
    <definedName name="日本支給材実勢単価計円" localSheetId="18">#REF!</definedName>
    <definedName name="日本支給材実勢単価計円" localSheetId="19">#REF!</definedName>
    <definedName name="日本支給材実勢単価計円" localSheetId="20">#REF!</definedName>
    <definedName name="日本支給材実勢単価計円" localSheetId="21">#REF!</definedName>
    <definedName name="日本支給材実勢単価計円" localSheetId="22">#REF!</definedName>
    <definedName name="日本支給材実勢単価計円" localSheetId="23">#REF!</definedName>
    <definedName name="日本支給材実勢単価計円" localSheetId="24">#REF!</definedName>
    <definedName name="日本支給材実勢単価計円" localSheetId="25">#REF!</definedName>
    <definedName name="日本支給材実勢単価計円">#REF!</definedName>
    <definedName name="能率CLEL組立て" localSheetId="14">#REF!</definedName>
    <definedName name="能率CLEL組立て" localSheetId="15">#REF!</definedName>
    <definedName name="能率CLEL組立て" localSheetId="16">#REF!</definedName>
    <definedName name="能率CLEL組立て" localSheetId="17">#REF!</definedName>
    <definedName name="能率CLEL組立て" localSheetId="18">#REF!</definedName>
    <definedName name="能率CLEL組立て" localSheetId="19">#REF!</definedName>
    <definedName name="能率CLEL組立て" localSheetId="20">#REF!</definedName>
    <definedName name="能率CLEL組立て" localSheetId="21">#REF!</definedName>
    <definedName name="能率CLEL組立て" localSheetId="22">#REF!</definedName>
    <definedName name="能率CLEL組立て" localSheetId="23">#REF!</definedName>
    <definedName name="能率CLEL組立て" localSheetId="24">#REF!</definedName>
    <definedName name="能率CLEL組立て" localSheetId="25">#REF!</definedName>
    <definedName name="能率CLEL組立て">#REF!</definedName>
    <definedName name="能率MK組立GH" localSheetId="14">#REF!</definedName>
    <definedName name="能率MK組立GH" localSheetId="15">#REF!</definedName>
    <definedName name="能率MK組立GH" localSheetId="16">#REF!</definedName>
    <definedName name="能率MK組立GH" localSheetId="17">#REF!</definedName>
    <definedName name="能率MK組立GH" localSheetId="18">#REF!</definedName>
    <definedName name="能率MK組立GH" localSheetId="19">#REF!</definedName>
    <definedName name="能率MK組立GH" localSheetId="20">#REF!</definedName>
    <definedName name="能率MK組立GH" localSheetId="21">#REF!</definedName>
    <definedName name="能率MK組立GH" localSheetId="22">#REF!</definedName>
    <definedName name="能率MK組立GH" localSheetId="23">#REF!</definedName>
    <definedName name="能率MK組立GH" localSheetId="24">#REF!</definedName>
    <definedName name="能率MK組立GH" localSheetId="25">#REF!</definedName>
    <definedName name="能率MK組立GH">#REF!</definedName>
    <definedName name="能率MK部品GH" localSheetId="14">#REF!</definedName>
    <definedName name="能率MK部品GH" localSheetId="15">#REF!</definedName>
    <definedName name="能率MK部品GH" localSheetId="16">#REF!</definedName>
    <definedName name="能率MK部品GH" localSheetId="17">#REF!</definedName>
    <definedName name="能率MK部品GH" localSheetId="18">#REF!</definedName>
    <definedName name="能率MK部品GH" localSheetId="19">#REF!</definedName>
    <definedName name="能率MK部品GH" localSheetId="20">#REF!</definedName>
    <definedName name="能率MK部品GH" localSheetId="21">#REF!</definedName>
    <definedName name="能率MK部品GH" localSheetId="22">#REF!</definedName>
    <definedName name="能率MK部品GH" localSheetId="23">#REF!</definedName>
    <definedName name="能率MK部品GH" localSheetId="24">#REF!</definedName>
    <definedName name="能率MK部品GH" localSheetId="25">#REF!</definedName>
    <definedName name="能率MK部品GH">#REF!</definedName>
    <definedName name="能率ｹｰｽ成形" localSheetId="14">#REF!</definedName>
    <definedName name="能率ｹｰｽ成形" localSheetId="15">#REF!</definedName>
    <definedName name="能率ｹｰｽ成形" localSheetId="16">#REF!</definedName>
    <definedName name="能率ｹｰｽ成形" localSheetId="17">#REF!</definedName>
    <definedName name="能率ｹｰｽ成形" localSheetId="18">#REF!</definedName>
    <definedName name="能率ｹｰｽ成形" localSheetId="19">#REF!</definedName>
    <definedName name="能率ｹｰｽ成形" localSheetId="20">#REF!</definedName>
    <definedName name="能率ｹｰｽ成形" localSheetId="21">#REF!</definedName>
    <definedName name="能率ｹｰｽ成形" localSheetId="22">#REF!</definedName>
    <definedName name="能率ｹｰｽ成形" localSheetId="23">#REF!</definedName>
    <definedName name="能率ｹｰｽ成形" localSheetId="24">#REF!</definedName>
    <definedName name="能率ｹｰｽ成形" localSheetId="25">#REF!</definedName>
    <definedName name="能率ｹｰｽ成形">#REF!</definedName>
    <definedName name="能率ｹｰｽ塗装" localSheetId="14">#REF!</definedName>
    <definedName name="能率ｹｰｽ塗装" localSheetId="15">#REF!</definedName>
    <definedName name="能率ｹｰｽ塗装" localSheetId="16">#REF!</definedName>
    <definedName name="能率ｹｰｽ塗装" localSheetId="17">#REF!</definedName>
    <definedName name="能率ｹｰｽ塗装" localSheetId="18">#REF!</definedName>
    <definedName name="能率ｹｰｽ塗装" localSheetId="19">#REF!</definedName>
    <definedName name="能率ｹｰｽ塗装" localSheetId="20">#REF!</definedName>
    <definedName name="能率ｹｰｽ塗装" localSheetId="21">#REF!</definedName>
    <definedName name="能率ｹｰｽ塗装" localSheetId="22">#REF!</definedName>
    <definedName name="能率ｹｰｽ塗装" localSheetId="23">#REF!</definedName>
    <definedName name="能率ｹｰｽ塗装" localSheetId="24">#REF!</definedName>
    <definedName name="能率ｹｰｽ塗装" localSheetId="25">#REF!</definedName>
    <definedName name="能率ｹｰｽ塗装">#REF!</definedName>
    <definedName name="能率ｼｰﾄSMT" localSheetId="14">#REF!</definedName>
    <definedName name="能率ｼｰﾄSMT" localSheetId="15">#REF!</definedName>
    <definedName name="能率ｼｰﾄSMT" localSheetId="16">#REF!</definedName>
    <definedName name="能率ｼｰﾄSMT" localSheetId="17">#REF!</definedName>
    <definedName name="能率ｼｰﾄSMT" localSheetId="18">#REF!</definedName>
    <definedName name="能率ｼｰﾄSMT" localSheetId="19">#REF!</definedName>
    <definedName name="能率ｼｰﾄSMT" localSheetId="20">#REF!</definedName>
    <definedName name="能率ｼｰﾄSMT" localSheetId="21">#REF!</definedName>
    <definedName name="能率ｼｰﾄSMT" localSheetId="22">#REF!</definedName>
    <definedName name="能率ｼｰﾄSMT" localSheetId="23">#REF!</definedName>
    <definedName name="能率ｼｰﾄSMT" localSheetId="24">#REF!</definedName>
    <definedName name="能率ｼｰﾄSMT" localSheetId="25">#REF!</definedName>
    <definedName name="能率ｼｰﾄSMT">#REF!</definedName>
    <definedName name="能率ｼｰﾄ自挿" localSheetId="14">#REF!</definedName>
    <definedName name="能率ｼｰﾄ自挿" localSheetId="15">#REF!</definedName>
    <definedName name="能率ｼｰﾄ自挿" localSheetId="16">#REF!</definedName>
    <definedName name="能率ｼｰﾄ自挿" localSheetId="17">#REF!</definedName>
    <definedName name="能率ｼｰﾄ自挿" localSheetId="18">#REF!</definedName>
    <definedName name="能率ｼｰﾄ自挿" localSheetId="19">#REF!</definedName>
    <definedName name="能率ｼｰﾄ自挿" localSheetId="20">#REF!</definedName>
    <definedName name="能率ｼｰﾄ自挿" localSheetId="21">#REF!</definedName>
    <definedName name="能率ｼｰﾄ自挿" localSheetId="22">#REF!</definedName>
    <definedName name="能率ｼｰﾄ自挿" localSheetId="23">#REF!</definedName>
    <definedName name="能率ｼｰﾄ自挿" localSheetId="24">#REF!</definedName>
    <definedName name="能率ｼｰﾄ自挿" localSheetId="25">#REF!</definedName>
    <definedName name="能率ｼｰﾄ自挿">#REF!</definedName>
    <definedName name="能率ｼｰﾄ手挿" localSheetId="14">#REF!</definedName>
    <definedName name="能率ｼｰﾄ手挿" localSheetId="15">#REF!</definedName>
    <definedName name="能率ｼｰﾄ手挿" localSheetId="16">#REF!</definedName>
    <definedName name="能率ｼｰﾄ手挿" localSheetId="17">#REF!</definedName>
    <definedName name="能率ｼｰﾄ手挿" localSheetId="18">#REF!</definedName>
    <definedName name="能率ｼｰﾄ手挿" localSheetId="19">#REF!</definedName>
    <definedName name="能率ｼｰﾄ手挿" localSheetId="20">#REF!</definedName>
    <definedName name="能率ｼｰﾄ手挿" localSheetId="21">#REF!</definedName>
    <definedName name="能率ｼｰﾄ手挿" localSheetId="22">#REF!</definedName>
    <definedName name="能率ｼｰﾄ手挿" localSheetId="23">#REF!</definedName>
    <definedName name="能率ｼｰﾄ手挿" localSheetId="24">#REF!</definedName>
    <definedName name="能率ｼｰﾄ手挿" localSheetId="25">#REF!</definedName>
    <definedName name="能率ｼｰﾄ手挿">#REF!</definedName>
    <definedName name="能率木工機械" localSheetId="14">#REF!</definedName>
    <definedName name="能率木工機械" localSheetId="15">#REF!</definedName>
    <definedName name="能率木工機械" localSheetId="16">#REF!</definedName>
    <definedName name="能率木工機械" localSheetId="17">#REF!</definedName>
    <definedName name="能率木工機械" localSheetId="18">#REF!</definedName>
    <definedName name="能率木工機械" localSheetId="19">#REF!</definedName>
    <definedName name="能率木工機械" localSheetId="20">#REF!</definedName>
    <definedName name="能率木工機械" localSheetId="21">#REF!</definedName>
    <definedName name="能率木工機械" localSheetId="22">#REF!</definedName>
    <definedName name="能率木工機械" localSheetId="23">#REF!</definedName>
    <definedName name="能率木工機械" localSheetId="24">#REF!</definedName>
    <definedName name="能率木工機械" localSheetId="25">#REF!</definedName>
    <definedName name="能率木工機械">#REF!</definedName>
    <definedName name="能率木工組立" localSheetId="14">#REF!</definedName>
    <definedName name="能率木工組立" localSheetId="15">#REF!</definedName>
    <definedName name="能率木工組立" localSheetId="16">#REF!</definedName>
    <definedName name="能率木工組立" localSheetId="17">#REF!</definedName>
    <definedName name="能率木工組立" localSheetId="18">#REF!</definedName>
    <definedName name="能率木工組立" localSheetId="19">#REF!</definedName>
    <definedName name="能率木工組立" localSheetId="20">#REF!</definedName>
    <definedName name="能率木工組立" localSheetId="21">#REF!</definedName>
    <definedName name="能率木工組立" localSheetId="22">#REF!</definedName>
    <definedName name="能率木工組立" localSheetId="23">#REF!</definedName>
    <definedName name="能率木工組立" localSheetId="24">#REF!</definedName>
    <definedName name="能率木工組立" localSheetId="25">#REF!</definedName>
    <definedName name="能率木工組立">#REF!</definedName>
    <definedName name="保険料率" localSheetId="14">#REF!</definedName>
    <definedName name="保険料率" localSheetId="15">#REF!</definedName>
    <definedName name="保険料率" localSheetId="16">#REF!</definedName>
    <definedName name="保険料率" localSheetId="17">#REF!</definedName>
    <definedName name="保険料率" localSheetId="18">#REF!</definedName>
    <definedName name="保険料率" localSheetId="19">#REF!</definedName>
    <definedName name="保険料率" localSheetId="20">#REF!</definedName>
    <definedName name="保険料率" localSheetId="21">#REF!</definedName>
    <definedName name="保険料率" localSheetId="22">#REF!</definedName>
    <definedName name="保険料率" localSheetId="23">#REF!</definedName>
    <definedName name="保険料率" localSheetId="24">#REF!</definedName>
    <definedName name="保険料率" localSheetId="25">#REF!</definedName>
    <definedName name="保険料率">#REF!</definedName>
    <definedName name="本社管理費率" localSheetId="14">#REF!</definedName>
    <definedName name="本社管理費率" localSheetId="15">#REF!</definedName>
    <definedName name="本社管理費率" localSheetId="16">#REF!</definedName>
    <definedName name="本社管理費率" localSheetId="17">#REF!</definedName>
    <definedName name="本社管理費率" localSheetId="18">#REF!</definedName>
    <definedName name="本社管理費率" localSheetId="19">#REF!</definedName>
    <definedName name="本社管理費率" localSheetId="20">#REF!</definedName>
    <definedName name="本社管理費率" localSheetId="21">#REF!</definedName>
    <definedName name="本社管理費率" localSheetId="22">#REF!</definedName>
    <definedName name="本社管理費率" localSheetId="23">#REF!</definedName>
    <definedName name="本社管理費率" localSheetId="24">#REF!</definedName>
    <definedName name="本社管理費率" localSheetId="25">#REF!</definedName>
    <definedName name="本社管理費率">#REF!</definedName>
    <definedName name="本社生産共通費率" localSheetId="14">#REF!</definedName>
    <definedName name="本社生産共通費率" localSheetId="15">#REF!</definedName>
    <definedName name="本社生産共通費率" localSheetId="16">#REF!</definedName>
    <definedName name="本社生産共通費率" localSheetId="17">#REF!</definedName>
    <definedName name="本社生産共通費率" localSheetId="18">#REF!</definedName>
    <definedName name="本社生産共通費率" localSheetId="19">#REF!</definedName>
    <definedName name="本社生産共通費率" localSheetId="20">#REF!</definedName>
    <definedName name="本社生産共通費率" localSheetId="21">#REF!</definedName>
    <definedName name="本社生産共通費率" localSheetId="22">#REF!</definedName>
    <definedName name="本社生産共通費率" localSheetId="23">#REF!</definedName>
    <definedName name="本社生産共通費率" localSheetId="24">#REF!</definedName>
    <definedName name="本社生産共通費率" localSheetId="25">#REF!</definedName>
    <definedName name="本社生産共通費率">#REF!</definedName>
    <definedName name="本社補助部門費率" localSheetId="14">#REF!</definedName>
    <definedName name="本社補助部門費率" localSheetId="15">#REF!</definedName>
    <definedName name="本社補助部門費率" localSheetId="16">#REF!</definedName>
    <definedName name="本社補助部門費率" localSheetId="17">#REF!</definedName>
    <definedName name="本社補助部門費率" localSheetId="18">#REF!</definedName>
    <definedName name="本社補助部門費率" localSheetId="19">#REF!</definedName>
    <definedName name="本社補助部門費率" localSheetId="20">#REF!</definedName>
    <definedName name="本社補助部門費率" localSheetId="21">#REF!</definedName>
    <definedName name="本社補助部門費率" localSheetId="22">#REF!</definedName>
    <definedName name="本社補助部門費率" localSheetId="23">#REF!</definedName>
    <definedName name="本社補助部門費率" localSheetId="24">#REF!</definedName>
    <definedName name="本社補助部門費率" localSheetId="25">#REF!</definedName>
    <definedName name="本社補助部門費率">#REF!</definedName>
    <definedName name="輸送．輸出諸掛率" localSheetId="14">#REF!</definedName>
    <definedName name="輸送．輸出諸掛率" localSheetId="15">#REF!</definedName>
    <definedName name="輸送．輸出諸掛率" localSheetId="16">#REF!</definedName>
    <definedName name="輸送．輸出諸掛率" localSheetId="17">#REF!</definedName>
    <definedName name="輸送．輸出諸掛率" localSheetId="18">#REF!</definedName>
    <definedName name="輸送．輸出諸掛率" localSheetId="19">#REF!</definedName>
    <definedName name="輸送．輸出諸掛率" localSheetId="20">#REF!</definedName>
    <definedName name="輸送．輸出諸掛率" localSheetId="21">#REF!</definedName>
    <definedName name="輸送．輸出諸掛率" localSheetId="22">#REF!</definedName>
    <definedName name="輸送．輸出諸掛率" localSheetId="23">#REF!</definedName>
    <definedName name="輸送．輸出諸掛率" localSheetId="24">#REF!</definedName>
    <definedName name="輸送．輸出諸掛率" localSheetId="25">#REF!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9752" l="1"/>
  <c r="O28" i="9752"/>
  <c r="N28" i="9752"/>
  <c r="D28" i="9752"/>
  <c r="V27" i="9752"/>
  <c r="U27" i="9752"/>
  <c r="S27" i="9752"/>
  <c r="P27" i="9752"/>
  <c r="M27" i="9752"/>
  <c r="L27" i="9752"/>
  <c r="K27" i="9752"/>
  <c r="I27" i="9752"/>
  <c r="H27" i="9752"/>
  <c r="G27" i="9752"/>
  <c r="F27" i="9752"/>
  <c r="C27" i="9752"/>
  <c r="V26" i="9752"/>
  <c r="U26" i="9752"/>
  <c r="S26" i="9752"/>
  <c r="P26" i="9752"/>
  <c r="M26" i="9752"/>
  <c r="L26" i="9752"/>
  <c r="K26" i="9752"/>
  <c r="I26" i="9752"/>
  <c r="H26" i="9752"/>
  <c r="G26" i="9752"/>
  <c r="F26" i="9752"/>
  <c r="C26" i="9752"/>
  <c r="V25" i="9752"/>
  <c r="U25" i="9752"/>
  <c r="S25" i="9752"/>
  <c r="P25" i="9752"/>
  <c r="M25" i="9752"/>
  <c r="L25" i="9752"/>
  <c r="K25" i="9752"/>
  <c r="I25" i="9752"/>
  <c r="H25" i="9752"/>
  <c r="F25" i="9752"/>
  <c r="G25" i="9752" s="1"/>
  <c r="C25" i="9752"/>
  <c r="V24" i="9752"/>
  <c r="U24" i="9752"/>
  <c r="S24" i="9752"/>
  <c r="P24" i="9752"/>
  <c r="M24" i="9752"/>
  <c r="L24" i="9752"/>
  <c r="K24" i="9752"/>
  <c r="I24" i="9752"/>
  <c r="H24" i="9752"/>
  <c r="F24" i="9752"/>
  <c r="G24" i="9752" s="1"/>
  <c r="C24" i="9752"/>
  <c r="V23" i="9752"/>
  <c r="U23" i="9752"/>
  <c r="S23" i="9752"/>
  <c r="P23" i="9752"/>
  <c r="M23" i="9752"/>
  <c r="L23" i="9752"/>
  <c r="K23" i="9752"/>
  <c r="I23" i="9752"/>
  <c r="H23" i="9752"/>
  <c r="F23" i="9752"/>
  <c r="G23" i="9752" s="1"/>
  <c r="C23" i="9752"/>
  <c r="V22" i="9752"/>
  <c r="U22" i="9752"/>
  <c r="S22" i="9752"/>
  <c r="P22" i="9752"/>
  <c r="M22" i="9752"/>
  <c r="L22" i="9752"/>
  <c r="K22" i="9752"/>
  <c r="I22" i="9752"/>
  <c r="H22" i="9752"/>
  <c r="F22" i="9752"/>
  <c r="G22" i="9752" s="1"/>
  <c r="C22" i="9752"/>
  <c r="V21" i="9752"/>
  <c r="U21" i="9752"/>
  <c r="S21" i="9752"/>
  <c r="P21" i="9752"/>
  <c r="M21" i="9752"/>
  <c r="L21" i="9752"/>
  <c r="K21" i="9752"/>
  <c r="K28" i="9752" s="1"/>
  <c r="I21" i="9752"/>
  <c r="H21" i="9752"/>
  <c r="F21" i="9752"/>
  <c r="G21" i="9752" s="1"/>
  <c r="C21" i="9752"/>
  <c r="V20" i="9752"/>
  <c r="V28" i="9752" s="1"/>
  <c r="U20" i="9752"/>
  <c r="S20" i="9752"/>
  <c r="P20" i="9752"/>
  <c r="M20" i="9752"/>
  <c r="L20" i="9752"/>
  <c r="K20" i="9752"/>
  <c r="I20" i="9752"/>
  <c r="H20" i="9752"/>
  <c r="F20" i="9752"/>
  <c r="G20" i="9752" s="1"/>
  <c r="C20" i="9752"/>
  <c r="V19" i="9752"/>
  <c r="U19" i="9752"/>
  <c r="S19" i="9752"/>
  <c r="P19" i="9752"/>
  <c r="M19" i="9752"/>
  <c r="L19" i="9752"/>
  <c r="L28" i="9752" s="1"/>
  <c r="K19" i="9752"/>
  <c r="I19" i="9752"/>
  <c r="H19" i="9752"/>
  <c r="F19" i="9752"/>
  <c r="G19" i="9752" s="1"/>
  <c r="C19" i="9752"/>
  <c r="V18" i="9752"/>
  <c r="U18" i="9752"/>
  <c r="S18" i="9752"/>
  <c r="P18" i="9752"/>
  <c r="M18" i="9752"/>
  <c r="L18" i="9752"/>
  <c r="K18" i="9752"/>
  <c r="I18" i="9752"/>
  <c r="H18" i="9752"/>
  <c r="G18" i="9752"/>
  <c r="F18" i="9752"/>
  <c r="C18" i="9752"/>
  <c r="U28" i="9752"/>
  <c r="S28" i="9752"/>
  <c r="P28" i="9752"/>
  <c r="M28" i="9752"/>
  <c r="I5" i="9752"/>
  <c r="L27" i="9751"/>
  <c r="V28" i="9751"/>
  <c r="K24" i="9751"/>
  <c r="V21" i="9751"/>
  <c r="U21" i="9751"/>
  <c r="S21" i="9751"/>
  <c r="P21" i="9751"/>
  <c r="M21" i="9751"/>
  <c r="L21" i="9751"/>
  <c r="K21" i="9751"/>
  <c r="I21" i="9751"/>
  <c r="H21" i="9751"/>
  <c r="F21" i="9751"/>
  <c r="G21" i="9751" s="1"/>
  <c r="C21" i="9751"/>
  <c r="U24" i="9751"/>
  <c r="S24" i="9751"/>
  <c r="P24" i="9751"/>
  <c r="M24" i="9751"/>
  <c r="V23" i="9751"/>
  <c r="U23" i="9751"/>
  <c r="S23" i="9751"/>
  <c r="P23" i="9751"/>
  <c r="M23" i="9751"/>
  <c r="L23" i="9751"/>
  <c r="K23" i="9751"/>
  <c r="I23" i="9751"/>
  <c r="H23" i="9751"/>
  <c r="G23" i="9751"/>
  <c r="F23" i="9751"/>
  <c r="C23" i="9751"/>
  <c r="V22" i="9751"/>
  <c r="U22" i="9751"/>
  <c r="S22" i="9751"/>
  <c r="P22" i="9751"/>
  <c r="M22" i="9751"/>
  <c r="L22" i="9751"/>
  <c r="K22" i="9751"/>
  <c r="I22" i="9751"/>
  <c r="H22" i="9751"/>
  <c r="F22" i="9751"/>
  <c r="G22" i="9751" s="1"/>
  <c r="C22" i="9751"/>
  <c r="V20" i="9751"/>
  <c r="U20" i="9751"/>
  <c r="S20" i="9751"/>
  <c r="P20" i="9751"/>
  <c r="M20" i="9751"/>
  <c r="L20" i="9751"/>
  <c r="K20" i="9751"/>
  <c r="I20" i="9751"/>
  <c r="H20" i="9751"/>
  <c r="G20" i="9751"/>
  <c r="F20" i="9751"/>
  <c r="C20" i="9751"/>
  <c r="R33" i="9751"/>
  <c r="O33" i="9751"/>
  <c r="N33" i="9751"/>
  <c r="V32" i="9751"/>
  <c r="U32" i="9751"/>
  <c r="S32" i="9751"/>
  <c r="P32" i="9751"/>
  <c r="M32" i="9751"/>
  <c r="L32" i="9751"/>
  <c r="K32" i="9751"/>
  <c r="I32" i="9751"/>
  <c r="H32" i="9751"/>
  <c r="G32" i="9751"/>
  <c r="F32" i="9751"/>
  <c r="C32" i="9751"/>
  <c r="V31" i="9751"/>
  <c r="U31" i="9751"/>
  <c r="S31" i="9751"/>
  <c r="P31" i="9751"/>
  <c r="M31" i="9751"/>
  <c r="L31" i="9751"/>
  <c r="K31" i="9751"/>
  <c r="I31" i="9751"/>
  <c r="H31" i="9751"/>
  <c r="F31" i="9751"/>
  <c r="G31" i="9751" s="1"/>
  <c r="C31" i="9751"/>
  <c r="V30" i="9751"/>
  <c r="U30" i="9751"/>
  <c r="S30" i="9751"/>
  <c r="P30" i="9751"/>
  <c r="M30" i="9751"/>
  <c r="L30" i="9751"/>
  <c r="K30" i="9751"/>
  <c r="I30" i="9751"/>
  <c r="H30" i="9751"/>
  <c r="F30" i="9751"/>
  <c r="G30" i="9751" s="1"/>
  <c r="C30" i="9751"/>
  <c r="V29" i="9751"/>
  <c r="U29" i="9751"/>
  <c r="S29" i="9751"/>
  <c r="P29" i="9751"/>
  <c r="M29" i="9751"/>
  <c r="L29" i="9751"/>
  <c r="K29" i="9751"/>
  <c r="I29" i="9751"/>
  <c r="H29" i="9751"/>
  <c r="F29" i="9751"/>
  <c r="G29" i="9751" s="1"/>
  <c r="C29" i="9751"/>
  <c r="U28" i="9751"/>
  <c r="S28" i="9751"/>
  <c r="P28" i="9751"/>
  <c r="M28" i="9751"/>
  <c r="I28" i="9751"/>
  <c r="V27" i="9751"/>
  <c r="U27" i="9751"/>
  <c r="S27" i="9751"/>
  <c r="P27" i="9751"/>
  <c r="M27" i="9751"/>
  <c r="I27" i="9751"/>
  <c r="H27" i="9751"/>
  <c r="V26" i="9751"/>
  <c r="U26" i="9751"/>
  <c r="S26" i="9751"/>
  <c r="P26" i="9751"/>
  <c r="M26" i="9751"/>
  <c r="L26" i="9751"/>
  <c r="K26" i="9751"/>
  <c r="I26" i="9751"/>
  <c r="H26" i="9751"/>
  <c r="F26" i="9751"/>
  <c r="G26" i="9751" s="1"/>
  <c r="C26" i="9751"/>
  <c r="V25" i="9751"/>
  <c r="U25" i="9751"/>
  <c r="S25" i="9751"/>
  <c r="P25" i="9751"/>
  <c r="M25" i="9751"/>
  <c r="L25" i="9751"/>
  <c r="K25" i="9751"/>
  <c r="I25" i="9751"/>
  <c r="H25" i="9751"/>
  <c r="F25" i="9751"/>
  <c r="G25" i="9751" s="1"/>
  <c r="C25" i="9751"/>
  <c r="V19" i="9751"/>
  <c r="U19" i="9751"/>
  <c r="S19" i="9751"/>
  <c r="P19" i="9751"/>
  <c r="M19" i="9751"/>
  <c r="L19" i="9751"/>
  <c r="K19" i="9751"/>
  <c r="I19" i="9751"/>
  <c r="H19" i="9751"/>
  <c r="F19" i="9751"/>
  <c r="G19" i="9751" s="1"/>
  <c r="C19" i="9751"/>
  <c r="V18" i="9751"/>
  <c r="U18" i="9751"/>
  <c r="U33" i="9751" s="1"/>
  <c r="S18" i="9751"/>
  <c r="S33" i="9751" s="1"/>
  <c r="P18" i="9751"/>
  <c r="P33" i="9751" s="1"/>
  <c r="M18" i="9751"/>
  <c r="M33" i="9751" s="1"/>
  <c r="L18" i="9751"/>
  <c r="K18" i="9751"/>
  <c r="I18" i="9751"/>
  <c r="H18" i="9751"/>
  <c r="G18" i="9751"/>
  <c r="F18" i="9751"/>
  <c r="C18" i="9751"/>
  <c r="I5" i="9751"/>
  <c r="R29" i="9750"/>
  <c r="O29" i="9750"/>
  <c r="N29" i="9750"/>
  <c r="D29" i="9750"/>
  <c r="V28" i="9750"/>
  <c r="U28" i="9750"/>
  <c r="S28" i="9750"/>
  <c r="P28" i="9750"/>
  <c r="M28" i="9750"/>
  <c r="L28" i="9750"/>
  <c r="K28" i="9750"/>
  <c r="I28" i="9750"/>
  <c r="H28" i="9750"/>
  <c r="G28" i="9750"/>
  <c r="F28" i="9750"/>
  <c r="C28" i="9750"/>
  <c r="V27" i="9750"/>
  <c r="U27" i="9750"/>
  <c r="S27" i="9750"/>
  <c r="P27" i="9750"/>
  <c r="M27" i="9750"/>
  <c r="L27" i="9750"/>
  <c r="K27" i="9750"/>
  <c r="I27" i="9750"/>
  <c r="H27" i="9750"/>
  <c r="F27" i="9750"/>
  <c r="G27" i="9750" s="1"/>
  <c r="C27" i="9750"/>
  <c r="V26" i="9750"/>
  <c r="U26" i="9750"/>
  <c r="S26" i="9750"/>
  <c r="P26" i="9750"/>
  <c r="M26" i="9750"/>
  <c r="L26" i="9750"/>
  <c r="K26" i="9750"/>
  <c r="I26" i="9750"/>
  <c r="H26" i="9750"/>
  <c r="F26" i="9750"/>
  <c r="G26" i="9750" s="1"/>
  <c r="C26" i="9750"/>
  <c r="V25" i="9750"/>
  <c r="U25" i="9750"/>
  <c r="S25" i="9750"/>
  <c r="P25" i="9750"/>
  <c r="M25" i="9750"/>
  <c r="L25" i="9750"/>
  <c r="K25" i="9750"/>
  <c r="I25" i="9750"/>
  <c r="H25" i="9750"/>
  <c r="F25" i="9750"/>
  <c r="G25" i="9750" s="1"/>
  <c r="C25" i="9750"/>
  <c r="V24" i="9750"/>
  <c r="U24" i="9750"/>
  <c r="S24" i="9750"/>
  <c r="P24" i="9750"/>
  <c r="M24" i="9750"/>
  <c r="L24" i="9750"/>
  <c r="K24" i="9750"/>
  <c r="I24" i="9750"/>
  <c r="H24" i="9750"/>
  <c r="F24" i="9750"/>
  <c r="G24" i="9750" s="1"/>
  <c r="C24" i="9750"/>
  <c r="V23" i="9750"/>
  <c r="U23" i="9750"/>
  <c r="S23" i="9750"/>
  <c r="P23" i="9750"/>
  <c r="M23" i="9750"/>
  <c r="L23" i="9750"/>
  <c r="K23" i="9750"/>
  <c r="I23" i="9750"/>
  <c r="H23" i="9750"/>
  <c r="F23" i="9750"/>
  <c r="G23" i="9750" s="1"/>
  <c r="C23" i="9750"/>
  <c r="V22" i="9750"/>
  <c r="U22" i="9750"/>
  <c r="S22" i="9750"/>
  <c r="P22" i="9750"/>
  <c r="M22" i="9750"/>
  <c r="L22" i="9750"/>
  <c r="K22" i="9750"/>
  <c r="I22" i="9750"/>
  <c r="H22" i="9750"/>
  <c r="F22" i="9750"/>
  <c r="G22" i="9750" s="1"/>
  <c r="C22" i="9750"/>
  <c r="V21" i="9750"/>
  <c r="U21" i="9750"/>
  <c r="S21" i="9750"/>
  <c r="P21" i="9750"/>
  <c r="M21" i="9750"/>
  <c r="L21" i="9750"/>
  <c r="K21" i="9750"/>
  <c r="I21" i="9750"/>
  <c r="H21" i="9750"/>
  <c r="F21" i="9750"/>
  <c r="G21" i="9750" s="1"/>
  <c r="C21" i="9750"/>
  <c r="V20" i="9750"/>
  <c r="U20" i="9750"/>
  <c r="S20" i="9750"/>
  <c r="P20" i="9750"/>
  <c r="M20" i="9750"/>
  <c r="L20" i="9750"/>
  <c r="K20" i="9750"/>
  <c r="I20" i="9750"/>
  <c r="H20" i="9750"/>
  <c r="F20" i="9750"/>
  <c r="G20" i="9750" s="1"/>
  <c r="C20" i="9750"/>
  <c r="V19" i="9750"/>
  <c r="U19" i="9750"/>
  <c r="S19" i="9750"/>
  <c r="P19" i="9750"/>
  <c r="M19" i="9750"/>
  <c r="L19" i="9750"/>
  <c r="K19" i="9750"/>
  <c r="I19" i="9750"/>
  <c r="H19" i="9750"/>
  <c r="F19" i="9750"/>
  <c r="G19" i="9750" s="1"/>
  <c r="C19" i="9750"/>
  <c r="V18" i="9750"/>
  <c r="V29" i="9750" s="1"/>
  <c r="U18" i="9750"/>
  <c r="U29" i="9750" s="1"/>
  <c r="S18" i="9750"/>
  <c r="S29" i="9750" s="1"/>
  <c r="P18" i="9750"/>
  <c r="P29" i="9750" s="1"/>
  <c r="M18" i="9750"/>
  <c r="M29" i="9750" s="1"/>
  <c r="L18" i="9750"/>
  <c r="K18" i="9750"/>
  <c r="I18" i="9750"/>
  <c r="H18" i="9750"/>
  <c r="G18" i="9750"/>
  <c r="F18" i="9750"/>
  <c r="C18" i="9750"/>
  <c r="I5" i="9750"/>
  <c r="G28" i="9752" l="1"/>
  <c r="C27" i="9751"/>
  <c r="K27" i="9751"/>
  <c r="F28" i="9751"/>
  <c r="G28" i="9751" s="1"/>
  <c r="L28" i="9751"/>
  <c r="C28" i="9751"/>
  <c r="K28" i="9751"/>
  <c r="F27" i="9751"/>
  <c r="G27" i="9751" s="1"/>
  <c r="H28" i="9751"/>
  <c r="I24" i="9751"/>
  <c r="D33" i="9751"/>
  <c r="F24" i="9751"/>
  <c r="G24" i="9751" s="1"/>
  <c r="G33" i="9751" s="1"/>
  <c r="L24" i="9751"/>
  <c r="L33" i="9751" s="1"/>
  <c r="H24" i="9751"/>
  <c r="V24" i="9751"/>
  <c r="V33" i="9751" s="1"/>
  <c r="C24" i="9751"/>
  <c r="K29" i="9750"/>
  <c r="L29" i="9750"/>
  <c r="G29" i="9750"/>
  <c r="V29" i="9749"/>
  <c r="L29" i="9749"/>
  <c r="K29" i="9749"/>
  <c r="G29" i="9749"/>
  <c r="D29" i="9749"/>
  <c r="L23" i="9749"/>
  <c r="I27" i="9749"/>
  <c r="V25" i="9749"/>
  <c r="U25" i="9749"/>
  <c r="S25" i="9749"/>
  <c r="P25" i="9749"/>
  <c r="M25" i="9749"/>
  <c r="L25" i="9749"/>
  <c r="K25" i="9749"/>
  <c r="I25" i="9749"/>
  <c r="H25" i="9749"/>
  <c r="F25" i="9749"/>
  <c r="G25" i="9749" s="1"/>
  <c r="C25" i="9749"/>
  <c r="V24" i="9749"/>
  <c r="U24" i="9749"/>
  <c r="S24" i="9749"/>
  <c r="P24" i="9749"/>
  <c r="M24" i="9749"/>
  <c r="L24" i="9749"/>
  <c r="K24" i="9749"/>
  <c r="I24" i="9749"/>
  <c r="H24" i="9749"/>
  <c r="F24" i="9749"/>
  <c r="G24" i="9749" s="1"/>
  <c r="C24" i="9749"/>
  <c r="V23" i="9749"/>
  <c r="U23" i="9749"/>
  <c r="S23" i="9749"/>
  <c r="P23" i="9749"/>
  <c r="M23" i="9749"/>
  <c r="H23" i="9749"/>
  <c r="R29" i="9749"/>
  <c r="O29" i="9749"/>
  <c r="N29" i="9749"/>
  <c r="V28" i="9749"/>
  <c r="U28" i="9749"/>
  <c r="S28" i="9749"/>
  <c r="P28" i="9749"/>
  <c r="M28" i="9749"/>
  <c r="L28" i="9749"/>
  <c r="K28" i="9749"/>
  <c r="I28" i="9749"/>
  <c r="H28" i="9749"/>
  <c r="G28" i="9749"/>
  <c r="F28" i="9749"/>
  <c r="C28" i="9749"/>
  <c r="U27" i="9749"/>
  <c r="S27" i="9749"/>
  <c r="P27" i="9749"/>
  <c r="M27" i="9749"/>
  <c r="K27" i="9749"/>
  <c r="F27" i="9749"/>
  <c r="U19" i="9749"/>
  <c r="S19" i="9749"/>
  <c r="P19" i="9749"/>
  <c r="M19" i="9749"/>
  <c r="K19" i="9749"/>
  <c r="C19" i="9749"/>
  <c r="V18" i="9749"/>
  <c r="U18" i="9749"/>
  <c r="S18" i="9749"/>
  <c r="P18" i="9749"/>
  <c r="M18" i="9749"/>
  <c r="L18" i="9749"/>
  <c r="K18" i="9749"/>
  <c r="I18" i="9749"/>
  <c r="H18" i="9749"/>
  <c r="G18" i="9749"/>
  <c r="F18" i="9749"/>
  <c r="C18" i="9749"/>
  <c r="V26" i="9749"/>
  <c r="U26" i="9749"/>
  <c r="S26" i="9749"/>
  <c r="P26" i="9749"/>
  <c r="M26" i="9749"/>
  <c r="L26" i="9749"/>
  <c r="K26" i="9749"/>
  <c r="I26" i="9749"/>
  <c r="H26" i="9749"/>
  <c r="F26" i="9749"/>
  <c r="G26" i="9749" s="1"/>
  <c r="C26" i="9749"/>
  <c r="V22" i="9749"/>
  <c r="U22" i="9749"/>
  <c r="S22" i="9749"/>
  <c r="P22" i="9749"/>
  <c r="M22" i="9749"/>
  <c r="L22" i="9749"/>
  <c r="K22" i="9749"/>
  <c r="I22" i="9749"/>
  <c r="H22" i="9749"/>
  <c r="F22" i="9749"/>
  <c r="G22" i="9749" s="1"/>
  <c r="C22" i="9749"/>
  <c r="V21" i="9749"/>
  <c r="U21" i="9749"/>
  <c r="S21" i="9749"/>
  <c r="P21" i="9749"/>
  <c r="M21" i="9749"/>
  <c r="L21" i="9749"/>
  <c r="K21" i="9749"/>
  <c r="I21" i="9749"/>
  <c r="H21" i="9749"/>
  <c r="F21" i="9749"/>
  <c r="G21" i="9749" s="1"/>
  <c r="C21" i="9749"/>
  <c r="V20" i="9749"/>
  <c r="U20" i="9749"/>
  <c r="S20" i="9749"/>
  <c r="P20" i="9749"/>
  <c r="M20" i="9749"/>
  <c r="L20" i="9749"/>
  <c r="K20" i="9749"/>
  <c r="I20" i="9749"/>
  <c r="H20" i="9749"/>
  <c r="F20" i="9749"/>
  <c r="G20" i="9749" s="1"/>
  <c r="C20" i="9749"/>
  <c r="U29" i="9749"/>
  <c r="S29" i="9749"/>
  <c r="P29" i="9749"/>
  <c r="M29" i="9749"/>
  <c r="I5" i="9749"/>
  <c r="V25" i="9748"/>
  <c r="U25" i="9748"/>
  <c r="S25" i="9748"/>
  <c r="P25" i="9748"/>
  <c r="M25" i="9748"/>
  <c r="L25" i="9748"/>
  <c r="K25" i="9748"/>
  <c r="I25" i="9748"/>
  <c r="H25" i="9748"/>
  <c r="F25" i="9748"/>
  <c r="G25" i="9748" s="1"/>
  <c r="C25" i="9748"/>
  <c r="V24" i="9748"/>
  <c r="U24" i="9748"/>
  <c r="S24" i="9748"/>
  <c r="P24" i="9748"/>
  <c r="M24" i="9748"/>
  <c r="L24" i="9748"/>
  <c r="K24" i="9748"/>
  <c r="I24" i="9748"/>
  <c r="H24" i="9748"/>
  <c r="G24" i="9748"/>
  <c r="F24" i="9748"/>
  <c r="C24" i="9748"/>
  <c r="R28" i="9748"/>
  <c r="O28" i="9748"/>
  <c r="N28" i="9748"/>
  <c r="D28" i="9748"/>
  <c r="V27" i="9748"/>
  <c r="U27" i="9748"/>
  <c r="S27" i="9748"/>
  <c r="P27" i="9748"/>
  <c r="M27" i="9748"/>
  <c r="L27" i="9748"/>
  <c r="K27" i="9748"/>
  <c r="I27" i="9748"/>
  <c r="H27" i="9748"/>
  <c r="G27" i="9748"/>
  <c r="F27" i="9748"/>
  <c r="C27" i="9748"/>
  <c r="V26" i="9748"/>
  <c r="U26" i="9748"/>
  <c r="S26" i="9748"/>
  <c r="P26" i="9748"/>
  <c r="M26" i="9748"/>
  <c r="L26" i="9748"/>
  <c r="K26" i="9748"/>
  <c r="I26" i="9748"/>
  <c r="H26" i="9748"/>
  <c r="G26" i="9748"/>
  <c r="F26" i="9748"/>
  <c r="C26" i="9748"/>
  <c r="V23" i="9748"/>
  <c r="U23" i="9748"/>
  <c r="S23" i="9748"/>
  <c r="P23" i="9748"/>
  <c r="M23" i="9748"/>
  <c r="L23" i="9748"/>
  <c r="K23" i="9748"/>
  <c r="I23" i="9748"/>
  <c r="H23" i="9748"/>
  <c r="F23" i="9748"/>
  <c r="G23" i="9748" s="1"/>
  <c r="C23" i="9748"/>
  <c r="V22" i="9748"/>
  <c r="U22" i="9748"/>
  <c r="S22" i="9748"/>
  <c r="P22" i="9748"/>
  <c r="M22" i="9748"/>
  <c r="L22" i="9748"/>
  <c r="K22" i="9748"/>
  <c r="I22" i="9748"/>
  <c r="H22" i="9748"/>
  <c r="F22" i="9748"/>
  <c r="G22" i="9748" s="1"/>
  <c r="C22" i="9748"/>
  <c r="V21" i="9748"/>
  <c r="U21" i="9748"/>
  <c r="S21" i="9748"/>
  <c r="P21" i="9748"/>
  <c r="M21" i="9748"/>
  <c r="L21" i="9748"/>
  <c r="K21" i="9748"/>
  <c r="I21" i="9748"/>
  <c r="H21" i="9748"/>
  <c r="F21" i="9748"/>
  <c r="G21" i="9748" s="1"/>
  <c r="C21" i="9748"/>
  <c r="V20" i="9748"/>
  <c r="U20" i="9748"/>
  <c r="S20" i="9748"/>
  <c r="P20" i="9748"/>
  <c r="M20" i="9748"/>
  <c r="L20" i="9748"/>
  <c r="K20" i="9748"/>
  <c r="I20" i="9748"/>
  <c r="H20" i="9748"/>
  <c r="F20" i="9748"/>
  <c r="G20" i="9748" s="1"/>
  <c r="C20" i="9748"/>
  <c r="V19" i="9748"/>
  <c r="U19" i="9748"/>
  <c r="S19" i="9748"/>
  <c r="P19" i="9748"/>
  <c r="M19" i="9748"/>
  <c r="L19" i="9748"/>
  <c r="K19" i="9748"/>
  <c r="I19" i="9748"/>
  <c r="H19" i="9748"/>
  <c r="F19" i="9748"/>
  <c r="G19" i="9748" s="1"/>
  <c r="C19" i="9748"/>
  <c r="V18" i="9748"/>
  <c r="U18" i="9748"/>
  <c r="U28" i="9748" s="1"/>
  <c r="S18" i="9748"/>
  <c r="S28" i="9748" s="1"/>
  <c r="P18" i="9748"/>
  <c r="P28" i="9748" s="1"/>
  <c r="M18" i="9748"/>
  <c r="M28" i="9748" s="1"/>
  <c r="L18" i="9748"/>
  <c r="K18" i="9748"/>
  <c r="I18" i="9748"/>
  <c r="H18" i="9748"/>
  <c r="G18" i="9748"/>
  <c r="F18" i="9748"/>
  <c r="C18" i="9748"/>
  <c r="I5" i="9748"/>
  <c r="L23" i="9747"/>
  <c r="I19" i="9747"/>
  <c r="R30" i="9747"/>
  <c r="O30" i="9747"/>
  <c r="N30" i="9747"/>
  <c r="M30" i="9747"/>
  <c r="V29" i="9747"/>
  <c r="U29" i="9747"/>
  <c r="S29" i="9747"/>
  <c r="P29" i="9747"/>
  <c r="M29" i="9747"/>
  <c r="L29" i="9747"/>
  <c r="K29" i="9747"/>
  <c r="I29" i="9747"/>
  <c r="H29" i="9747"/>
  <c r="G29" i="9747"/>
  <c r="F29" i="9747"/>
  <c r="C29" i="9747"/>
  <c r="V28" i="9747"/>
  <c r="U28" i="9747"/>
  <c r="S28" i="9747"/>
  <c r="P28" i="9747"/>
  <c r="M28" i="9747"/>
  <c r="L28" i="9747"/>
  <c r="K28" i="9747"/>
  <c r="I28" i="9747"/>
  <c r="H28" i="9747"/>
  <c r="F28" i="9747"/>
  <c r="G28" i="9747" s="1"/>
  <c r="C28" i="9747"/>
  <c r="V27" i="9747"/>
  <c r="U27" i="9747"/>
  <c r="S27" i="9747"/>
  <c r="P27" i="9747"/>
  <c r="M27" i="9747"/>
  <c r="L27" i="9747"/>
  <c r="K27" i="9747"/>
  <c r="I27" i="9747"/>
  <c r="H27" i="9747"/>
  <c r="F27" i="9747"/>
  <c r="G27" i="9747" s="1"/>
  <c r="C27" i="9747"/>
  <c r="V26" i="9747"/>
  <c r="U26" i="9747"/>
  <c r="S26" i="9747"/>
  <c r="P26" i="9747"/>
  <c r="M26" i="9747"/>
  <c r="L26" i="9747"/>
  <c r="K26" i="9747"/>
  <c r="I26" i="9747"/>
  <c r="H26" i="9747"/>
  <c r="F26" i="9747"/>
  <c r="G26" i="9747" s="1"/>
  <c r="C26" i="9747"/>
  <c r="V25" i="9747"/>
  <c r="U25" i="9747"/>
  <c r="S25" i="9747"/>
  <c r="P25" i="9747"/>
  <c r="M25" i="9747"/>
  <c r="L25" i="9747"/>
  <c r="K25" i="9747"/>
  <c r="I25" i="9747"/>
  <c r="H25" i="9747"/>
  <c r="F25" i="9747"/>
  <c r="G25" i="9747" s="1"/>
  <c r="C25" i="9747"/>
  <c r="V24" i="9747"/>
  <c r="U24" i="9747"/>
  <c r="S24" i="9747"/>
  <c r="P24" i="9747"/>
  <c r="M24" i="9747"/>
  <c r="L24" i="9747"/>
  <c r="K24" i="9747"/>
  <c r="I24" i="9747"/>
  <c r="H24" i="9747"/>
  <c r="F24" i="9747"/>
  <c r="G24" i="9747" s="1"/>
  <c r="C24" i="9747"/>
  <c r="V23" i="9747"/>
  <c r="U23" i="9747"/>
  <c r="S23" i="9747"/>
  <c r="P23" i="9747"/>
  <c r="M23" i="9747"/>
  <c r="V22" i="9747"/>
  <c r="U22" i="9747"/>
  <c r="S22" i="9747"/>
  <c r="P22" i="9747"/>
  <c r="M22" i="9747"/>
  <c r="L22" i="9747"/>
  <c r="K22" i="9747"/>
  <c r="I22" i="9747"/>
  <c r="H22" i="9747"/>
  <c r="F22" i="9747"/>
  <c r="G22" i="9747" s="1"/>
  <c r="C22" i="9747"/>
  <c r="V21" i="9747"/>
  <c r="U21" i="9747"/>
  <c r="S21" i="9747"/>
  <c r="P21" i="9747"/>
  <c r="M21" i="9747"/>
  <c r="L21" i="9747"/>
  <c r="K21" i="9747"/>
  <c r="I21" i="9747"/>
  <c r="H21" i="9747"/>
  <c r="F21" i="9747"/>
  <c r="G21" i="9747" s="1"/>
  <c r="C21" i="9747"/>
  <c r="V20" i="9747"/>
  <c r="U20" i="9747"/>
  <c r="S20" i="9747"/>
  <c r="P20" i="9747"/>
  <c r="M20" i="9747"/>
  <c r="L20" i="9747"/>
  <c r="K20" i="9747"/>
  <c r="I20" i="9747"/>
  <c r="H20" i="9747"/>
  <c r="F20" i="9747"/>
  <c r="G20" i="9747" s="1"/>
  <c r="C20" i="9747"/>
  <c r="U19" i="9747"/>
  <c r="S19" i="9747"/>
  <c r="P19" i="9747"/>
  <c r="M19" i="9747"/>
  <c r="K19" i="9747"/>
  <c r="C19" i="9747"/>
  <c r="V18" i="9747"/>
  <c r="U18" i="9747"/>
  <c r="U30" i="9747" s="1"/>
  <c r="S18" i="9747"/>
  <c r="P18" i="9747"/>
  <c r="P30" i="9747" s="1"/>
  <c r="M18" i="9747"/>
  <c r="L18" i="9747"/>
  <c r="K18" i="9747"/>
  <c r="I18" i="9747"/>
  <c r="H18" i="9747"/>
  <c r="G18" i="9747"/>
  <c r="F18" i="9747"/>
  <c r="C18" i="9747"/>
  <c r="S30" i="9747"/>
  <c r="I5" i="9747"/>
  <c r="V37" i="9746"/>
  <c r="U37" i="9746"/>
  <c r="S37" i="9746"/>
  <c r="P37" i="9746"/>
  <c r="M37" i="9746"/>
  <c r="L37" i="9746"/>
  <c r="K37" i="9746"/>
  <c r="I37" i="9746"/>
  <c r="H37" i="9746"/>
  <c r="F37" i="9746"/>
  <c r="G37" i="9746" s="1"/>
  <c r="C37" i="9746"/>
  <c r="V36" i="9746"/>
  <c r="U36" i="9746"/>
  <c r="S36" i="9746"/>
  <c r="P36" i="9746"/>
  <c r="M36" i="9746"/>
  <c r="L36" i="9746"/>
  <c r="K36" i="9746"/>
  <c r="I36" i="9746"/>
  <c r="H36" i="9746"/>
  <c r="F36" i="9746"/>
  <c r="G36" i="9746" s="1"/>
  <c r="C36" i="9746"/>
  <c r="V35" i="9746"/>
  <c r="U35" i="9746"/>
  <c r="S35" i="9746"/>
  <c r="P35" i="9746"/>
  <c r="M35" i="9746"/>
  <c r="L35" i="9746"/>
  <c r="K35" i="9746"/>
  <c r="I35" i="9746"/>
  <c r="H35" i="9746"/>
  <c r="F35" i="9746"/>
  <c r="G35" i="9746" s="1"/>
  <c r="C35" i="9746"/>
  <c r="V34" i="9746"/>
  <c r="U34" i="9746"/>
  <c r="S34" i="9746"/>
  <c r="P34" i="9746"/>
  <c r="M34" i="9746"/>
  <c r="L34" i="9746"/>
  <c r="K34" i="9746"/>
  <c r="I34" i="9746"/>
  <c r="H34" i="9746"/>
  <c r="F34" i="9746"/>
  <c r="G34" i="9746" s="1"/>
  <c r="C34" i="9746"/>
  <c r="V33" i="9746"/>
  <c r="U33" i="9746"/>
  <c r="S33" i="9746"/>
  <c r="P33" i="9746"/>
  <c r="M33" i="9746"/>
  <c r="L33" i="9746"/>
  <c r="K33" i="9746"/>
  <c r="I33" i="9746"/>
  <c r="H33" i="9746"/>
  <c r="F33" i="9746"/>
  <c r="G33" i="9746" s="1"/>
  <c r="C33" i="9746"/>
  <c r="V32" i="9746"/>
  <c r="U32" i="9746"/>
  <c r="S32" i="9746"/>
  <c r="P32" i="9746"/>
  <c r="M32" i="9746"/>
  <c r="L32" i="9746"/>
  <c r="K32" i="9746"/>
  <c r="I32" i="9746"/>
  <c r="H32" i="9746"/>
  <c r="F32" i="9746"/>
  <c r="G32" i="9746" s="1"/>
  <c r="C32" i="9746"/>
  <c r="V31" i="9746"/>
  <c r="U31" i="9746"/>
  <c r="S31" i="9746"/>
  <c r="P31" i="9746"/>
  <c r="M31" i="9746"/>
  <c r="L31" i="9746"/>
  <c r="K31" i="9746"/>
  <c r="I31" i="9746"/>
  <c r="H31" i="9746"/>
  <c r="F31" i="9746"/>
  <c r="G31" i="9746" s="1"/>
  <c r="C31" i="9746"/>
  <c r="V30" i="9746"/>
  <c r="U30" i="9746"/>
  <c r="S30" i="9746"/>
  <c r="P30" i="9746"/>
  <c r="M30" i="9746"/>
  <c r="L30" i="9746"/>
  <c r="K30" i="9746"/>
  <c r="I30" i="9746"/>
  <c r="H30" i="9746"/>
  <c r="F30" i="9746"/>
  <c r="G30" i="9746" s="1"/>
  <c r="C30" i="9746"/>
  <c r="V29" i="9746"/>
  <c r="U29" i="9746"/>
  <c r="S29" i="9746"/>
  <c r="P29" i="9746"/>
  <c r="M29" i="9746"/>
  <c r="L29" i="9746"/>
  <c r="K29" i="9746"/>
  <c r="I29" i="9746"/>
  <c r="H29" i="9746"/>
  <c r="F29" i="9746"/>
  <c r="G29" i="9746" s="1"/>
  <c r="C29" i="9746"/>
  <c r="V28" i="9746"/>
  <c r="U28" i="9746"/>
  <c r="S28" i="9746"/>
  <c r="P28" i="9746"/>
  <c r="M28" i="9746"/>
  <c r="L28" i="9746"/>
  <c r="K28" i="9746"/>
  <c r="I28" i="9746"/>
  <c r="H28" i="9746"/>
  <c r="F28" i="9746"/>
  <c r="G28" i="9746" s="1"/>
  <c r="C28" i="9746"/>
  <c r="R39" i="9746"/>
  <c r="O39" i="9746"/>
  <c r="N39" i="9746"/>
  <c r="D39" i="9746"/>
  <c r="V38" i="9746"/>
  <c r="U38" i="9746"/>
  <c r="S38" i="9746"/>
  <c r="P38" i="9746"/>
  <c r="M38" i="9746"/>
  <c r="L38" i="9746"/>
  <c r="K38" i="9746"/>
  <c r="I38" i="9746"/>
  <c r="H38" i="9746"/>
  <c r="G38" i="9746"/>
  <c r="F38" i="9746"/>
  <c r="C38" i="9746"/>
  <c r="V27" i="9746"/>
  <c r="U27" i="9746"/>
  <c r="S27" i="9746"/>
  <c r="P27" i="9746"/>
  <c r="M27" i="9746"/>
  <c r="L27" i="9746"/>
  <c r="K27" i="9746"/>
  <c r="I27" i="9746"/>
  <c r="H27" i="9746"/>
  <c r="G27" i="9746"/>
  <c r="F27" i="9746"/>
  <c r="C27" i="9746"/>
  <c r="V24" i="9746"/>
  <c r="U24" i="9746"/>
  <c r="S24" i="9746"/>
  <c r="P24" i="9746"/>
  <c r="M24" i="9746"/>
  <c r="L24" i="9746"/>
  <c r="K24" i="9746"/>
  <c r="I24" i="9746"/>
  <c r="H24" i="9746"/>
  <c r="F24" i="9746"/>
  <c r="G24" i="9746" s="1"/>
  <c r="C24" i="9746"/>
  <c r="V23" i="9746"/>
  <c r="U23" i="9746"/>
  <c r="S23" i="9746"/>
  <c r="P23" i="9746"/>
  <c r="M23" i="9746"/>
  <c r="L23" i="9746"/>
  <c r="K23" i="9746"/>
  <c r="I23" i="9746"/>
  <c r="H23" i="9746"/>
  <c r="F23" i="9746"/>
  <c r="G23" i="9746" s="1"/>
  <c r="C23" i="9746"/>
  <c r="V22" i="9746"/>
  <c r="U22" i="9746"/>
  <c r="S22" i="9746"/>
  <c r="P22" i="9746"/>
  <c r="M22" i="9746"/>
  <c r="L22" i="9746"/>
  <c r="K22" i="9746"/>
  <c r="I22" i="9746"/>
  <c r="H22" i="9746"/>
  <c r="F22" i="9746"/>
  <c r="G22" i="9746" s="1"/>
  <c r="C22" i="9746"/>
  <c r="V21" i="9746"/>
  <c r="U21" i="9746"/>
  <c r="S21" i="9746"/>
  <c r="P21" i="9746"/>
  <c r="M21" i="9746"/>
  <c r="L21" i="9746"/>
  <c r="K21" i="9746"/>
  <c r="I21" i="9746"/>
  <c r="H21" i="9746"/>
  <c r="F21" i="9746"/>
  <c r="G21" i="9746" s="1"/>
  <c r="C21" i="9746"/>
  <c r="V20" i="9746"/>
  <c r="U20" i="9746"/>
  <c r="S20" i="9746"/>
  <c r="P20" i="9746"/>
  <c r="M20" i="9746"/>
  <c r="L20" i="9746"/>
  <c r="K20" i="9746"/>
  <c r="I20" i="9746"/>
  <c r="H20" i="9746"/>
  <c r="G20" i="9746"/>
  <c r="F20" i="9746"/>
  <c r="C20" i="9746"/>
  <c r="V26" i="9746"/>
  <c r="U26" i="9746"/>
  <c r="S26" i="9746"/>
  <c r="P26" i="9746"/>
  <c r="M26" i="9746"/>
  <c r="L26" i="9746"/>
  <c r="K26" i="9746"/>
  <c r="I26" i="9746"/>
  <c r="H26" i="9746"/>
  <c r="F26" i="9746"/>
  <c r="G26" i="9746" s="1"/>
  <c r="C26" i="9746"/>
  <c r="V25" i="9746"/>
  <c r="U25" i="9746"/>
  <c r="S25" i="9746"/>
  <c r="P25" i="9746"/>
  <c r="M25" i="9746"/>
  <c r="L25" i="9746"/>
  <c r="K25" i="9746"/>
  <c r="I25" i="9746"/>
  <c r="H25" i="9746"/>
  <c r="F25" i="9746"/>
  <c r="G25" i="9746" s="1"/>
  <c r="C25" i="9746"/>
  <c r="V19" i="9746"/>
  <c r="U19" i="9746"/>
  <c r="S19" i="9746"/>
  <c r="P19" i="9746"/>
  <c r="M19" i="9746"/>
  <c r="L19" i="9746"/>
  <c r="K19" i="9746"/>
  <c r="I19" i="9746"/>
  <c r="H19" i="9746"/>
  <c r="F19" i="9746"/>
  <c r="G19" i="9746" s="1"/>
  <c r="C19" i="9746"/>
  <c r="V18" i="9746"/>
  <c r="U18" i="9746"/>
  <c r="U39" i="9746" s="1"/>
  <c r="S18" i="9746"/>
  <c r="S39" i="9746" s="1"/>
  <c r="P18" i="9746"/>
  <c r="P39" i="9746" s="1"/>
  <c r="M18" i="9746"/>
  <c r="M39" i="9746" s="1"/>
  <c r="L18" i="9746"/>
  <c r="K18" i="9746"/>
  <c r="I18" i="9746"/>
  <c r="H18" i="9746"/>
  <c r="G18" i="9746"/>
  <c r="F18" i="9746"/>
  <c r="C18" i="9746"/>
  <c r="I5" i="9746"/>
  <c r="D32" i="9745"/>
  <c r="V28" i="9745"/>
  <c r="U28" i="9745"/>
  <c r="S28" i="9745"/>
  <c r="P28" i="9745"/>
  <c r="M28" i="9745"/>
  <c r="L28" i="9745"/>
  <c r="K28" i="9745"/>
  <c r="I28" i="9745"/>
  <c r="H28" i="9745"/>
  <c r="F28" i="9745"/>
  <c r="G28" i="9745" s="1"/>
  <c r="C28" i="9745"/>
  <c r="V27" i="9745"/>
  <c r="U27" i="9745"/>
  <c r="S27" i="9745"/>
  <c r="P27" i="9745"/>
  <c r="M27" i="9745"/>
  <c r="L27" i="9745"/>
  <c r="K27" i="9745"/>
  <c r="I27" i="9745"/>
  <c r="H27" i="9745"/>
  <c r="F27" i="9745"/>
  <c r="G27" i="9745" s="1"/>
  <c r="C27" i="9745"/>
  <c r="V26" i="9745"/>
  <c r="U26" i="9745"/>
  <c r="S26" i="9745"/>
  <c r="P26" i="9745"/>
  <c r="M26" i="9745"/>
  <c r="L26" i="9745"/>
  <c r="K26" i="9745"/>
  <c r="I26" i="9745"/>
  <c r="H26" i="9745"/>
  <c r="F26" i="9745"/>
  <c r="G26" i="9745" s="1"/>
  <c r="C26" i="9745"/>
  <c r="V25" i="9745"/>
  <c r="U25" i="9745"/>
  <c r="S25" i="9745"/>
  <c r="P25" i="9745"/>
  <c r="M25" i="9745"/>
  <c r="L25" i="9745"/>
  <c r="K25" i="9745"/>
  <c r="I25" i="9745"/>
  <c r="H25" i="9745"/>
  <c r="F25" i="9745"/>
  <c r="G25" i="9745" s="1"/>
  <c r="C25" i="9745"/>
  <c r="V30" i="9745"/>
  <c r="U30" i="9745"/>
  <c r="S30" i="9745"/>
  <c r="P30" i="9745"/>
  <c r="M30" i="9745"/>
  <c r="L30" i="9745"/>
  <c r="K30" i="9745"/>
  <c r="I30" i="9745"/>
  <c r="H30" i="9745"/>
  <c r="F30" i="9745"/>
  <c r="G30" i="9745" s="1"/>
  <c r="C30" i="9745"/>
  <c r="V29" i="9745"/>
  <c r="U29" i="9745"/>
  <c r="S29" i="9745"/>
  <c r="P29" i="9745"/>
  <c r="M29" i="9745"/>
  <c r="L29" i="9745"/>
  <c r="K29" i="9745"/>
  <c r="I29" i="9745"/>
  <c r="H29" i="9745"/>
  <c r="G29" i="9745"/>
  <c r="F29" i="9745"/>
  <c r="C29" i="9745"/>
  <c r="R32" i="9745"/>
  <c r="O32" i="9745"/>
  <c r="N32" i="9745"/>
  <c r="V31" i="9745"/>
  <c r="U31" i="9745"/>
  <c r="S31" i="9745"/>
  <c r="P31" i="9745"/>
  <c r="M31" i="9745"/>
  <c r="L31" i="9745"/>
  <c r="K31" i="9745"/>
  <c r="I31" i="9745"/>
  <c r="H31" i="9745"/>
  <c r="G31" i="9745"/>
  <c r="F31" i="9745"/>
  <c r="C31" i="9745"/>
  <c r="V24" i="9745"/>
  <c r="U24" i="9745"/>
  <c r="S24" i="9745"/>
  <c r="P24" i="9745"/>
  <c r="M24" i="9745"/>
  <c r="L24" i="9745"/>
  <c r="K24" i="9745"/>
  <c r="I24" i="9745"/>
  <c r="H24" i="9745"/>
  <c r="G24" i="9745"/>
  <c r="F24" i="9745"/>
  <c r="C24" i="9745"/>
  <c r="V23" i="9745"/>
  <c r="U23" i="9745"/>
  <c r="S23" i="9745"/>
  <c r="P23" i="9745"/>
  <c r="M23" i="9745"/>
  <c r="L23" i="9745"/>
  <c r="K23" i="9745"/>
  <c r="I23" i="9745"/>
  <c r="H23" i="9745"/>
  <c r="F23" i="9745"/>
  <c r="G23" i="9745" s="1"/>
  <c r="C23" i="9745"/>
  <c r="V22" i="9745"/>
  <c r="U22" i="9745"/>
  <c r="S22" i="9745"/>
  <c r="P22" i="9745"/>
  <c r="M22" i="9745"/>
  <c r="L22" i="9745"/>
  <c r="K22" i="9745"/>
  <c r="I22" i="9745"/>
  <c r="H22" i="9745"/>
  <c r="F22" i="9745"/>
  <c r="G22" i="9745" s="1"/>
  <c r="C22" i="9745"/>
  <c r="V21" i="9745"/>
  <c r="U21" i="9745"/>
  <c r="S21" i="9745"/>
  <c r="P21" i="9745"/>
  <c r="M21" i="9745"/>
  <c r="L21" i="9745"/>
  <c r="K21" i="9745"/>
  <c r="I21" i="9745"/>
  <c r="H21" i="9745"/>
  <c r="F21" i="9745"/>
  <c r="G21" i="9745" s="1"/>
  <c r="C21" i="9745"/>
  <c r="V20" i="9745"/>
  <c r="U20" i="9745"/>
  <c r="S20" i="9745"/>
  <c r="P20" i="9745"/>
  <c r="M20" i="9745"/>
  <c r="L20" i="9745"/>
  <c r="K20" i="9745"/>
  <c r="I20" i="9745"/>
  <c r="H20" i="9745"/>
  <c r="G20" i="9745"/>
  <c r="F20" i="9745"/>
  <c r="C20" i="9745"/>
  <c r="V19" i="9745"/>
  <c r="U19" i="9745"/>
  <c r="S19" i="9745"/>
  <c r="P19" i="9745"/>
  <c r="M19" i="9745"/>
  <c r="L19" i="9745"/>
  <c r="K19" i="9745"/>
  <c r="I19" i="9745"/>
  <c r="H19" i="9745"/>
  <c r="F19" i="9745"/>
  <c r="G19" i="9745" s="1"/>
  <c r="C19" i="9745"/>
  <c r="V18" i="9745"/>
  <c r="U18" i="9745"/>
  <c r="U32" i="9745" s="1"/>
  <c r="S18" i="9745"/>
  <c r="S32" i="9745" s="1"/>
  <c r="P18" i="9745"/>
  <c r="P32" i="9745" s="1"/>
  <c r="M18" i="9745"/>
  <c r="M32" i="9745" s="1"/>
  <c r="L18" i="9745"/>
  <c r="K18" i="9745"/>
  <c r="I18" i="9745"/>
  <c r="H18" i="9745"/>
  <c r="G18" i="9745"/>
  <c r="F18" i="9745"/>
  <c r="C18" i="9745"/>
  <c r="I5" i="9745"/>
  <c r="V31" i="9744"/>
  <c r="U31" i="9744"/>
  <c r="S31" i="9744"/>
  <c r="P31" i="9744"/>
  <c r="M31" i="9744"/>
  <c r="L31" i="9744"/>
  <c r="K31" i="9744"/>
  <c r="I31" i="9744"/>
  <c r="H31" i="9744"/>
  <c r="F31" i="9744"/>
  <c r="G31" i="9744" s="1"/>
  <c r="C31" i="9744"/>
  <c r="V30" i="9744"/>
  <c r="U30" i="9744"/>
  <c r="S30" i="9744"/>
  <c r="P30" i="9744"/>
  <c r="M30" i="9744"/>
  <c r="L30" i="9744"/>
  <c r="K30" i="9744"/>
  <c r="I30" i="9744"/>
  <c r="H30" i="9744"/>
  <c r="F30" i="9744"/>
  <c r="G30" i="9744" s="1"/>
  <c r="C30" i="9744"/>
  <c r="V22" i="9744"/>
  <c r="U22" i="9744"/>
  <c r="S22" i="9744"/>
  <c r="P22" i="9744"/>
  <c r="M22" i="9744"/>
  <c r="L22" i="9744"/>
  <c r="K22" i="9744"/>
  <c r="I22" i="9744"/>
  <c r="H22" i="9744"/>
  <c r="F22" i="9744"/>
  <c r="G22" i="9744" s="1"/>
  <c r="C22" i="9744"/>
  <c r="V29" i="9744"/>
  <c r="U29" i="9744"/>
  <c r="S29" i="9744"/>
  <c r="P29" i="9744"/>
  <c r="M29" i="9744"/>
  <c r="L29" i="9744"/>
  <c r="K29" i="9744"/>
  <c r="I29" i="9744"/>
  <c r="H29" i="9744"/>
  <c r="F29" i="9744"/>
  <c r="G29" i="9744" s="1"/>
  <c r="C29" i="9744"/>
  <c r="D33" i="9744"/>
  <c r="K21" i="9744"/>
  <c r="R33" i="9744"/>
  <c r="O33" i="9744"/>
  <c r="N33" i="9744"/>
  <c r="V32" i="9744"/>
  <c r="U32" i="9744"/>
  <c r="S32" i="9744"/>
  <c r="P32" i="9744"/>
  <c r="M32" i="9744"/>
  <c r="L32" i="9744"/>
  <c r="K32" i="9744"/>
  <c r="I32" i="9744"/>
  <c r="H32" i="9744"/>
  <c r="G32" i="9744"/>
  <c r="F32" i="9744"/>
  <c r="C32" i="9744"/>
  <c r="V28" i="9744"/>
  <c r="U28" i="9744"/>
  <c r="S28" i="9744"/>
  <c r="P28" i="9744"/>
  <c r="M28" i="9744"/>
  <c r="L28" i="9744"/>
  <c r="K28" i="9744"/>
  <c r="I28" i="9744"/>
  <c r="H28" i="9744"/>
  <c r="G28" i="9744"/>
  <c r="F28" i="9744"/>
  <c r="C28" i="9744"/>
  <c r="V27" i="9744"/>
  <c r="U27" i="9744"/>
  <c r="S27" i="9744"/>
  <c r="P27" i="9744"/>
  <c r="M27" i="9744"/>
  <c r="L27" i="9744"/>
  <c r="K27" i="9744"/>
  <c r="I27" i="9744"/>
  <c r="H27" i="9744"/>
  <c r="F27" i="9744"/>
  <c r="G27" i="9744" s="1"/>
  <c r="C27" i="9744"/>
  <c r="V26" i="9744"/>
  <c r="U26" i="9744"/>
  <c r="S26" i="9744"/>
  <c r="P26" i="9744"/>
  <c r="M26" i="9744"/>
  <c r="L26" i="9744"/>
  <c r="K26" i="9744"/>
  <c r="I26" i="9744"/>
  <c r="H26" i="9744"/>
  <c r="F26" i="9744"/>
  <c r="G26" i="9744" s="1"/>
  <c r="C26" i="9744"/>
  <c r="V25" i="9744"/>
  <c r="U25" i="9744"/>
  <c r="S25" i="9744"/>
  <c r="P25" i="9744"/>
  <c r="M25" i="9744"/>
  <c r="L25" i="9744"/>
  <c r="K25" i="9744"/>
  <c r="I25" i="9744"/>
  <c r="H25" i="9744"/>
  <c r="F25" i="9744"/>
  <c r="G25" i="9744" s="1"/>
  <c r="C25" i="9744"/>
  <c r="V24" i="9744"/>
  <c r="U24" i="9744"/>
  <c r="S24" i="9744"/>
  <c r="P24" i="9744"/>
  <c r="M24" i="9744"/>
  <c r="L24" i="9744"/>
  <c r="K24" i="9744"/>
  <c r="I24" i="9744"/>
  <c r="H24" i="9744"/>
  <c r="F24" i="9744"/>
  <c r="G24" i="9744" s="1"/>
  <c r="C24" i="9744"/>
  <c r="V23" i="9744"/>
  <c r="U23" i="9744"/>
  <c r="S23" i="9744"/>
  <c r="P23" i="9744"/>
  <c r="M23" i="9744"/>
  <c r="L23" i="9744"/>
  <c r="K23" i="9744"/>
  <c r="I23" i="9744"/>
  <c r="H23" i="9744"/>
  <c r="F23" i="9744"/>
  <c r="G23" i="9744" s="1"/>
  <c r="C23" i="9744"/>
  <c r="V21" i="9744"/>
  <c r="U21" i="9744"/>
  <c r="S21" i="9744"/>
  <c r="P21" i="9744"/>
  <c r="M21" i="9744"/>
  <c r="L21" i="9744"/>
  <c r="H21" i="9744"/>
  <c r="F21" i="9744"/>
  <c r="G21" i="9744" s="1"/>
  <c r="V20" i="9744"/>
  <c r="U20" i="9744"/>
  <c r="S20" i="9744"/>
  <c r="P20" i="9744"/>
  <c r="M20" i="9744"/>
  <c r="L20" i="9744"/>
  <c r="K20" i="9744"/>
  <c r="I20" i="9744"/>
  <c r="H20" i="9744"/>
  <c r="G20" i="9744"/>
  <c r="F20" i="9744"/>
  <c r="C20" i="9744"/>
  <c r="V19" i="9744"/>
  <c r="U19" i="9744"/>
  <c r="S19" i="9744"/>
  <c r="P19" i="9744"/>
  <c r="M19" i="9744"/>
  <c r="L19" i="9744"/>
  <c r="K19" i="9744"/>
  <c r="I19" i="9744"/>
  <c r="H19" i="9744"/>
  <c r="F19" i="9744"/>
  <c r="G19" i="9744" s="1"/>
  <c r="C19" i="9744"/>
  <c r="V18" i="9744"/>
  <c r="U18" i="9744"/>
  <c r="S18" i="9744"/>
  <c r="S33" i="9744" s="1"/>
  <c r="P18" i="9744"/>
  <c r="M18" i="9744"/>
  <c r="M33" i="9744" s="1"/>
  <c r="L18" i="9744"/>
  <c r="K18" i="9744"/>
  <c r="I18" i="9744"/>
  <c r="H18" i="9744"/>
  <c r="G18" i="9744"/>
  <c r="F18" i="9744"/>
  <c r="C18" i="9744"/>
  <c r="U33" i="9744"/>
  <c r="P33" i="9744"/>
  <c r="I5" i="9744"/>
  <c r="V25" i="9743"/>
  <c r="U25" i="9743"/>
  <c r="S25" i="9743"/>
  <c r="P25" i="9743"/>
  <c r="M25" i="9743"/>
  <c r="L25" i="9743"/>
  <c r="K25" i="9743"/>
  <c r="I25" i="9743"/>
  <c r="H25" i="9743"/>
  <c r="G25" i="9743"/>
  <c r="F25" i="9743"/>
  <c r="C25" i="9743"/>
  <c r="V24" i="9743"/>
  <c r="U24" i="9743"/>
  <c r="S24" i="9743"/>
  <c r="P24" i="9743"/>
  <c r="M24" i="9743"/>
  <c r="L24" i="9743"/>
  <c r="K24" i="9743"/>
  <c r="I24" i="9743"/>
  <c r="H24" i="9743"/>
  <c r="G24" i="9743"/>
  <c r="F24" i="9743"/>
  <c r="C24" i="9743"/>
  <c r="V23" i="9743"/>
  <c r="U23" i="9743"/>
  <c r="S23" i="9743"/>
  <c r="P23" i="9743"/>
  <c r="M23" i="9743"/>
  <c r="L23" i="9743"/>
  <c r="K23" i="9743"/>
  <c r="I23" i="9743"/>
  <c r="H23" i="9743"/>
  <c r="G23" i="9743"/>
  <c r="F23" i="9743"/>
  <c r="C23" i="9743"/>
  <c r="V22" i="9743"/>
  <c r="U22" i="9743"/>
  <c r="S22" i="9743"/>
  <c r="P22" i="9743"/>
  <c r="M22" i="9743"/>
  <c r="L22" i="9743"/>
  <c r="K22" i="9743"/>
  <c r="I22" i="9743"/>
  <c r="H22" i="9743"/>
  <c r="G22" i="9743"/>
  <c r="F22" i="9743"/>
  <c r="C22" i="9743"/>
  <c r="V21" i="9743"/>
  <c r="U21" i="9743"/>
  <c r="S21" i="9743"/>
  <c r="P21" i="9743"/>
  <c r="M21" i="9743"/>
  <c r="L21" i="9743"/>
  <c r="K21" i="9743"/>
  <c r="I21" i="9743"/>
  <c r="H21" i="9743"/>
  <c r="G21" i="9743"/>
  <c r="F21" i="9743"/>
  <c r="C21" i="9743"/>
  <c r="R29" i="9743"/>
  <c r="O29" i="9743"/>
  <c r="N29" i="9743"/>
  <c r="D29" i="9743"/>
  <c r="V28" i="9743"/>
  <c r="U28" i="9743"/>
  <c r="S28" i="9743"/>
  <c r="P28" i="9743"/>
  <c r="M28" i="9743"/>
  <c r="L28" i="9743"/>
  <c r="K28" i="9743"/>
  <c r="I28" i="9743"/>
  <c r="H28" i="9743"/>
  <c r="G28" i="9743"/>
  <c r="F28" i="9743"/>
  <c r="C28" i="9743"/>
  <c r="V27" i="9743"/>
  <c r="U27" i="9743"/>
  <c r="S27" i="9743"/>
  <c r="P27" i="9743"/>
  <c r="M27" i="9743"/>
  <c r="L27" i="9743"/>
  <c r="K27" i="9743"/>
  <c r="I27" i="9743"/>
  <c r="H27" i="9743"/>
  <c r="G27" i="9743"/>
  <c r="F27" i="9743"/>
  <c r="C27" i="9743"/>
  <c r="V26" i="9743"/>
  <c r="U26" i="9743"/>
  <c r="S26" i="9743"/>
  <c r="P26" i="9743"/>
  <c r="M26" i="9743"/>
  <c r="L26" i="9743"/>
  <c r="K26" i="9743"/>
  <c r="I26" i="9743"/>
  <c r="H26" i="9743"/>
  <c r="G26" i="9743"/>
  <c r="F26" i="9743"/>
  <c r="C26" i="9743"/>
  <c r="V20" i="9743"/>
  <c r="U20" i="9743"/>
  <c r="S20" i="9743"/>
  <c r="P20" i="9743"/>
  <c r="M20" i="9743"/>
  <c r="L20" i="9743"/>
  <c r="K20" i="9743"/>
  <c r="I20" i="9743"/>
  <c r="H20" i="9743"/>
  <c r="F20" i="9743"/>
  <c r="G20" i="9743" s="1"/>
  <c r="C20" i="9743"/>
  <c r="V19" i="9743"/>
  <c r="U19" i="9743"/>
  <c r="S19" i="9743"/>
  <c r="P19" i="9743"/>
  <c r="M19" i="9743"/>
  <c r="L19" i="9743"/>
  <c r="K19" i="9743"/>
  <c r="I19" i="9743"/>
  <c r="H19" i="9743"/>
  <c r="F19" i="9743"/>
  <c r="G19" i="9743" s="1"/>
  <c r="C19" i="9743"/>
  <c r="V18" i="9743"/>
  <c r="U18" i="9743"/>
  <c r="U29" i="9743" s="1"/>
  <c r="S18" i="9743"/>
  <c r="S29" i="9743" s="1"/>
  <c r="P18" i="9743"/>
  <c r="P29" i="9743" s="1"/>
  <c r="M18" i="9743"/>
  <c r="M29" i="9743" s="1"/>
  <c r="L18" i="9743"/>
  <c r="L29" i="9743" s="1"/>
  <c r="K18" i="9743"/>
  <c r="I18" i="9743"/>
  <c r="H18" i="9743"/>
  <c r="G18" i="9743"/>
  <c r="F18" i="9743"/>
  <c r="C18" i="9743"/>
  <c r="I5" i="9743"/>
  <c r="V34" i="9742"/>
  <c r="U34" i="9742"/>
  <c r="S34" i="9742"/>
  <c r="P34" i="9742"/>
  <c r="M34" i="9742"/>
  <c r="L34" i="9742"/>
  <c r="K34" i="9742"/>
  <c r="I34" i="9742"/>
  <c r="H34" i="9742"/>
  <c r="F34" i="9742"/>
  <c r="G34" i="9742" s="1"/>
  <c r="C34" i="9742"/>
  <c r="V33" i="9742"/>
  <c r="U33" i="9742"/>
  <c r="S33" i="9742"/>
  <c r="P33" i="9742"/>
  <c r="M33" i="9742"/>
  <c r="L33" i="9742"/>
  <c r="K33" i="9742"/>
  <c r="I33" i="9742"/>
  <c r="H33" i="9742"/>
  <c r="F33" i="9742"/>
  <c r="G33" i="9742" s="1"/>
  <c r="C33" i="9742"/>
  <c r="V31" i="9742"/>
  <c r="U31" i="9742"/>
  <c r="S31" i="9742"/>
  <c r="P31" i="9742"/>
  <c r="M31" i="9742"/>
  <c r="L31" i="9742"/>
  <c r="K31" i="9742"/>
  <c r="I31" i="9742"/>
  <c r="H31" i="9742"/>
  <c r="F31" i="9742"/>
  <c r="G31" i="9742" s="1"/>
  <c r="C31" i="9742"/>
  <c r="V30" i="9742"/>
  <c r="U30" i="9742"/>
  <c r="S30" i="9742"/>
  <c r="P30" i="9742"/>
  <c r="M30" i="9742"/>
  <c r="L30" i="9742"/>
  <c r="K30" i="9742"/>
  <c r="I30" i="9742"/>
  <c r="H30" i="9742"/>
  <c r="F30" i="9742"/>
  <c r="G30" i="9742" s="1"/>
  <c r="C30" i="9742"/>
  <c r="V29" i="9742"/>
  <c r="U29" i="9742"/>
  <c r="S29" i="9742"/>
  <c r="P29" i="9742"/>
  <c r="M29" i="9742"/>
  <c r="L29" i="9742"/>
  <c r="K29" i="9742"/>
  <c r="I29" i="9742"/>
  <c r="H29" i="9742"/>
  <c r="F29" i="9742"/>
  <c r="G29" i="9742" s="1"/>
  <c r="C29" i="9742"/>
  <c r="V28" i="9742"/>
  <c r="U28" i="9742"/>
  <c r="S28" i="9742"/>
  <c r="P28" i="9742"/>
  <c r="M28" i="9742"/>
  <c r="L28" i="9742"/>
  <c r="K28" i="9742"/>
  <c r="I28" i="9742"/>
  <c r="H28" i="9742"/>
  <c r="F28" i="9742"/>
  <c r="G28" i="9742" s="1"/>
  <c r="C28" i="9742"/>
  <c r="V27" i="9742"/>
  <c r="U27" i="9742"/>
  <c r="S27" i="9742"/>
  <c r="P27" i="9742"/>
  <c r="M27" i="9742"/>
  <c r="L27" i="9742"/>
  <c r="K27" i="9742"/>
  <c r="I27" i="9742"/>
  <c r="H27" i="9742"/>
  <c r="F27" i="9742"/>
  <c r="G27" i="9742" s="1"/>
  <c r="C27" i="9742"/>
  <c r="V32" i="9742"/>
  <c r="U32" i="9742"/>
  <c r="S32" i="9742"/>
  <c r="P32" i="9742"/>
  <c r="M32" i="9742"/>
  <c r="L32" i="9742"/>
  <c r="K32" i="9742"/>
  <c r="I32" i="9742"/>
  <c r="H32" i="9742"/>
  <c r="F32" i="9742"/>
  <c r="G32" i="9742" s="1"/>
  <c r="C32" i="9742"/>
  <c r="V26" i="9742"/>
  <c r="U26" i="9742"/>
  <c r="S26" i="9742"/>
  <c r="P26" i="9742"/>
  <c r="M26" i="9742"/>
  <c r="L26" i="9742"/>
  <c r="K26" i="9742"/>
  <c r="I26" i="9742"/>
  <c r="H26" i="9742"/>
  <c r="F26" i="9742"/>
  <c r="G26" i="9742" s="1"/>
  <c r="C26" i="9742"/>
  <c r="V25" i="9742"/>
  <c r="U25" i="9742"/>
  <c r="S25" i="9742"/>
  <c r="P25" i="9742"/>
  <c r="M25" i="9742"/>
  <c r="L25" i="9742"/>
  <c r="K25" i="9742"/>
  <c r="I25" i="9742"/>
  <c r="H25" i="9742"/>
  <c r="F25" i="9742"/>
  <c r="G25" i="9742" s="1"/>
  <c r="C25" i="9742"/>
  <c r="V24" i="9742"/>
  <c r="U24" i="9742"/>
  <c r="S24" i="9742"/>
  <c r="P24" i="9742"/>
  <c r="M24" i="9742"/>
  <c r="L24" i="9742"/>
  <c r="K24" i="9742"/>
  <c r="I24" i="9742"/>
  <c r="H24" i="9742"/>
  <c r="F24" i="9742"/>
  <c r="G24" i="9742" s="1"/>
  <c r="C24" i="9742"/>
  <c r="V23" i="9742"/>
  <c r="U23" i="9742"/>
  <c r="S23" i="9742"/>
  <c r="P23" i="9742"/>
  <c r="M23" i="9742"/>
  <c r="L23" i="9742"/>
  <c r="K23" i="9742"/>
  <c r="I23" i="9742"/>
  <c r="H23" i="9742"/>
  <c r="F23" i="9742"/>
  <c r="G23" i="9742" s="1"/>
  <c r="C23" i="9742"/>
  <c r="V22" i="9742"/>
  <c r="U22" i="9742"/>
  <c r="S22" i="9742"/>
  <c r="P22" i="9742"/>
  <c r="M22" i="9742"/>
  <c r="L22" i="9742"/>
  <c r="K22" i="9742"/>
  <c r="I22" i="9742"/>
  <c r="H22" i="9742"/>
  <c r="F22" i="9742"/>
  <c r="G22" i="9742" s="1"/>
  <c r="C22" i="9742"/>
  <c r="V21" i="9742"/>
  <c r="U21" i="9742"/>
  <c r="S21" i="9742"/>
  <c r="P21" i="9742"/>
  <c r="M21" i="9742"/>
  <c r="L21" i="9742"/>
  <c r="K21" i="9742"/>
  <c r="I21" i="9742"/>
  <c r="H21" i="9742"/>
  <c r="F21" i="9742"/>
  <c r="G21" i="9742" s="1"/>
  <c r="C21" i="9742"/>
  <c r="R36" i="9742"/>
  <c r="O36" i="9742"/>
  <c r="N36" i="9742"/>
  <c r="D36" i="9742"/>
  <c r="V35" i="9742"/>
  <c r="U35" i="9742"/>
  <c r="S35" i="9742"/>
  <c r="P35" i="9742"/>
  <c r="M35" i="9742"/>
  <c r="L35" i="9742"/>
  <c r="K35" i="9742"/>
  <c r="I35" i="9742"/>
  <c r="H35" i="9742"/>
  <c r="G35" i="9742"/>
  <c r="F35" i="9742"/>
  <c r="C35" i="9742"/>
  <c r="V20" i="9742"/>
  <c r="U20" i="9742"/>
  <c r="S20" i="9742"/>
  <c r="P20" i="9742"/>
  <c r="M20" i="9742"/>
  <c r="L20" i="9742"/>
  <c r="K20" i="9742"/>
  <c r="I20" i="9742"/>
  <c r="H20" i="9742"/>
  <c r="F20" i="9742"/>
  <c r="G20" i="9742" s="1"/>
  <c r="C20" i="9742"/>
  <c r="V19" i="9742"/>
  <c r="U19" i="9742"/>
  <c r="S19" i="9742"/>
  <c r="P19" i="9742"/>
  <c r="M19" i="9742"/>
  <c r="L19" i="9742"/>
  <c r="K19" i="9742"/>
  <c r="I19" i="9742"/>
  <c r="H19" i="9742"/>
  <c r="F19" i="9742"/>
  <c r="G19" i="9742" s="1"/>
  <c r="C19" i="9742"/>
  <c r="V18" i="9742"/>
  <c r="U18" i="9742"/>
  <c r="U36" i="9742" s="1"/>
  <c r="S18" i="9742"/>
  <c r="S36" i="9742" s="1"/>
  <c r="P18" i="9742"/>
  <c r="P36" i="9742" s="1"/>
  <c r="M18" i="9742"/>
  <c r="M36" i="9742" s="1"/>
  <c r="L18" i="9742"/>
  <c r="K18" i="9742"/>
  <c r="I18" i="9742"/>
  <c r="H18" i="9742"/>
  <c r="G18" i="9742"/>
  <c r="F18" i="9742"/>
  <c r="C18" i="9742"/>
  <c r="I5" i="9742"/>
  <c r="V24" i="9741"/>
  <c r="U24" i="9741"/>
  <c r="S24" i="9741"/>
  <c r="P24" i="9741"/>
  <c r="M24" i="9741"/>
  <c r="L24" i="9741"/>
  <c r="K24" i="9741"/>
  <c r="I24" i="9741"/>
  <c r="H24" i="9741"/>
  <c r="F24" i="9741"/>
  <c r="G24" i="9741" s="1"/>
  <c r="C24" i="9741"/>
  <c r="U28" i="9741"/>
  <c r="S28" i="9741"/>
  <c r="R28" i="9741"/>
  <c r="P28" i="9741"/>
  <c r="O28" i="9741"/>
  <c r="N28" i="9741"/>
  <c r="M28" i="9741"/>
  <c r="D28" i="9741"/>
  <c r="V27" i="9741"/>
  <c r="U27" i="9741"/>
  <c r="S27" i="9741"/>
  <c r="P27" i="9741"/>
  <c r="M27" i="9741"/>
  <c r="L27" i="9741"/>
  <c r="K27" i="9741"/>
  <c r="I27" i="9741"/>
  <c r="H27" i="9741"/>
  <c r="G27" i="9741"/>
  <c r="F27" i="9741"/>
  <c r="C27" i="9741"/>
  <c r="V26" i="9741"/>
  <c r="U26" i="9741"/>
  <c r="S26" i="9741"/>
  <c r="P26" i="9741"/>
  <c r="M26" i="9741"/>
  <c r="L26" i="9741"/>
  <c r="K26" i="9741"/>
  <c r="I26" i="9741"/>
  <c r="H26" i="9741"/>
  <c r="G26" i="9741"/>
  <c r="F26" i="9741"/>
  <c r="C26" i="9741"/>
  <c r="V25" i="9741"/>
  <c r="U25" i="9741"/>
  <c r="S25" i="9741"/>
  <c r="P25" i="9741"/>
  <c r="M25" i="9741"/>
  <c r="L25" i="9741"/>
  <c r="K25" i="9741"/>
  <c r="I25" i="9741"/>
  <c r="H25" i="9741"/>
  <c r="G25" i="9741"/>
  <c r="F25" i="9741"/>
  <c r="C25" i="9741"/>
  <c r="V23" i="9741"/>
  <c r="U23" i="9741"/>
  <c r="S23" i="9741"/>
  <c r="P23" i="9741"/>
  <c r="M23" i="9741"/>
  <c r="L23" i="9741"/>
  <c r="K23" i="9741"/>
  <c r="I23" i="9741"/>
  <c r="H23" i="9741"/>
  <c r="F23" i="9741"/>
  <c r="G23" i="9741" s="1"/>
  <c r="C23" i="9741"/>
  <c r="V22" i="9741"/>
  <c r="U22" i="9741"/>
  <c r="S22" i="9741"/>
  <c r="P22" i="9741"/>
  <c r="M22" i="9741"/>
  <c r="L22" i="9741"/>
  <c r="K22" i="9741"/>
  <c r="I22" i="9741"/>
  <c r="H22" i="9741"/>
  <c r="F22" i="9741"/>
  <c r="G22" i="9741" s="1"/>
  <c r="C22" i="9741"/>
  <c r="V21" i="9741"/>
  <c r="U21" i="9741"/>
  <c r="S21" i="9741"/>
  <c r="P21" i="9741"/>
  <c r="M21" i="9741"/>
  <c r="L21" i="9741"/>
  <c r="K21" i="9741"/>
  <c r="I21" i="9741"/>
  <c r="H21" i="9741"/>
  <c r="F21" i="9741"/>
  <c r="G21" i="9741" s="1"/>
  <c r="C21" i="9741"/>
  <c r="V20" i="9741"/>
  <c r="U20" i="9741"/>
  <c r="S20" i="9741"/>
  <c r="P20" i="9741"/>
  <c r="M20" i="9741"/>
  <c r="L20" i="9741"/>
  <c r="K20" i="9741"/>
  <c r="I20" i="9741"/>
  <c r="H20" i="9741"/>
  <c r="G20" i="9741"/>
  <c r="F20" i="9741"/>
  <c r="C20" i="9741"/>
  <c r="V19" i="9741"/>
  <c r="V28" i="9741" s="1"/>
  <c r="U19" i="9741"/>
  <c r="S19" i="9741"/>
  <c r="P19" i="9741"/>
  <c r="M19" i="9741"/>
  <c r="L19" i="9741"/>
  <c r="L28" i="9741" s="1"/>
  <c r="K19" i="9741"/>
  <c r="K28" i="9741" s="1"/>
  <c r="I19" i="9741"/>
  <c r="H19" i="9741"/>
  <c r="F19" i="9741"/>
  <c r="G19" i="9741" s="1"/>
  <c r="G28" i="9741" s="1"/>
  <c r="C19" i="9741"/>
  <c r="V18" i="9741"/>
  <c r="U18" i="9741"/>
  <c r="S18" i="9741"/>
  <c r="P18" i="9741"/>
  <c r="M18" i="9741"/>
  <c r="L18" i="9741"/>
  <c r="K18" i="9741"/>
  <c r="I18" i="9741"/>
  <c r="H18" i="9741"/>
  <c r="G18" i="9741"/>
  <c r="F18" i="9741"/>
  <c r="C18" i="9741"/>
  <c r="I5" i="9741"/>
  <c r="K33" i="9751" l="1"/>
  <c r="G27" i="9749"/>
  <c r="L27" i="9749"/>
  <c r="I23" i="9749"/>
  <c r="H27" i="9749"/>
  <c r="V27" i="9749"/>
  <c r="C23" i="9749"/>
  <c r="K23" i="9749"/>
  <c r="C27" i="9749"/>
  <c r="F23" i="9749"/>
  <c r="G23" i="9749" s="1"/>
  <c r="F19" i="9749"/>
  <c r="G19" i="9749" s="1"/>
  <c r="L19" i="9749"/>
  <c r="H19" i="9749"/>
  <c r="V19" i="9749"/>
  <c r="I19" i="9749"/>
  <c r="K28" i="9748"/>
  <c r="L28" i="9748"/>
  <c r="V28" i="9748"/>
  <c r="G28" i="9748"/>
  <c r="F19" i="9747"/>
  <c r="G19" i="9747" s="1"/>
  <c r="L19" i="9747"/>
  <c r="H19" i="9747"/>
  <c r="H23" i="9747"/>
  <c r="I23" i="9747"/>
  <c r="D30" i="9747"/>
  <c r="C23" i="9747"/>
  <c r="K23" i="9747"/>
  <c r="K30" i="9747" s="1"/>
  <c r="F23" i="9747"/>
  <c r="G23" i="9747" s="1"/>
  <c r="G30" i="9747" s="1"/>
  <c r="V19" i="9747"/>
  <c r="V30" i="9747" s="1"/>
  <c r="L30" i="9747"/>
  <c r="K39" i="9746"/>
  <c r="L39" i="9746"/>
  <c r="V39" i="9746"/>
  <c r="G39" i="9746"/>
  <c r="L32" i="9745"/>
  <c r="G32" i="9745"/>
  <c r="V32" i="9745"/>
  <c r="K32" i="9745"/>
  <c r="V33" i="9744"/>
  <c r="I21" i="9744"/>
  <c r="C21" i="9744"/>
  <c r="L33" i="9744"/>
  <c r="V29" i="9743"/>
  <c r="K29" i="9743"/>
  <c r="G29" i="9743"/>
  <c r="V36" i="9742"/>
  <c r="K36" i="9742"/>
  <c r="L36" i="9742"/>
  <c r="G36" i="9742"/>
  <c r="V21" i="9740"/>
  <c r="U21" i="9740"/>
  <c r="S21" i="9740"/>
  <c r="P21" i="9740"/>
  <c r="M21" i="9740"/>
  <c r="L21" i="9740"/>
  <c r="K21" i="9740"/>
  <c r="I21" i="9740"/>
  <c r="H21" i="9740"/>
  <c r="F21" i="9740"/>
  <c r="G21" i="9740" s="1"/>
  <c r="C21" i="9740"/>
  <c r="V20" i="9740"/>
  <c r="U20" i="9740"/>
  <c r="S20" i="9740"/>
  <c r="P20" i="9740"/>
  <c r="M20" i="9740"/>
  <c r="L20" i="9740"/>
  <c r="K20" i="9740"/>
  <c r="I20" i="9740"/>
  <c r="H20" i="9740"/>
  <c r="G20" i="9740"/>
  <c r="F20" i="9740"/>
  <c r="C20" i="9740"/>
  <c r="R28" i="9740"/>
  <c r="O28" i="9740"/>
  <c r="N28" i="9740"/>
  <c r="D28" i="9740"/>
  <c r="V27" i="9740"/>
  <c r="U27" i="9740"/>
  <c r="S27" i="9740"/>
  <c r="P27" i="9740"/>
  <c r="M27" i="9740"/>
  <c r="L27" i="9740"/>
  <c r="K27" i="9740"/>
  <c r="I27" i="9740"/>
  <c r="H27" i="9740"/>
  <c r="G27" i="9740"/>
  <c r="F27" i="9740"/>
  <c r="C27" i="9740"/>
  <c r="V26" i="9740"/>
  <c r="U26" i="9740"/>
  <c r="S26" i="9740"/>
  <c r="P26" i="9740"/>
  <c r="M26" i="9740"/>
  <c r="L26" i="9740"/>
  <c r="K26" i="9740"/>
  <c r="I26" i="9740"/>
  <c r="H26" i="9740"/>
  <c r="G26" i="9740"/>
  <c r="F26" i="9740"/>
  <c r="C26" i="9740"/>
  <c r="V25" i="9740"/>
  <c r="U25" i="9740"/>
  <c r="S25" i="9740"/>
  <c r="P25" i="9740"/>
  <c r="M25" i="9740"/>
  <c r="L25" i="9740"/>
  <c r="K25" i="9740"/>
  <c r="I25" i="9740"/>
  <c r="H25" i="9740"/>
  <c r="F25" i="9740"/>
  <c r="G25" i="9740" s="1"/>
  <c r="C25" i="9740"/>
  <c r="V24" i="9740"/>
  <c r="U24" i="9740"/>
  <c r="S24" i="9740"/>
  <c r="P24" i="9740"/>
  <c r="M24" i="9740"/>
  <c r="L24" i="9740"/>
  <c r="K24" i="9740"/>
  <c r="I24" i="9740"/>
  <c r="H24" i="9740"/>
  <c r="F24" i="9740"/>
  <c r="G24" i="9740" s="1"/>
  <c r="C24" i="9740"/>
  <c r="V23" i="9740"/>
  <c r="U23" i="9740"/>
  <c r="S23" i="9740"/>
  <c r="P23" i="9740"/>
  <c r="M23" i="9740"/>
  <c r="L23" i="9740"/>
  <c r="K23" i="9740"/>
  <c r="I23" i="9740"/>
  <c r="H23" i="9740"/>
  <c r="F23" i="9740"/>
  <c r="G23" i="9740" s="1"/>
  <c r="C23" i="9740"/>
  <c r="V22" i="9740"/>
  <c r="U22" i="9740"/>
  <c r="S22" i="9740"/>
  <c r="P22" i="9740"/>
  <c r="M22" i="9740"/>
  <c r="L22" i="9740"/>
  <c r="K22" i="9740"/>
  <c r="I22" i="9740"/>
  <c r="H22" i="9740"/>
  <c r="F22" i="9740"/>
  <c r="G22" i="9740" s="1"/>
  <c r="C22" i="9740"/>
  <c r="V19" i="9740"/>
  <c r="U19" i="9740"/>
  <c r="S19" i="9740"/>
  <c r="P19" i="9740"/>
  <c r="M19" i="9740"/>
  <c r="L19" i="9740"/>
  <c r="K19" i="9740"/>
  <c r="I19" i="9740"/>
  <c r="H19" i="9740"/>
  <c r="F19" i="9740"/>
  <c r="G19" i="9740" s="1"/>
  <c r="C19" i="9740"/>
  <c r="V18" i="9740"/>
  <c r="U18" i="9740"/>
  <c r="U28" i="9740" s="1"/>
  <c r="S18" i="9740"/>
  <c r="S28" i="9740" s="1"/>
  <c r="P18" i="9740"/>
  <c r="P28" i="9740" s="1"/>
  <c r="M18" i="9740"/>
  <c r="M28" i="9740" s="1"/>
  <c r="L18" i="9740"/>
  <c r="K18" i="9740"/>
  <c r="I18" i="9740"/>
  <c r="H18" i="9740"/>
  <c r="G18" i="9740"/>
  <c r="F18" i="9740"/>
  <c r="C18" i="9740"/>
  <c r="I5" i="9740"/>
  <c r="R33" i="9739"/>
  <c r="O33" i="9739"/>
  <c r="N33" i="9739"/>
  <c r="D33" i="9739"/>
  <c r="V32" i="9739"/>
  <c r="U32" i="9739"/>
  <c r="S32" i="9739"/>
  <c r="P32" i="9739"/>
  <c r="M32" i="9739"/>
  <c r="L32" i="9739"/>
  <c r="K32" i="9739"/>
  <c r="I32" i="9739"/>
  <c r="H32" i="9739"/>
  <c r="G32" i="9739"/>
  <c r="F32" i="9739"/>
  <c r="C32" i="9739"/>
  <c r="V31" i="9739"/>
  <c r="U31" i="9739"/>
  <c r="S31" i="9739"/>
  <c r="P31" i="9739"/>
  <c r="M31" i="9739"/>
  <c r="L31" i="9739"/>
  <c r="K31" i="9739"/>
  <c r="I31" i="9739"/>
  <c r="H31" i="9739"/>
  <c r="G31" i="9739"/>
  <c r="F31" i="9739"/>
  <c r="C31" i="9739"/>
  <c r="V30" i="9739"/>
  <c r="U30" i="9739"/>
  <c r="S30" i="9739"/>
  <c r="P30" i="9739"/>
  <c r="M30" i="9739"/>
  <c r="L30" i="9739"/>
  <c r="K30" i="9739"/>
  <c r="I30" i="9739"/>
  <c r="H30" i="9739"/>
  <c r="F30" i="9739"/>
  <c r="G30" i="9739" s="1"/>
  <c r="C30" i="9739"/>
  <c r="V29" i="9739"/>
  <c r="U29" i="9739"/>
  <c r="S29" i="9739"/>
  <c r="P29" i="9739"/>
  <c r="M29" i="9739"/>
  <c r="L29" i="9739"/>
  <c r="K29" i="9739"/>
  <c r="I29" i="9739"/>
  <c r="H29" i="9739"/>
  <c r="F29" i="9739"/>
  <c r="G29" i="9739" s="1"/>
  <c r="C29" i="9739"/>
  <c r="V28" i="9739"/>
  <c r="U28" i="9739"/>
  <c r="S28" i="9739"/>
  <c r="P28" i="9739"/>
  <c r="M28" i="9739"/>
  <c r="L28" i="9739"/>
  <c r="K28" i="9739"/>
  <c r="I28" i="9739"/>
  <c r="H28" i="9739"/>
  <c r="F28" i="9739"/>
  <c r="G28" i="9739" s="1"/>
  <c r="C28" i="9739"/>
  <c r="V27" i="9739"/>
  <c r="U27" i="9739"/>
  <c r="S27" i="9739"/>
  <c r="P27" i="9739"/>
  <c r="M27" i="9739"/>
  <c r="L27" i="9739"/>
  <c r="K27" i="9739"/>
  <c r="I27" i="9739"/>
  <c r="H27" i="9739"/>
  <c r="F27" i="9739"/>
  <c r="G27" i="9739" s="1"/>
  <c r="C27" i="9739"/>
  <c r="V26" i="9739"/>
  <c r="U26" i="9739"/>
  <c r="S26" i="9739"/>
  <c r="P26" i="9739"/>
  <c r="M26" i="9739"/>
  <c r="L26" i="9739"/>
  <c r="K26" i="9739"/>
  <c r="I26" i="9739"/>
  <c r="H26" i="9739"/>
  <c r="F26" i="9739"/>
  <c r="G26" i="9739" s="1"/>
  <c r="C26" i="9739"/>
  <c r="V25" i="9739"/>
  <c r="U25" i="9739"/>
  <c r="S25" i="9739"/>
  <c r="P25" i="9739"/>
  <c r="M25" i="9739"/>
  <c r="L25" i="9739"/>
  <c r="K25" i="9739"/>
  <c r="I25" i="9739"/>
  <c r="H25" i="9739"/>
  <c r="F25" i="9739"/>
  <c r="G25" i="9739" s="1"/>
  <c r="C25" i="9739"/>
  <c r="V24" i="9739"/>
  <c r="U24" i="9739"/>
  <c r="S24" i="9739"/>
  <c r="P24" i="9739"/>
  <c r="M24" i="9739"/>
  <c r="L24" i="9739"/>
  <c r="K24" i="9739"/>
  <c r="I24" i="9739"/>
  <c r="H24" i="9739"/>
  <c r="F24" i="9739"/>
  <c r="G24" i="9739" s="1"/>
  <c r="C24" i="9739"/>
  <c r="V23" i="9739"/>
  <c r="U23" i="9739"/>
  <c r="S23" i="9739"/>
  <c r="P23" i="9739"/>
  <c r="M23" i="9739"/>
  <c r="L23" i="9739"/>
  <c r="K23" i="9739"/>
  <c r="I23" i="9739"/>
  <c r="H23" i="9739"/>
  <c r="F23" i="9739"/>
  <c r="G23" i="9739" s="1"/>
  <c r="C23" i="9739"/>
  <c r="V22" i="9739"/>
  <c r="U22" i="9739"/>
  <c r="S22" i="9739"/>
  <c r="P22" i="9739"/>
  <c r="M22" i="9739"/>
  <c r="L22" i="9739"/>
  <c r="K22" i="9739"/>
  <c r="I22" i="9739"/>
  <c r="H22" i="9739"/>
  <c r="F22" i="9739"/>
  <c r="G22" i="9739" s="1"/>
  <c r="C22" i="9739"/>
  <c r="V21" i="9739"/>
  <c r="U21" i="9739"/>
  <c r="S21" i="9739"/>
  <c r="P21" i="9739"/>
  <c r="M21" i="9739"/>
  <c r="L21" i="9739"/>
  <c r="K21" i="9739"/>
  <c r="I21" i="9739"/>
  <c r="H21" i="9739"/>
  <c r="F21" i="9739"/>
  <c r="G21" i="9739" s="1"/>
  <c r="C21" i="9739"/>
  <c r="V20" i="9739"/>
  <c r="U20" i="9739"/>
  <c r="S20" i="9739"/>
  <c r="P20" i="9739"/>
  <c r="M20" i="9739"/>
  <c r="L20" i="9739"/>
  <c r="K20" i="9739"/>
  <c r="I20" i="9739"/>
  <c r="H20" i="9739"/>
  <c r="F20" i="9739"/>
  <c r="G20" i="9739" s="1"/>
  <c r="C20" i="9739"/>
  <c r="V19" i="9739"/>
  <c r="U19" i="9739"/>
  <c r="S19" i="9739"/>
  <c r="P19" i="9739"/>
  <c r="M19" i="9739"/>
  <c r="L19" i="9739"/>
  <c r="K19" i="9739"/>
  <c r="I19" i="9739"/>
  <c r="H19" i="9739"/>
  <c r="F19" i="9739"/>
  <c r="G19" i="9739" s="1"/>
  <c r="C19" i="9739"/>
  <c r="V18" i="9739"/>
  <c r="U18" i="9739"/>
  <c r="S18" i="9739"/>
  <c r="P18" i="9739"/>
  <c r="P33" i="9739" s="1"/>
  <c r="M18" i="9739"/>
  <c r="M33" i="9739" s="1"/>
  <c r="L18" i="9739"/>
  <c r="K18" i="9739"/>
  <c r="I18" i="9739"/>
  <c r="H18" i="9739"/>
  <c r="G18" i="9739"/>
  <c r="F18" i="9739"/>
  <c r="C18" i="9739"/>
  <c r="U33" i="9739"/>
  <c r="S33" i="9739"/>
  <c r="G33" i="9739"/>
  <c r="I5" i="9739"/>
  <c r="D39" i="9738"/>
  <c r="K33" i="9744" l="1"/>
  <c r="G33" i="9744"/>
  <c r="L33" i="9739"/>
  <c r="V33" i="9739"/>
  <c r="K33" i="9739"/>
  <c r="K28" i="9740"/>
  <c r="L28" i="9740"/>
  <c r="V28" i="9740"/>
  <c r="G28" i="9740"/>
  <c r="V32" i="9738"/>
  <c r="U32" i="9738"/>
  <c r="S32" i="9738"/>
  <c r="P32" i="9738"/>
  <c r="M32" i="9738"/>
  <c r="L32" i="9738"/>
  <c r="K32" i="9738"/>
  <c r="I32" i="9738"/>
  <c r="H32" i="9738"/>
  <c r="F32" i="9738"/>
  <c r="G32" i="9738" s="1"/>
  <c r="C32" i="9738"/>
  <c r="V31" i="9738"/>
  <c r="U31" i="9738"/>
  <c r="S31" i="9738"/>
  <c r="P31" i="9738"/>
  <c r="M31" i="9738"/>
  <c r="L31" i="9738"/>
  <c r="K31" i="9738"/>
  <c r="I31" i="9738"/>
  <c r="H31" i="9738"/>
  <c r="F31" i="9738"/>
  <c r="G31" i="9738" s="1"/>
  <c r="C31" i="9738"/>
  <c r="V30" i="9738"/>
  <c r="U30" i="9738"/>
  <c r="S30" i="9738"/>
  <c r="P30" i="9738"/>
  <c r="M30" i="9738"/>
  <c r="L30" i="9738"/>
  <c r="K30" i="9738"/>
  <c r="I30" i="9738"/>
  <c r="H30" i="9738"/>
  <c r="F30" i="9738"/>
  <c r="G30" i="9738" s="1"/>
  <c r="C30" i="9738"/>
  <c r="V29" i="9738"/>
  <c r="U29" i="9738"/>
  <c r="S29" i="9738"/>
  <c r="P29" i="9738"/>
  <c r="M29" i="9738"/>
  <c r="L29" i="9738"/>
  <c r="K29" i="9738"/>
  <c r="I29" i="9738"/>
  <c r="H29" i="9738"/>
  <c r="F29" i="9738"/>
  <c r="G29" i="9738" s="1"/>
  <c r="C29" i="9738"/>
  <c r="V28" i="9738"/>
  <c r="U28" i="9738"/>
  <c r="S28" i="9738"/>
  <c r="P28" i="9738"/>
  <c r="M28" i="9738"/>
  <c r="L28" i="9738"/>
  <c r="K28" i="9738"/>
  <c r="I28" i="9738"/>
  <c r="H28" i="9738"/>
  <c r="F28" i="9738"/>
  <c r="G28" i="9738" s="1"/>
  <c r="C28" i="9738"/>
  <c r="V37" i="9738"/>
  <c r="U37" i="9738"/>
  <c r="S37" i="9738"/>
  <c r="P37" i="9738"/>
  <c r="M37" i="9738"/>
  <c r="L37" i="9738"/>
  <c r="K37" i="9738"/>
  <c r="I37" i="9738"/>
  <c r="H37" i="9738"/>
  <c r="G37" i="9738"/>
  <c r="F37" i="9738"/>
  <c r="C37" i="9738"/>
  <c r="R39" i="9738"/>
  <c r="O39" i="9738"/>
  <c r="N39" i="9738"/>
  <c r="V38" i="9738"/>
  <c r="U38" i="9738"/>
  <c r="S38" i="9738"/>
  <c r="P38" i="9738"/>
  <c r="M38" i="9738"/>
  <c r="L38" i="9738"/>
  <c r="K38" i="9738"/>
  <c r="I38" i="9738"/>
  <c r="H38" i="9738"/>
  <c r="G38" i="9738"/>
  <c r="F38" i="9738"/>
  <c r="C38" i="9738"/>
  <c r="V36" i="9738"/>
  <c r="U36" i="9738"/>
  <c r="S36" i="9738"/>
  <c r="P36" i="9738"/>
  <c r="M36" i="9738"/>
  <c r="L36" i="9738"/>
  <c r="K36" i="9738"/>
  <c r="I36" i="9738"/>
  <c r="H36" i="9738"/>
  <c r="F36" i="9738"/>
  <c r="G36" i="9738" s="1"/>
  <c r="C36" i="9738"/>
  <c r="V35" i="9738"/>
  <c r="U35" i="9738"/>
  <c r="S35" i="9738"/>
  <c r="P35" i="9738"/>
  <c r="M35" i="9738"/>
  <c r="L35" i="9738"/>
  <c r="K35" i="9738"/>
  <c r="I35" i="9738"/>
  <c r="H35" i="9738"/>
  <c r="F35" i="9738"/>
  <c r="G35" i="9738" s="1"/>
  <c r="C35" i="9738"/>
  <c r="V34" i="9738"/>
  <c r="U34" i="9738"/>
  <c r="S34" i="9738"/>
  <c r="P34" i="9738"/>
  <c r="M34" i="9738"/>
  <c r="L34" i="9738"/>
  <c r="K34" i="9738"/>
  <c r="I34" i="9738"/>
  <c r="H34" i="9738"/>
  <c r="F34" i="9738"/>
  <c r="G34" i="9738" s="1"/>
  <c r="C34" i="9738"/>
  <c r="V33" i="9738"/>
  <c r="U33" i="9738"/>
  <c r="S33" i="9738"/>
  <c r="P33" i="9738"/>
  <c r="M33" i="9738"/>
  <c r="L33" i="9738"/>
  <c r="K33" i="9738"/>
  <c r="I33" i="9738"/>
  <c r="H33" i="9738"/>
  <c r="F33" i="9738"/>
  <c r="G33" i="9738" s="1"/>
  <c r="C33" i="9738"/>
  <c r="V27" i="9738"/>
  <c r="U27" i="9738"/>
  <c r="S27" i="9738"/>
  <c r="P27" i="9738"/>
  <c r="M27" i="9738"/>
  <c r="L27" i="9738"/>
  <c r="K27" i="9738"/>
  <c r="I27" i="9738"/>
  <c r="H27" i="9738"/>
  <c r="F27" i="9738"/>
  <c r="G27" i="9738" s="1"/>
  <c r="C27" i="9738"/>
  <c r="V26" i="9738"/>
  <c r="U26" i="9738"/>
  <c r="S26" i="9738"/>
  <c r="P26" i="9738"/>
  <c r="M26" i="9738"/>
  <c r="L26" i="9738"/>
  <c r="K26" i="9738"/>
  <c r="I26" i="9738"/>
  <c r="H26" i="9738"/>
  <c r="F26" i="9738"/>
  <c r="G26" i="9738" s="1"/>
  <c r="C26" i="9738"/>
  <c r="V25" i="9738"/>
  <c r="U25" i="9738"/>
  <c r="S25" i="9738"/>
  <c r="P25" i="9738"/>
  <c r="M25" i="9738"/>
  <c r="L25" i="9738"/>
  <c r="K25" i="9738"/>
  <c r="I25" i="9738"/>
  <c r="H25" i="9738"/>
  <c r="F25" i="9738"/>
  <c r="G25" i="9738" s="1"/>
  <c r="C25" i="9738"/>
  <c r="V24" i="9738"/>
  <c r="U24" i="9738"/>
  <c r="S24" i="9738"/>
  <c r="P24" i="9738"/>
  <c r="M24" i="9738"/>
  <c r="L24" i="9738"/>
  <c r="K24" i="9738"/>
  <c r="I24" i="9738"/>
  <c r="H24" i="9738"/>
  <c r="F24" i="9738"/>
  <c r="G24" i="9738" s="1"/>
  <c r="C24" i="9738"/>
  <c r="V23" i="9738"/>
  <c r="U23" i="9738"/>
  <c r="S23" i="9738"/>
  <c r="P23" i="9738"/>
  <c r="M23" i="9738"/>
  <c r="L23" i="9738"/>
  <c r="K23" i="9738"/>
  <c r="I23" i="9738"/>
  <c r="H23" i="9738"/>
  <c r="F23" i="9738"/>
  <c r="G23" i="9738" s="1"/>
  <c r="C23" i="9738"/>
  <c r="V22" i="9738"/>
  <c r="U22" i="9738"/>
  <c r="S22" i="9738"/>
  <c r="P22" i="9738"/>
  <c r="M22" i="9738"/>
  <c r="L22" i="9738"/>
  <c r="K22" i="9738"/>
  <c r="I22" i="9738"/>
  <c r="H22" i="9738"/>
  <c r="F22" i="9738"/>
  <c r="G22" i="9738" s="1"/>
  <c r="C22" i="9738"/>
  <c r="V21" i="9738"/>
  <c r="U21" i="9738"/>
  <c r="S21" i="9738"/>
  <c r="P21" i="9738"/>
  <c r="M21" i="9738"/>
  <c r="L21" i="9738"/>
  <c r="K21" i="9738"/>
  <c r="I21" i="9738"/>
  <c r="H21" i="9738"/>
  <c r="F21" i="9738"/>
  <c r="G21" i="9738" s="1"/>
  <c r="C21" i="9738"/>
  <c r="V20" i="9738"/>
  <c r="U20" i="9738"/>
  <c r="S20" i="9738"/>
  <c r="P20" i="9738"/>
  <c r="M20" i="9738"/>
  <c r="L20" i="9738"/>
  <c r="K20" i="9738"/>
  <c r="I20" i="9738"/>
  <c r="H20" i="9738"/>
  <c r="F20" i="9738"/>
  <c r="G20" i="9738" s="1"/>
  <c r="C20" i="9738"/>
  <c r="V19" i="9738"/>
  <c r="U19" i="9738"/>
  <c r="S19" i="9738"/>
  <c r="P19" i="9738"/>
  <c r="M19" i="9738"/>
  <c r="L19" i="9738"/>
  <c r="K19" i="9738"/>
  <c r="I19" i="9738"/>
  <c r="H19" i="9738"/>
  <c r="F19" i="9738"/>
  <c r="G19" i="9738" s="1"/>
  <c r="C19" i="9738"/>
  <c r="V18" i="9738"/>
  <c r="U18" i="9738"/>
  <c r="U39" i="9738" s="1"/>
  <c r="S18" i="9738"/>
  <c r="S39" i="9738" s="1"/>
  <c r="P18" i="9738"/>
  <c r="P39" i="9738" s="1"/>
  <c r="M18" i="9738"/>
  <c r="M39" i="9738" s="1"/>
  <c r="L18" i="9738"/>
  <c r="K18" i="9738"/>
  <c r="I18" i="9738"/>
  <c r="H18" i="9738"/>
  <c r="G18" i="9738"/>
  <c r="F18" i="9738"/>
  <c r="C18" i="9738"/>
  <c r="I5" i="9738"/>
  <c r="J433" i="152"/>
  <c r="J432" i="152"/>
  <c r="J431" i="152"/>
  <c r="J430" i="152"/>
  <c r="J429" i="152"/>
  <c r="J428" i="152"/>
  <c r="J427" i="152"/>
  <c r="J426" i="152"/>
  <c r="J421" i="152"/>
  <c r="J420" i="152"/>
  <c r="J419" i="152"/>
  <c r="J416" i="152"/>
  <c r="J415" i="152"/>
  <c r="J414" i="152"/>
  <c r="D36" i="9737"/>
  <c r="V19" i="9737"/>
  <c r="U19" i="9737"/>
  <c r="S19" i="9737"/>
  <c r="P19" i="9737"/>
  <c r="M19" i="9737"/>
  <c r="L19" i="9737"/>
  <c r="K19" i="9737"/>
  <c r="I19" i="9737"/>
  <c r="H19" i="9737"/>
  <c r="F19" i="9737"/>
  <c r="G19" i="9737" s="1"/>
  <c r="C19" i="9737"/>
  <c r="C25" i="9736"/>
  <c r="F25" i="9736"/>
  <c r="G25" i="9736"/>
  <c r="H25" i="9736"/>
  <c r="I25" i="9736"/>
  <c r="K25" i="9736"/>
  <c r="L25" i="9736"/>
  <c r="M25" i="9736"/>
  <c r="P25" i="9736"/>
  <c r="S25" i="9736"/>
  <c r="U25" i="9736"/>
  <c r="V25" i="9736"/>
  <c r="C26" i="9736"/>
  <c r="F26" i="9736"/>
  <c r="G26" i="9736"/>
  <c r="H26" i="9736"/>
  <c r="I26" i="9736"/>
  <c r="K26" i="9736"/>
  <c r="L26" i="9736"/>
  <c r="M26" i="9736"/>
  <c r="P26" i="9736"/>
  <c r="S26" i="9736"/>
  <c r="U26" i="9736"/>
  <c r="V26" i="9736"/>
  <c r="R36" i="9737"/>
  <c r="O36" i="9737"/>
  <c r="N36" i="9737"/>
  <c r="V35" i="9737"/>
  <c r="U35" i="9737"/>
  <c r="S35" i="9737"/>
  <c r="P35" i="9737"/>
  <c r="M35" i="9737"/>
  <c r="L35" i="9737"/>
  <c r="K35" i="9737"/>
  <c r="I35" i="9737"/>
  <c r="H35" i="9737"/>
  <c r="G35" i="9737"/>
  <c r="F35" i="9737"/>
  <c r="C35" i="9737"/>
  <c r="V34" i="9737"/>
  <c r="U34" i="9737"/>
  <c r="S34" i="9737"/>
  <c r="P34" i="9737"/>
  <c r="M34" i="9737"/>
  <c r="L34" i="9737"/>
  <c r="K34" i="9737"/>
  <c r="I34" i="9737"/>
  <c r="H34" i="9737"/>
  <c r="F34" i="9737"/>
  <c r="G34" i="9737" s="1"/>
  <c r="C34" i="9737"/>
  <c r="V33" i="9737"/>
  <c r="U33" i="9737"/>
  <c r="S33" i="9737"/>
  <c r="P33" i="9737"/>
  <c r="M33" i="9737"/>
  <c r="L33" i="9737"/>
  <c r="K33" i="9737"/>
  <c r="I33" i="9737"/>
  <c r="H33" i="9737"/>
  <c r="F33" i="9737"/>
  <c r="G33" i="9737" s="1"/>
  <c r="C33" i="9737"/>
  <c r="V32" i="9737"/>
  <c r="U32" i="9737"/>
  <c r="S32" i="9737"/>
  <c r="P32" i="9737"/>
  <c r="M32" i="9737"/>
  <c r="L32" i="9737"/>
  <c r="K32" i="9737"/>
  <c r="I32" i="9737"/>
  <c r="H32" i="9737"/>
  <c r="F32" i="9737"/>
  <c r="G32" i="9737" s="1"/>
  <c r="C32" i="9737"/>
  <c r="V31" i="9737"/>
  <c r="U31" i="9737"/>
  <c r="S31" i="9737"/>
  <c r="P31" i="9737"/>
  <c r="M31" i="9737"/>
  <c r="L31" i="9737"/>
  <c r="K31" i="9737"/>
  <c r="I31" i="9737"/>
  <c r="H31" i="9737"/>
  <c r="F31" i="9737"/>
  <c r="G31" i="9737" s="1"/>
  <c r="C31" i="9737"/>
  <c r="V30" i="9737"/>
  <c r="U30" i="9737"/>
  <c r="S30" i="9737"/>
  <c r="P30" i="9737"/>
  <c r="M30" i="9737"/>
  <c r="L30" i="9737"/>
  <c r="K30" i="9737"/>
  <c r="I30" i="9737"/>
  <c r="H30" i="9737"/>
  <c r="F30" i="9737"/>
  <c r="G30" i="9737" s="1"/>
  <c r="C30" i="9737"/>
  <c r="V29" i="9737"/>
  <c r="U29" i="9737"/>
  <c r="S29" i="9737"/>
  <c r="P29" i="9737"/>
  <c r="M29" i="9737"/>
  <c r="L29" i="9737"/>
  <c r="K29" i="9737"/>
  <c r="I29" i="9737"/>
  <c r="H29" i="9737"/>
  <c r="F29" i="9737"/>
  <c r="G29" i="9737" s="1"/>
  <c r="C29" i="9737"/>
  <c r="V28" i="9737"/>
  <c r="U28" i="9737"/>
  <c r="S28" i="9737"/>
  <c r="P28" i="9737"/>
  <c r="M28" i="9737"/>
  <c r="L28" i="9737"/>
  <c r="K28" i="9737"/>
  <c r="I28" i="9737"/>
  <c r="H28" i="9737"/>
  <c r="F28" i="9737"/>
  <c r="G28" i="9737" s="1"/>
  <c r="C28" i="9737"/>
  <c r="V27" i="9737"/>
  <c r="U27" i="9737"/>
  <c r="S27" i="9737"/>
  <c r="P27" i="9737"/>
  <c r="M27" i="9737"/>
  <c r="L27" i="9737"/>
  <c r="K27" i="9737"/>
  <c r="I27" i="9737"/>
  <c r="H27" i="9737"/>
  <c r="F27" i="9737"/>
  <c r="G27" i="9737" s="1"/>
  <c r="C27" i="9737"/>
  <c r="V26" i="9737"/>
  <c r="U26" i="9737"/>
  <c r="S26" i="9737"/>
  <c r="P26" i="9737"/>
  <c r="M26" i="9737"/>
  <c r="L26" i="9737"/>
  <c r="K26" i="9737"/>
  <c r="I26" i="9737"/>
  <c r="H26" i="9737"/>
  <c r="F26" i="9737"/>
  <c r="G26" i="9737" s="1"/>
  <c r="C26" i="9737"/>
  <c r="V25" i="9737"/>
  <c r="U25" i="9737"/>
  <c r="S25" i="9737"/>
  <c r="P25" i="9737"/>
  <c r="M25" i="9737"/>
  <c r="L25" i="9737"/>
  <c r="K25" i="9737"/>
  <c r="I25" i="9737"/>
  <c r="H25" i="9737"/>
  <c r="F25" i="9737"/>
  <c r="G25" i="9737" s="1"/>
  <c r="C25" i="9737"/>
  <c r="V24" i="9737"/>
  <c r="U24" i="9737"/>
  <c r="S24" i="9737"/>
  <c r="P24" i="9737"/>
  <c r="M24" i="9737"/>
  <c r="L24" i="9737"/>
  <c r="K24" i="9737"/>
  <c r="I24" i="9737"/>
  <c r="H24" i="9737"/>
  <c r="F24" i="9737"/>
  <c r="G24" i="9737" s="1"/>
  <c r="C24" i="9737"/>
  <c r="V23" i="9737"/>
  <c r="U23" i="9737"/>
  <c r="S23" i="9737"/>
  <c r="P23" i="9737"/>
  <c r="M23" i="9737"/>
  <c r="L23" i="9737"/>
  <c r="K23" i="9737"/>
  <c r="I23" i="9737"/>
  <c r="H23" i="9737"/>
  <c r="F23" i="9737"/>
  <c r="G23" i="9737" s="1"/>
  <c r="C23" i="9737"/>
  <c r="V22" i="9737"/>
  <c r="U22" i="9737"/>
  <c r="S22" i="9737"/>
  <c r="P22" i="9737"/>
  <c r="M22" i="9737"/>
  <c r="L22" i="9737"/>
  <c r="K22" i="9737"/>
  <c r="I22" i="9737"/>
  <c r="H22" i="9737"/>
  <c r="F22" i="9737"/>
  <c r="G22" i="9737" s="1"/>
  <c r="C22" i="9737"/>
  <c r="V21" i="9737"/>
  <c r="U21" i="9737"/>
  <c r="S21" i="9737"/>
  <c r="P21" i="9737"/>
  <c r="M21" i="9737"/>
  <c r="L21" i="9737"/>
  <c r="K21" i="9737"/>
  <c r="I21" i="9737"/>
  <c r="H21" i="9737"/>
  <c r="F21" i="9737"/>
  <c r="G21" i="9737" s="1"/>
  <c r="C21" i="9737"/>
  <c r="V20" i="9737"/>
  <c r="U20" i="9737"/>
  <c r="S20" i="9737"/>
  <c r="P20" i="9737"/>
  <c r="M20" i="9737"/>
  <c r="L20" i="9737"/>
  <c r="K20" i="9737"/>
  <c r="I20" i="9737"/>
  <c r="H20" i="9737"/>
  <c r="F20" i="9737"/>
  <c r="G20" i="9737" s="1"/>
  <c r="C20" i="9737"/>
  <c r="V18" i="9737"/>
  <c r="V36" i="9737" s="1"/>
  <c r="U18" i="9737"/>
  <c r="U36" i="9737" s="1"/>
  <c r="S18" i="9737"/>
  <c r="S36" i="9737" s="1"/>
  <c r="P18" i="9737"/>
  <c r="P36" i="9737" s="1"/>
  <c r="M18" i="9737"/>
  <c r="M36" i="9737" s="1"/>
  <c r="L18" i="9737"/>
  <c r="K18" i="9737"/>
  <c r="I18" i="9737"/>
  <c r="H18" i="9737"/>
  <c r="G18" i="9737"/>
  <c r="F18" i="9737"/>
  <c r="C18" i="9737"/>
  <c r="I5" i="9737"/>
  <c r="R28" i="9736"/>
  <c r="O28" i="9736"/>
  <c r="N28" i="9736"/>
  <c r="D28" i="9736"/>
  <c r="V27" i="9736"/>
  <c r="U27" i="9736"/>
  <c r="S27" i="9736"/>
  <c r="P27" i="9736"/>
  <c r="M27" i="9736"/>
  <c r="L27" i="9736"/>
  <c r="K27" i="9736"/>
  <c r="I27" i="9736"/>
  <c r="H27" i="9736"/>
  <c r="G27" i="9736"/>
  <c r="F27" i="9736"/>
  <c r="C27" i="9736"/>
  <c r="V24" i="9736"/>
  <c r="U24" i="9736"/>
  <c r="S24" i="9736"/>
  <c r="P24" i="9736"/>
  <c r="M24" i="9736"/>
  <c r="L24" i="9736"/>
  <c r="K24" i="9736"/>
  <c r="I24" i="9736"/>
  <c r="H24" i="9736"/>
  <c r="F24" i="9736"/>
  <c r="G24" i="9736" s="1"/>
  <c r="C24" i="9736"/>
  <c r="V23" i="9736"/>
  <c r="U23" i="9736"/>
  <c r="S23" i="9736"/>
  <c r="P23" i="9736"/>
  <c r="M23" i="9736"/>
  <c r="L23" i="9736"/>
  <c r="K23" i="9736"/>
  <c r="I23" i="9736"/>
  <c r="H23" i="9736"/>
  <c r="F23" i="9736"/>
  <c r="G23" i="9736" s="1"/>
  <c r="C23" i="9736"/>
  <c r="V22" i="9736"/>
  <c r="U22" i="9736"/>
  <c r="S22" i="9736"/>
  <c r="P22" i="9736"/>
  <c r="M22" i="9736"/>
  <c r="L22" i="9736"/>
  <c r="K22" i="9736"/>
  <c r="I22" i="9736"/>
  <c r="H22" i="9736"/>
  <c r="F22" i="9736"/>
  <c r="G22" i="9736" s="1"/>
  <c r="C22" i="9736"/>
  <c r="V21" i="9736"/>
  <c r="U21" i="9736"/>
  <c r="S21" i="9736"/>
  <c r="P21" i="9736"/>
  <c r="M21" i="9736"/>
  <c r="L21" i="9736"/>
  <c r="K21" i="9736"/>
  <c r="I21" i="9736"/>
  <c r="H21" i="9736"/>
  <c r="F21" i="9736"/>
  <c r="G21" i="9736" s="1"/>
  <c r="C21" i="9736"/>
  <c r="V20" i="9736"/>
  <c r="U20" i="9736"/>
  <c r="S20" i="9736"/>
  <c r="P20" i="9736"/>
  <c r="M20" i="9736"/>
  <c r="L20" i="9736"/>
  <c r="K20" i="9736"/>
  <c r="I20" i="9736"/>
  <c r="H20" i="9736"/>
  <c r="F20" i="9736"/>
  <c r="G20" i="9736" s="1"/>
  <c r="C20" i="9736"/>
  <c r="V19" i="9736"/>
  <c r="U19" i="9736"/>
  <c r="S19" i="9736"/>
  <c r="P19" i="9736"/>
  <c r="M19" i="9736"/>
  <c r="L19" i="9736"/>
  <c r="K19" i="9736"/>
  <c r="I19" i="9736"/>
  <c r="H19" i="9736"/>
  <c r="F19" i="9736"/>
  <c r="G19" i="9736" s="1"/>
  <c r="C19" i="9736"/>
  <c r="V18" i="9736"/>
  <c r="U18" i="9736"/>
  <c r="U28" i="9736" s="1"/>
  <c r="S18" i="9736"/>
  <c r="S28" i="9736" s="1"/>
  <c r="P18" i="9736"/>
  <c r="P28" i="9736" s="1"/>
  <c r="M18" i="9736"/>
  <c r="M28" i="9736" s="1"/>
  <c r="L18" i="9736"/>
  <c r="K18" i="9736"/>
  <c r="I18" i="9736"/>
  <c r="H18" i="9736"/>
  <c r="G18" i="9736"/>
  <c r="F18" i="9736"/>
  <c r="C18" i="9736"/>
  <c r="I5" i="9736"/>
  <c r="K36" i="9737" l="1"/>
  <c r="G36" i="9737"/>
  <c r="L36" i="9737"/>
  <c r="G39" i="9738"/>
  <c r="L39" i="9738"/>
  <c r="K39" i="9738"/>
  <c r="V39" i="9738"/>
  <c r="L28" i="9736"/>
  <c r="V28" i="9736"/>
  <c r="K28" i="9736"/>
  <c r="G28" i="9736"/>
  <c r="V25" i="9735" l="1"/>
  <c r="U25" i="9735"/>
  <c r="S25" i="9735"/>
  <c r="P25" i="9735"/>
  <c r="M25" i="9735"/>
  <c r="L25" i="9735"/>
  <c r="K25" i="9735"/>
  <c r="I25" i="9735"/>
  <c r="H25" i="9735"/>
  <c r="F25" i="9735"/>
  <c r="G25" i="9735" s="1"/>
  <c r="C25" i="9735"/>
  <c r="R29" i="9735"/>
  <c r="O29" i="9735"/>
  <c r="N29" i="9735"/>
  <c r="D29" i="9735"/>
  <c r="V28" i="9735"/>
  <c r="U28" i="9735"/>
  <c r="S28" i="9735"/>
  <c r="P28" i="9735"/>
  <c r="M28" i="9735"/>
  <c r="L28" i="9735"/>
  <c r="K28" i="9735"/>
  <c r="I28" i="9735"/>
  <c r="H28" i="9735"/>
  <c r="G28" i="9735"/>
  <c r="F28" i="9735"/>
  <c r="C28" i="9735"/>
  <c r="V27" i="9735"/>
  <c r="U27" i="9735"/>
  <c r="S27" i="9735"/>
  <c r="P27" i="9735"/>
  <c r="M27" i="9735"/>
  <c r="L27" i="9735"/>
  <c r="K27" i="9735"/>
  <c r="I27" i="9735"/>
  <c r="H27" i="9735"/>
  <c r="F27" i="9735"/>
  <c r="G27" i="9735" s="1"/>
  <c r="C27" i="9735"/>
  <c r="V26" i="9735"/>
  <c r="U26" i="9735"/>
  <c r="S26" i="9735"/>
  <c r="P26" i="9735"/>
  <c r="M26" i="9735"/>
  <c r="L26" i="9735"/>
  <c r="K26" i="9735"/>
  <c r="I26" i="9735"/>
  <c r="H26" i="9735"/>
  <c r="F26" i="9735"/>
  <c r="G26" i="9735" s="1"/>
  <c r="C26" i="9735"/>
  <c r="V24" i="9735"/>
  <c r="U24" i="9735"/>
  <c r="S24" i="9735"/>
  <c r="P24" i="9735"/>
  <c r="M24" i="9735"/>
  <c r="L24" i="9735"/>
  <c r="K24" i="9735"/>
  <c r="I24" i="9735"/>
  <c r="H24" i="9735"/>
  <c r="F24" i="9735"/>
  <c r="G24" i="9735" s="1"/>
  <c r="C24" i="9735"/>
  <c r="V23" i="9735"/>
  <c r="U23" i="9735"/>
  <c r="S23" i="9735"/>
  <c r="P23" i="9735"/>
  <c r="M23" i="9735"/>
  <c r="L23" i="9735"/>
  <c r="K23" i="9735"/>
  <c r="I23" i="9735"/>
  <c r="H23" i="9735"/>
  <c r="F23" i="9735"/>
  <c r="G23" i="9735" s="1"/>
  <c r="C23" i="9735"/>
  <c r="V22" i="9735"/>
  <c r="U22" i="9735"/>
  <c r="S22" i="9735"/>
  <c r="P22" i="9735"/>
  <c r="M22" i="9735"/>
  <c r="L22" i="9735"/>
  <c r="K22" i="9735"/>
  <c r="I22" i="9735"/>
  <c r="H22" i="9735"/>
  <c r="F22" i="9735"/>
  <c r="G22" i="9735" s="1"/>
  <c r="C22" i="9735"/>
  <c r="V21" i="9735"/>
  <c r="U21" i="9735"/>
  <c r="S21" i="9735"/>
  <c r="P21" i="9735"/>
  <c r="M21" i="9735"/>
  <c r="L21" i="9735"/>
  <c r="K21" i="9735"/>
  <c r="I21" i="9735"/>
  <c r="H21" i="9735"/>
  <c r="F21" i="9735"/>
  <c r="G21" i="9735" s="1"/>
  <c r="C21" i="9735"/>
  <c r="V20" i="9735"/>
  <c r="U20" i="9735"/>
  <c r="S20" i="9735"/>
  <c r="P20" i="9735"/>
  <c r="M20" i="9735"/>
  <c r="L20" i="9735"/>
  <c r="K20" i="9735"/>
  <c r="I20" i="9735"/>
  <c r="H20" i="9735"/>
  <c r="F20" i="9735"/>
  <c r="G20" i="9735" s="1"/>
  <c r="C20" i="9735"/>
  <c r="V19" i="9735"/>
  <c r="U19" i="9735"/>
  <c r="S19" i="9735"/>
  <c r="P19" i="9735"/>
  <c r="M19" i="9735"/>
  <c r="L19" i="9735"/>
  <c r="K19" i="9735"/>
  <c r="I19" i="9735"/>
  <c r="H19" i="9735"/>
  <c r="F19" i="9735"/>
  <c r="G19" i="9735" s="1"/>
  <c r="C19" i="9735"/>
  <c r="V18" i="9735"/>
  <c r="U18" i="9735"/>
  <c r="U29" i="9735" s="1"/>
  <c r="S18" i="9735"/>
  <c r="S29" i="9735" s="1"/>
  <c r="P18" i="9735"/>
  <c r="P29" i="9735" s="1"/>
  <c r="M18" i="9735"/>
  <c r="M29" i="9735" s="1"/>
  <c r="L18" i="9735"/>
  <c r="K18" i="9735"/>
  <c r="I18" i="9735"/>
  <c r="H18" i="9735"/>
  <c r="G18" i="9735"/>
  <c r="F18" i="9735"/>
  <c r="C18" i="9735"/>
  <c r="I5" i="9735"/>
  <c r="V23" i="9733"/>
  <c r="U23" i="9733"/>
  <c r="S23" i="9733"/>
  <c r="P23" i="9733"/>
  <c r="M23" i="9733"/>
  <c r="L23" i="9733"/>
  <c r="K23" i="9733"/>
  <c r="I23" i="9733"/>
  <c r="H23" i="9733"/>
  <c r="F23" i="9733"/>
  <c r="G23" i="9733" s="1"/>
  <c r="C23" i="9733"/>
  <c r="V22" i="9733"/>
  <c r="U22" i="9733"/>
  <c r="S22" i="9733"/>
  <c r="P22" i="9733"/>
  <c r="M22" i="9733"/>
  <c r="L22" i="9733"/>
  <c r="K22" i="9733"/>
  <c r="I22" i="9733"/>
  <c r="H22" i="9733"/>
  <c r="G22" i="9733"/>
  <c r="F22" i="9733"/>
  <c r="C22" i="9733"/>
  <c r="D36" i="9733"/>
  <c r="R28" i="9734"/>
  <c r="O28" i="9734"/>
  <c r="N28" i="9734"/>
  <c r="D28" i="9734"/>
  <c r="V27" i="9734"/>
  <c r="U27" i="9734"/>
  <c r="S27" i="9734"/>
  <c r="P27" i="9734"/>
  <c r="M27" i="9734"/>
  <c r="L27" i="9734"/>
  <c r="K27" i="9734"/>
  <c r="I27" i="9734"/>
  <c r="H27" i="9734"/>
  <c r="G27" i="9734"/>
  <c r="F27" i="9734"/>
  <c r="C27" i="9734"/>
  <c r="V26" i="9734"/>
  <c r="U26" i="9734"/>
  <c r="S26" i="9734"/>
  <c r="P26" i="9734"/>
  <c r="M26" i="9734"/>
  <c r="L26" i="9734"/>
  <c r="K26" i="9734"/>
  <c r="I26" i="9734"/>
  <c r="H26" i="9734"/>
  <c r="F26" i="9734"/>
  <c r="G26" i="9734" s="1"/>
  <c r="C26" i="9734"/>
  <c r="V25" i="9734"/>
  <c r="U25" i="9734"/>
  <c r="S25" i="9734"/>
  <c r="P25" i="9734"/>
  <c r="M25" i="9734"/>
  <c r="L25" i="9734"/>
  <c r="K25" i="9734"/>
  <c r="I25" i="9734"/>
  <c r="H25" i="9734"/>
  <c r="F25" i="9734"/>
  <c r="G25" i="9734" s="1"/>
  <c r="C25" i="9734"/>
  <c r="V24" i="9734"/>
  <c r="U24" i="9734"/>
  <c r="S24" i="9734"/>
  <c r="P24" i="9734"/>
  <c r="M24" i="9734"/>
  <c r="L24" i="9734"/>
  <c r="K24" i="9734"/>
  <c r="I24" i="9734"/>
  <c r="H24" i="9734"/>
  <c r="F24" i="9734"/>
  <c r="G24" i="9734" s="1"/>
  <c r="C24" i="9734"/>
  <c r="V23" i="9734"/>
  <c r="U23" i="9734"/>
  <c r="S23" i="9734"/>
  <c r="P23" i="9734"/>
  <c r="M23" i="9734"/>
  <c r="L23" i="9734"/>
  <c r="K23" i="9734"/>
  <c r="I23" i="9734"/>
  <c r="H23" i="9734"/>
  <c r="F23" i="9734"/>
  <c r="G23" i="9734" s="1"/>
  <c r="C23" i="9734"/>
  <c r="V22" i="9734"/>
  <c r="U22" i="9734"/>
  <c r="S22" i="9734"/>
  <c r="P22" i="9734"/>
  <c r="M22" i="9734"/>
  <c r="L22" i="9734"/>
  <c r="K22" i="9734"/>
  <c r="I22" i="9734"/>
  <c r="H22" i="9734"/>
  <c r="F22" i="9734"/>
  <c r="G22" i="9734" s="1"/>
  <c r="C22" i="9734"/>
  <c r="V21" i="9734"/>
  <c r="U21" i="9734"/>
  <c r="S21" i="9734"/>
  <c r="P21" i="9734"/>
  <c r="M21" i="9734"/>
  <c r="L21" i="9734"/>
  <c r="K21" i="9734"/>
  <c r="I21" i="9734"/>
  <c r="H21" i="9734"/>
  <c r="F21" i="9734"/>
  <c r="G21" i="9734" s="1"/>
  <c r="C21" i="9734"/>
  <c r="V20" i="9734"/>
  <c r="U20" i="9734"/>
  <c r="S20" i="9734"/>
  <c r="P20" i="9734"/>
  <c r="M20" i="9734"/>
  <c r="L20" i="9734"/>
  <c r="K20" i="9734"/>
  <c r="I20" i="9734"/>
  <c r="H20" i="9734"/>
  <c r="G20" i="9734"/>
  <c r="F20" i="9734"/>
  <c r="C20" i="9734"/>
  <c r="V19" i="9734"/>
  <c r="U19" i="9734"/>
  <c r="S19" i="9734"/>
  <c r="P19" i="9734"/>
  <c r="M19" i="9734"/>
  <c r="L19" i="9734"/>
  <c r="K19" i="9734"/>
  <c r="I19" i="9734"/>
  <c r="H19" i="9734"/>
  <c r="F19" i="9734"/>
  <c r="G19" i="9734" s="1"/>
  <c r="C19" i="9734"/>
  <c r="V18" i="9734"/>
  <c r="U18" i="9734"/>
  <c r="U28" i="9734" s="1"/>
  <c r="S18" i="9734"/>
  <c r="S28" i="9734" s="1"/>
  <c r="P18" i="9734"/>
  <c r="P28" i="9734" s="1"/>
  <c r="M18" i="9734"/>
  <c r="M28" i="9734" s="1"/>
  <c r="L18" i="9734"/>
  <c r="K18" i="9734"/>
  <c r="I18" i="9734"/>
  <c r="H18" i="9734"/>
  <c r="G18" i="9734"/>
  <c r="F18" i="9734"/>
  <c r="C18" i="9734"/>
  <c r="I5" i="9734"/>
  <c r="V29" i="9733"/>
  <c r="U29" i="9733"/>
  <c r="S29" i="9733"/>
  <c r="P29" i="9733"/>
  <c r="M29" i="9733"/>
  <c r="L29" i="9733"/>
  <c r="K29" i="9733"/>
  <c r="I29" i="9733"/>
  <c r="H29" i="9733"/>
  <c r="F29" i="9733"/>
  <c r="G29" i="9733" s="1"/>
  <c r="C29" i="9733"/>
  <c r="V21" i="9733"/>
  <c r="U21" i="9733"/>
  <c r="S21" i="9733"/>
  <c r="P21" i="9733"/>
  <c r="M21" i="9733"/>
  <c r="L21" i="9733"/>
  <c r="K21" i="9733"/>
  <c r="I21" i="9733"/>
  <c r="H21" i="9733"/>
  <c r="F21" i="9733"/>
  <c r="G21" i="9733" s="1"/>
  <c r="C21" i="9733"/>
  <c r="V28" i="9733"/>
  <c r="U28" i="9733"/>
  <c r="S28" i="9733"/>
  <c r="P28" i="9733"/>
  <c r="M28" i="9733"/>
  <c r="L28" i="9733"/>
  <c r="K28" i="9733"/>
  <c r="I28" i="9733"/>
  <c r="H28" i="9733"/>
  <c r="F28" i="9733"/>
  <c r="G28" i="9733" s="1"/>
  <c r="C28" i="9733"/>
  <c r="V27" i="9733"/>
  <c r="U27" i="9733"/>
  <c r="S27" i="9733"/>
  <c r="P27" i="9733"/>
  <c r="M27" i="9733"/>
  <c r="L27" i="9733"/>
  <c r="K27" i="9733"/>
  <c r="I27" i="9733"/>
  <c r="H27" i="9733"/>
  <c r="F27" i="9733"/>
  <c r="G27" i="9733" s="1"/>
  <c r="C27" i="9733"/>
  <c r="L25" i="9733"/>
  <c r="V26" i="9733"/>
  <c r="K31" i="9733"/>
  <c r="L32" i="9733"/>
  <c r="V33" i="9733"/>
  <c r="V34" i="9733"/>
  <c r="U34" i="9733"/>
  <c r="S34" i="9733"/>
  <c r="P34" i="9733"/>
  <c r="M34" i="9733"/>
  <c r="L34" i="9733"/>
  <c r="K34" i="9733"/>
  <c r="I34" i="9733"/>
  <c r="H34" i="9733"/>
  <c r="F34" i="9733"/>
  <c r="G34" i="9733" s="1"/>
  <c r="C34" i="9733"/>
  <c r="U33" i="9733"/>
  <c r="S33" i="9733"/>
  <c r="P33" i="9733"/>
  <c r="M33" i="9733"/>
  <c r="L33" i="9733"/>
  <c r="K33" i="9733"/>
  <c r="I33" i="9733"/>
  <c r="F33" i="9733"/>
  <c r="G33" i="9733" s="1"/>
  <c r="C33" i="9733"/>
  <c r="V32" i="9733"/>
  <c r="U32" i="9733"/>
  <c r="S32" i="9733"/>
  <c r="P32" i="9733"/>
  <c r="M32" i="9733"/>
  <c r="I32" i="9733"/>
  <c r="H32" i="9733"/>
  <c r="V31" i="9733"/>
  <c r="U31" i="9733"/>
  <c r="S31" i="9733"/>
  <c r="P31" i="9733"/>
  <c r="M31" i="9733"/>
  <c r="L31" i="9733"/>
  <c r="I31" i="9733"/>
  <c r="H31" i="9733"/>
  <c r="F31" i="9733"/>
  <c r="G31" i="9733" s="1"/>
  <c r="V30" i="9733"/>
  <c r="U30" i="9733"/>
  <c r="S30" i="9733"/>
  <c r="P30" i="9733"/>
  <c r="M30" i="9733"/>
  <c r="L30" i="9733"/>
  <c r="K30" i="9733"/>
  <c r="I30" i="9733"/>
  <c r="H30" i="9733"/>
  <c r="F30" i="9733"/>
  <c r="G30" i="9733" s="1"/>
  <c r="C30" i="9733"/>
  <c r="U26" i="9733"/>
  <c r="S26" i="9733"/>
  <c r="P26" i="9733"/>
  <c r="M26" i="9733"/>
  <c r="L26" i="9733"/>
  <c r="K26" i="9733"/>
  <c r="I26" i="9733"/>
  <c r="F26" i="9733"/>
  <c r="G26" i="9733" s="1"/>
  <c r="C26" i="9733"/>
  <c r="V25" i="9733"/>
  <c r="U25" i="9733"/>
  <c r="S25" i="9733"/>
  <c r="P25" i="9733"/>
  <c r="M25" i="9733"/>
  <c r="I25" i="9733"/>
  <c r="H25" i="9733"/>
  <c r="K29" i="9735" l="1"/>
  <c r="L29" i="9735"/>
  <c r="V29" i="9735"/>
  <c r="G29" i="9735"/>
  <c r="L28" i="9734"/>
  <c r="K28" i="9734"/>
  <c r="V28" i="9734"/>
  <c r="G28" i="9734"/>
  <c r="C25" i="9733"/>
  <c r="K25" i="9733"/>
  <c r="C32" i="9733"/>
  <c r="K32" i="9733"/>
  <c r="F25" i="9733"/>
  <c r="G25" i="9733" s="1"/>
  <c r="H26" i="9733"/>
  <c r="C31" i="9733"/>
  <c r="F32" i="9733"/>
  <c r="G32" i="9733" s="1"/>
  <c r="H33" i="9733"/>
  <c r="R36" i="9733" l="1"/>
  <c r="O36" i="9733"/>
  <c r="N36" i="9733"/>
  <c r="V35" i="9733"/>
  <c r="U35" i="9733"/>
  <c r="S35" i="9733"/>
  <c r="P35" i="9733"/>
  <c r="M35" i="9733"/>
  <c r="L35" i="9733"/>
  <c r="K35" i="9733"/>
  <c r="I35" i="9733"/>
  <c r="H35" i="9733"/>
  <c r="G35" i="9733"/>
  <c r="F35" i="9733"/>
  <c r="C35" i="9733"/>
  <c r="V24" i="9733"/>
  <c r="U24" i="9733"/>
  <c r="S24" i="9733"/>
  <c r="P24" i="9733"/>
  <c r="M24" i="9733"/>
  <c r="L24" i="9733"/>
  <c r="K24" i="9733"/>
  <c r="I24" i="9733"/>
  <c r="H24" i="9733"/>
  <c r="F24" i="9733"/>
  <c r="G24" i="9733" s="1"/>
  <c r="C24" i="9733"/>
  <c r="V20" i="9733"/>
  <c r="U20" i="9733"/>
  <c r="S20" i="9733"/>
  <c r="P20" i="9733"/>
  <c r="M20" i="9733"/>
  <c r="L20" i="9733"/>
  <c r="K20" i="9733"/>
  <c r="I20" i="9733"/>
  <c r="H20" i="9733"/>
  <c r="G20" i="9733"/>
  <c r="F20" i="9733"/>
  <c r="C20" i="9733"/>
  <c r="V19" i="9733"/>
  <c r="U19" i="9733"/>
  <c r="S19" i="9733"/>
  <c r="P19" i="9733"/>
  <c r="M19" i="9733"/>
  <c r="L19" i="9733"/>
  <c r="K19" i="9733"/>
  <c r="I19" i="9733"/>
  <c r="H19" i="9733"/>
  <c r="F19" i="9733"/>
  <c r="G19" i="9733" s="1"/>
  <c r="C19" i="9733"/>
  <c r="V18" i="9733"/>
  <c r="U18" i="9733"/>
  <c r="U36" i="9733" s="1"/>
  <c r="S18" i="9733"/>
  <c r="S36" i="9733" s="1"/>
  <c r="P18" i="9733"/>
  <c r="P36" i="9733" s="1"/>
  <c r="M18" i="9733"/>
  <c r="M36" i="9733" s="1"/>
  <c r="L18" i="9733"/>
  <c r="K18" i="9733"/>
  <c r="I18" i="9733"/>
  <c r="H18" i="9733"/>
  <c r="G18" i="9733"/>
  <c r="F18" i="9733"/>
  <c r="C18" i="9733"/>
  <c r="I5" i="9733"/>
  <c r="V49" i="9732"/>
  <c r="U49" i="9732"/>
  <c r="S49" i="9732"/>
  <c r="P49" i="9732"/>
  <c r="M49" i="9732"/>
  <c r="L49" i="9732"/>
  <c r="K49" i="9732"/>
  <c r="I49" i="9732"/>
  <c r="H49" i="9732"/>
  <c r="F49" i="9732"/>
  <c r="G49" i="9732" s="1"/>
  <c r="C49" i="9732"/>
  <c r="V48" i="9732"/>
  <c r="U48" i="9732"/>
  <c r="S48" i="9732"/>
  <c r="P48" i="9732"/>
  <c r="M48" i="9732"/>
  <c r="L48" i="9732"/>
  <c r="K48" i="9732"/>
  <c r="I48" i="9732"/>
  <c r="H48" i="9732"/>
  <c r="F48" i="9732"/>
  <c r="G48" i="9732" s="1"/>
  <c r="C48" i="9732"/>
  <c r="V47" i="9732"/>
  <c r="U47" i="9732"/>
  <c r="S47" i="9732"/>
  <c r="P47" i="9732"/>
  <c r="M47" i="9732"/>
  <c r="L47" i="9732"/>
  <c r="K47" i="9732"/>
  <c r="I47" i="9732"/>
  <c r="H47" i="9732"/>
  <c r="F47" i="9732"/>
  <c r="G47" i="9732" s="1"/>
  <c r="C47" i="9732"/>
  <c r="V46" i="9732"/>
  <c r="U46" i="9732"/>
  <c r="S46" i="9732"/>
  <c r="P46" i="9732"/>
  <c r="M46" i="9732"/>
  <c r="L46" i="9732"/>
  <c r="K46" i="9732"/>
  <c r="I46" i="9732"/>
  <c r="H46" i="9732"/>
  <c r="F46" i="9732"/>
  <c r="G46" i="9732" s="1"/>
  <c r="C46" i="9732"/>
  <c r="V45" i="9732"/>
  <c r="U45" i="9732"/>
  <c r="S45" i="9732"/>
  <c r="P45" i="9732"/>
  <c r="M45" i="9732"/>
  <c r="L45" i="9732"/>
  <c r="K45" i="9732"/>
  <c r="I45" i="9732"/>
  <c r="H45" i="9732"/>
  <c r="F45" i="9732"/>
  <c r="G45" i="9732" s="1"/>
  <c r="C45" i="9732"/>
  <c r="V44" i="9732"/>
  <c r="U44" i="9732"/>
  <c r="S44" i="9732"/>
  <c r="P44" i="9732"/>
  <c r="M44" i="9732"/>
  <c r="L44" i="9732"/>
  <c r="K44" i="9732"/>
  <c r="I44" i="9732"/>
  <c r="H44" i="9732"/>
  <c r="F44" i="9732"/>
  <c r="G44" i="9732" s="1"/>
  <c r="C44" i="9732"/>
  <c r="V43" i="9732"/>
  <c r="U43" i="9732"/>
  <c r="S43" i="9732"/>
  <c r="P43" i="9732"/>
  <c r="M43" i="9732"/>
  <c r="L43" i="9732"/>
  <c r="K43" i="9732"/>
  <c r="I43" i="9732"/>
  <c r="H43" i="9732"/>
  <c r="F43" i="9732"/>
  <c r="G43" i="9732" s="1"/>
  <c r="C43" i="9732"/>
  <c r="V42" i="9732"/>
  <c r="U42" i="9732"/>
  <c r="S42" i="9732"/>
  <c r="P42" i="9732"/>
  <c r="M42" i="9732"/>
  <c r="L42" i="9732"/>
  <c r="K42" i="9732"/>
  <c r="I42" i="9732"/>
  <c r="H42" i="9732"/>
  <c r="F42" i="9732"/>
  <c r="G42" i="9732" s="1"/>
  <c r="C42" i="9732"/>
  <c r="V41" i="9732"/>
  <c r="U41" i="9732"/>
  <c r="S41" i="9732"/>
  <c r="P41" i="9732"/>
  <c r="M41" i="9732"/>
  <c r="L41" i="9732"/>
  <c r="K41" i="9732"/>
  <c r="I41" i="9732"/>
  <c r="H41" i="9732"/>
  <c r="F41" i="9732"/>
  <c r="G41" i="9732" s="1"/>
  <c r="C41" i="9732"/>
  <c r="V40" i="9732"/>
  <c r="U40" i="9732"/>
  <c r="S40" i="9732"/>
  <c r="P40" i="9732"/>
  <c r="M40" i="9732"/>
  <c r="L40" i="9732"/>
  <c r="K40" i="9732"/>
  <c r="I40" i="9732"/>
  <c r="H40" i="9732"/>
  <c r="F40" i="9732"/>
  <c r="G40" i="9732" s="1"/>
  <c r="C40" i="9732"/>
  <c r="V39" i="9732"/>
  <c r="U39" i="9732"/>
  <c r="S39" i="9732"/>
  <c r="P39" i="9732"/>
  <c r="M39" i="9732"/>
  <c r="L39" i="9732"/>
  <c r="K39" i="9732"/>
  <c r="I39" i="9732"/>
  <c r="H39" i="9732"/>
  <c r="F39" i="9732"/>
  <c r="G39" i="9732" s="1"/>
  <c r="C39" i="9732"/>
  <c r="D53" i="9732"/>
  <c r="V37" i="9732"/>
  <c r="U37" i="9732"/>
  <c r="S37" i="9732"/>
  <c r="P37" i="9732"/>
  <c r="M37" i="9732"/>
  <c r="L37" i="9732"/>
  <c r="K37" i="9732"/>
  <c r="I37" i="9732"/>
  <c r="H37" i="9732"/>
  <c r="F37" i="9732"/>
  <c r="G37" i="9732" s="1"/>
  <c r="C37" i="9732"/>
  <c r="V36" i="9732"/>
  <c r="U36" i="9732"/>
  <c r="S36" i="9732"/>
  <c r="P36" i="9732"/>
  <c r="M36" i="9732"/>
  <c r="L36" i="9732"/>
  <c r="K36" i="9732"/>
  <c r="I36" i="9732"/>
  <c r="H36" i="9732"/>
  <c r="F36" i="9732"/>
  <c r="G36" i="9732" s="1"/>
  <c r="C36" i="9732"/>
  <c r="V35" i="9732"/>
  <c r="U35" i="9732"/>
  <c r="S35" i="9732"/>
  <c r="P35" i="9732"/>
  <c r="M35" i="9732"/>
  <c r="L35" i="9732"/>
  <c r="K35" i="9732"/>
  <c r="I35" i="9732"/>
  <c r="H35" i="9732"/>
  <c r="F35" i="9732"/>
  <c r="G35" i="9732" s="1"/>
  <c r="C35" i="9732"/>
  <c r="V34" i="9732"/>
  <c r="U34" i="9732"/>
  <c r="S34" i="9732"/>
  <c r="P34" i="9732"/>
  <c r="M34" i="9732"/>
  <c r="L34" i="9732"/>
  <c r="K34" i="9732"/>
  <c r="I34" i="9732"/>
  <c r="H34" i="9732"/>
  <c r="F34" i="9732"/>
  <c r="G34" i="9732" s="1"/>
  <c r="C34" i="9732"/>
  <c r="V33" i="9732"/>
  <c r="U33" i="9732"/>
  <c r="S33" i="9732"/>
  <c r="P33" i="9732"/>
  <c r="M33" i="9732"/>
  <c r="L33" i="9732"/>
  <c r="K33" i="9732"/>
  <c r="I33" i="9732"/>
  <c r="H33" i="9732"/>
  <c r="F33" i="9732"/>
  <c r="G33" i="9732" s="1"/>
  <c r="C33" i="9732"/>
  <c r="V32" i="9732"/>
  <c r="U32" i="9732"/>
  <c r="S32" i="9732"/>
  <c r="P32" i="9732"/>
  <c r="M32" i="9732"/>
  <c r="L32" i="9732"/>
  <c r="K32" i="9732"/>
  <c r="I32" i="9732"/>
  <c r="H32" i="9732"/>
  <c r="F32" i="9732"/>
  <c r="G32" i="9732" s="1"/>
  <c r="C32" i="9732"/>
  <c r="V31" i="9732"/>
  <c r="U31" i="9732"/>
  <c r="S31" i="9732"/>
  <c r="P31" i="9732"/>
  <c r="M31" i="9732"/>
  <c r="L31" i="9732"/>
  <c r="K31" i="9732"/>
  <c r="I31" i="9732"/>
  <c r="H31" i="9732"/>
  <c r="F31" i="9732"/>
  <c r="G31" i="9732" s="1"/>
  <c r="C31" i="9732"/>
  <c r="V30" i="9732"/>
  <c r="U30" i="9732"/>
  <c r="S30" i="9732"/>
  <c r="P30" i="9732"/>
  <c r="M30" i="9732"/>
  <c r="L30" i="9732"/>
  <c r="K30" i="9732"/>
  <c r="I30" i="9732"/>
  <c r="H30" i="9732"/>
  <c r="F30" i="9732"/>
  <c r="G30" i="9732" s="1"/>
  <c r="C30" i="9732"/>
  <c r="V29" i="9732"/>
  <c r="U29" i="9732"/>
  <c r="S29" i="9732"/>
  <c r="P29" i="9732"/>
  <c r="M29" i="9732"/>
  <c r="L29" i="9732"/>
  <c r="K29" i="9732"/>
  <c r="I29" i="9732"/>
  <c r="H29" i="9732"/>
  <c r="F29" i="9732"/>
  <c r="G29" i="9732" s="1"/>
  <c r="C29" i="9732"/>
  <c r="V28" i="9732"/>
  <c r="U28" i="9732"/>
  <c r="S28" i="9732"/>
  <c r="P28" i="9732"/>
  <c r="M28" i="9732"/>
  <c r="L28" i="9732"/>
  <c r="K28" i="9732"/>
  <c r="I28" i="9732"/>
  <c r="H28" i="9732"/>
  <c r="F28" i="9732"/>
  <c r="G28" i="9732" s="1"/>
  <c r="C28" i="9732"/>
  <c r="V27" i="9732"/>
  <c r="U27" i="9732"/>
  <c r="S27" i="9732"/>
  <c r="P27" i="9732"/>
  <c r="M27" i="9732"/>
  <c r="L27" i="9732"/>
  <c r="K27" i="9732"/>
  <c r="I27" i="9732"/>
  <c r="H27" i="9732"/>
  <c r="F27" i="9732"/>
  <c r="G27" i="9732" s="1"/>
  <c r="C27" i="9732"/>
  <c r="V26" i="9732"/>
  <c r="U26" i="9732"/>
  <c r="S26" i="9732"/>
  <c r="P26" i="9732"/>
  <c r="M26" i="9732"/>
  <c r="L26" i="9732"/>
  <c r="K26" i="9732"/>
  <c r="I26" i="9732"/>
  <c r="H26" i="9732"/>
  <c r="F26" i="9732"/>
  <c r="G26" i="9732" s="1"/>
  <c r="C26" i="9732"/>
  <c r="V25" i="9732"/>
  <c r="U25" i="9732"/>
  <c r="S25" i="9732"/>
  <c r="P25" i="9732"/>
  <c r="M25" i="9732"/>
  <c r="L25" i="9732"/>
  <c r="K25" i="9732"/>
  <c r="I25" i="9732"/>
  <c r="H25" i="9732"/>
  <c r="F25" i="9732"/>
  <c r="G25" i="9732" s="1"/>
  <c r="C25" i="9732"/>
  <c r="V24" i="9732"/>
  <c r="U24" i="9732"/>
  <c r="S24" i="9732"/>
  <c r="P24" i="9732"/>
  <c r="M24" i="9732"/>
  <c r="L24" i="9732"/>
  <c r="K24" i="9732"/>
  <c r="I24" i="9732"/>
  <c r="H24" i="9732"/>
  <c r="F24" i="9732"/>
  <c r="G24" i="9732" s="1"/>
  <c r="C24" i="9732"/>
  <c r="V23" i="9732"/>
  <c r="U23" i="9732"/>
  <c r="S23" i="9732"/>
  <c r="P23" i="9732"/>
  <c r="M23" i="9732"/>
  <c r="L23" i="9732"/>
  <c r="K23" i="9732"/>
  <c r="I23" i="9732"/>
  <c r="H23" i="9732"/>
  <c r="F23" i="9732"/>
  <c r="G23" i="9732" s="1"/>
  <c r="C23" i="9732"/>
  <c r="V22" i="9732"/>
  <c r="U22" i="9732"/>
  <c r="S22" i="9732"/>
  <c r="P22" i="9732"/>
  <c r="M22" i="9732"/>
  <c r="L22" i="9732"/>
  <c r="K22" i="9732"/>
  <c r="I22" i="9732"/>
  <c r="H22" i="9732"/>
  <c r="F22" i="9732"/>
  <c r="G22" i="9732" s="1"/>
  <c r="C22" i="9732"/>
  <c r="V50" i="9732"/>
  <c r="U50" i="9732"/>
  <c r="S50" i="9732"/>
  <c r="P50" i="9732"/>
  <c r="M50" i="9732"/>
  <c r="L50" i="9732"/>
  <c r="K50" i="9732"/>
  <c r="I50" i="9732"/>
  <c r="H50" i="9732"/>
  <c r="F50" i="9732"/>
  <c r="G50" i="9732" s="1"/>
  <c r="C50" i="9732"/>
  <c r="V38" i="9732"/>
  <c r="U38" i="9732"/>
  <c r="S38" i="9732"/>
  <c r="P38" i="9732"/>
  <c r="M38" i="9732"/>
  <c r="L38" i="9732"/>
  <c r="K38" i="9732"/>
  <c r="I38" i="9732"/>
  <c r="H38" i="9732"/>
  <c r="G38" i="9732"/>
  <c r="F38" i="9732"/>
  <c r="C38" i="9732"/>
  <c r="V21" i="9732"/>
  <c r="U21" i="9732"/>
  <c r="S21" i="9732"/>
  <c r="P21" i="9732"/>
  <c r="M21" i="9732"/>
  <c r="L21" i="9732"/>
  <c r="K21" i="9732"/>
  <c r="I21" i="9732"/>
  <c r="H21" i="9732"/>
  <c r="F21" i="9732"/>
  <c r="G21" i="9732" s="1"/>
  <c r="C21" i="9732"/>
  <c r="V20" i="9732"/>
  <c r="U20" i="9732"/>
  <c r="S20" i="9732"/>
  <c r="P20" i="9732"/>
  <c r="M20" i="9732"/>
  <c r="L20" i="9732"/>
  <c r="K20" i="9732"/>
  <c r="I20" i="9732"/>
  <c r="H20" i="9732"/>
  <c r="G20" i="9732"/>
  <c r="F20" i="9732"/>
  <c r="C20" i="9732"/>
  <c r="R53" i="9732"/>
  <c r="O53" i="9732"/>
  <c r="N53" i="9732"/>
  <c r="V52" i="9732"/>
  <c r="U52" i="9732"/>
  <c r="S52" i="9732"/>
  <c r="P52" i="9732"/>
  <c r="M52" i="9732"/>
  <c r="L52" i="9732"/>
  <c r="K52" i="9732"/>
  <c r="I52" i="9732"/>
  <c r="H52" i="9732"/>
  <c r="F52" i="9732"/>
  <c r="G52" i="9732" s="1"/>
  <c r="C52" i="9732"/>
  <c r="V51" i="9732"/>
  <c r="U51" i="9732"/>
  <c r="S51" i="9732"/>
  <c r="P51" i="9732"/>
  <c r="M51" i="9732"/>
  <c r="L51" i="9732"/>
  <c r="K51" i="9732"/>
  <c r="I51" i="9732"/>
  <c r="H51" i="9732"/>
  <c r="F51" i="9732"/>
  <c r="G51" i="9732" s="1"/>
  <c r="C51" i="9732"/>
  <c r="V19" i="9732"/>
  <c r="U19" i="9732"/>
  <c r="S19" i="9732"/>
  <c r="P19" i="9732"/>
  <c r="M19" i="9732"/>
  <c r="L19" i="9732"/>
  <c r="K19" i="9732"/>
  <c r="I19" i="9732"/>
  <c r="H19" i="9732"/>
  <c r="F19" i="9732"/>
  <c r="G19" i="9732" s="1"/>
  <c r="C19" i="9732"/>
  <c r="V18" i="9732"/>
  <c r="U18" i="9732"/>
  <c r="U53" i="9732" s="1"/>
  <c r="S18" i="9732"/>
  <c r="S53" i="9732" s="1"/>
  <c r="P18" i="9732"/>
  <c r="P53" i="9732" s="1"/>
  <c r="M18" i="9732"/>
  <c r="M53" i="9732" s="1"/>
  <c r="L18" i="9732"/>
  <c r="K18" i="9732"/>
  <c r="I18" i="9732"/>
  <c r="H18" i="9732"/>
  <c r="G18" i="9732"/>
  <c r="F18" i="9732"/>
  <c r="C18" i="9732"/>
  <c r="I5" i="9732"/>
  <c r="R31" i="9731"/>
  <c r="O31" i="9731"/>
  <c r="N31" i="9731"/>
  <c r="D31" i="9731"/>
  <c r="V30" i="9731"/>
  <c r="U30" i="9731"/>
  <c r="S30" i="9731"/>
  <c r="P30" i="9731"/>
  <c r="M30" i="9731"/>
  <c r="L30" i="9731"/>
  <c r="K30" i="9731"/>
  <c r="I30" i="9731"/>
  <c r="H30" i="9731"/>
  <c r="G30" i="9731"/>
  <c r="F30" i="9731"/>
  <c r="C30" i="9731"/>
  <c r="V29" i="9731"/>
  <c r="U29" i="9731"/>
  <c r="S29" i="9731"/>
  <c r="P29" i="9731"/>
  <c r="M29" i="9731"/>
  <c r="L29" i="9731"/>
  <c r="K29" i="9731"/>
  <c r="I29" i="9731"/>
  <c r="H29" i="9731"/>
  <c r="F29" i="9731"/>
  <c r="G29" i="9731" s="1"/>
  <c r="C29" i="9731"/>
  <c r="V28" i="9731"/>
  <c r="U28" i="9731"/>
  <c r="S28" i="9731"/>
  <c r="P28" i="9731"/>
  <c r="M28" i="9731"/>
  <c r="L28" i="9731"/>
  <c r="K28" i="9731"/>
  <c r="I28" i="9731"/>
  <c r="H28" i="9731"/>
  <c r="F28" i="9731"/>
  <c r="G28" i="9731" s="1"/>
  <c r="C28" i="9731"/>
  <c r="V27" i="9731"/>
  <c r="U27" i="9731"/>
  <c r="S27" i="9731"/>
  <c r="P27" i="9731"/>
  <c r="M27" i="9731"/>
  <c r="L27" i="9731"/>
  <c r="K27" i="9731"/>
  <c r="I27" i="9731"/>
  <c r="H27" i="9731"/>
  <c r="F27" i="9731"/>
  <c r="G27" i="9731" s="1"/>
  <c r="C27" i="9731"/>
  <c r="V26" i="9731"/>
  <c r="U26" i="9731"/>
  <c r="S26" i="9731"/>
  <c r="P26" i="9731"/>
  <c r="M26" i="9731"/>
  <c r="L26" i="9731"/>
  <c r="K26" i="9731"/>
  <c r="I26" i="9731"/>
  <c r="H26" i="9731"/>
  <c r="F26" i="9731"/>
  <c r="G26" i="9731" s="1"/>
  <c r="C26" i="9731"/>
  <c r="V25" i="9731"/>
  <c r="U25" i="9731"/>
  <c r="S25" i="9731"/>
  <c r="P25" i="9731"/>
  <c r="M25" i="9731"/>
  <c r="L25" i="9731"/>
  <c r="K25" i="9731"/>
  <c r="I25" i="9731"/>
  <c r="H25" i="9731"/>
  <c r="F25" i="9731"/>
  <c r="G25" i="9731" s="1"/>
  <c r="C25" i="9731"/>
  <c r="V24" i="9731"/>
  <c r="U24" i="9731"/>
  <c r="S24" i="9731"/>
  <c r="P24" i="9731"/>
  <c r="M24" i="9731"/>
  <c r="L24" i="9731"/>
  <c r="K24" i="9731"/>
  <c r="I24" i="9731"/>
  <c r="H24" i="9731"/>
  <c r="F24" i="9731"/>
  <c r="G24" i="9731" s="1"/>
  <c r="C24" i="9731"/>
  <c r="V23" i="9731"/>
  <c r="U23" i="9731"/>
  <c r="S23" i="9731"/>
  <c r="P23" i="9731"/>
  <c r="M23" i="9731"/>
  <c r="L23" i="9731"/>
  <c r="K23" i="9731"/>
  <c r="I23" i="9731"/>
  <c r="H23" i="9731"/>
  <c r="F23" i="9731"/>
  <c r="G23" i="9731" s="1"/>
  <c r="C23" i="9731"/>
  <c r="V22" i="9731"/>
  <c r="U22" i="9731"/>
  <c r="S22" i="9731"/>
  <c r="P22" i="9731"/>
  <c r="M22" i="9731"/>
  <c r="L22" i="9731"/>
  <c r="K22" i="9731"/>
  <c r="I22" i="9731"/>
  <c r="H22" i="9731"/>
  <c r="F22" i="9731"/>
  <c r="G22" i="9731" s="1"/>
  <c r="C22" i="9731"/>
  <c r="V21" i="9731"/>
  <c r="U21" i="9731"/>
  <c r="S21" i="9731"/>
  <c r="P21" i="9731"/>
  <c r="M21" i="9731"/>
  <c r="L21" i="9731"/>
  <c r="K21" i="9731"/>
  <c r="I21" i="9731"/>
  <c r="H21" i="9731"/>
  <c r="F21" i="9731"/>
  <c r="G21" i="9731" s="1"/>
  <c r="C21" i="9731"/>
  <c r="V20" i="9731"/>
  <c r="U20" i="9731"/>
  <c r="S20" i="9731"/>
  <c r="P20" i="9731"/>
  <c r="M20" i="9731"/>
  <c r="L20" i="9731"/>
  <c r="K20" i="9731"/>
  <c r="I20" i="9731"/>
  <c r="H20" i="9731"/>
  <c r="F20" i="9731"/>
  <c r="G20" i="9731" s="1"/>
  <c r="C20" i="9731"/>
  <c r="V19" i="9731"/>
  <c r="U19" i="9731"/>
  <c r="S19" i="9731"/>
  <c r="P19" i="9731"/>
  <c r="M19" i="9731"/>
  <c r="L19" i="9731"/>
  <c r="K19" i="9731"/>
  <c r="I19" i="9731"/>
  <c r="H19" i="9731"/>
  <c r="F19" i="9731"/>
  <c r="G19" i="9731" s="1"/>
  <c r="C19" i="9731"/>
  <c r="V18" i="9731"/>
  <c r="U18" i="9731"/>
  <c r="S18" i="9731"/>
  <c r="S31" i="9731" s="1"/>
  <c r="P18" i="9731"/>
  <c r="P31" i="9731" s="1"/>
  <c r="M18" i="9731"/>
  <c r="M31" i="9731" s="1"/>
  <c r="L18" i="9731"/>
  <c r="K18" i="9731"/>
  <c r="I18" i="9731"/>
  <c r="H18" i="9731"/>
  <c r="G18" i="9731"/>
  <c r="F18" i="9731"/>
  <c r="C18" i="9731"/>
  <c r="U31" i="9731"/>
  <c r="I5" i="9731"/>
  <c r="D42" i="9730"/>
  <c r="V41" i="9730"/>
  <c r="U41" i="9730"/>
  <c r="S41" i="9730"/>
  <c r="P41" i="9730"/>
  <c r="M41" i="9730"/>
  <c r="L41" i="9730"/>
  <c r="K41" i="9730"/>
  <c r="I41" i="9730"/>
  <c r="H41" i="9730"/>
  <c r="F41" i="9730"/>
  <c r="G41" i="9730" s="1"/>
  <c r="C41" i="9730"/>
  <c r="V39" i="9730"/>
  <c r="U39" i="9730"/>
  <c r="S39" i="9730"/>
  <c r="P39" i="9730"/>
  <c r="M39" i="9730"/>
  <c r="L39" i="9730"/>
  <c r="K39" i="9730"/>
  <c r="I39" i="9730"/>
  <c r="H39" i="9730"/>
  <c r="G39" i="9730"/>
  <c r="F39" i="9730"/>
  <c r="C39" i="9730"/>
  <c r="V20" i="9730"/>
  <c r="U20" i="9730"/>
  <c r="S20" i="9730"/>
  <c r="P20" i="9730"/>
  <c r="M20" i="9730"/>
  <c r="L20" i="9730"/>
  <c r="K20" i="9730"/>
  <c r="I20" i="9730"/>
  <c r="H20" i="9730"/>
  <c r="F20" i="9730"/>
  <c r="G20" i="9730" s="1"/>
  <c r="C20" i="9730"/>
  <c r="V36" i="9733" l="1"/>
  <c r="K36" i="9733"/>
  <c r="L36" i="9733"/>
  <c r="G36" i="9733"/>
  <c r="L53" i="9732"/>
  <c r="V53" i="9732"/>
  <c r="K53" i="9732"/>
  <c r="G53" i="9732"/>
  <c r="K31" i="9731"/>
  <c r="G31" i="9731"/>
  <c r="L31" i="9731"/>
  <c r="V31" i="9731"/>
  <c r="V30" i="9730"/>
  <c r="U30" i="9730"/>
  <c r="S30" i="9730"/>
  <c r="P30" i="9730"/>
  <c r="M30" i="9730"/>
  <c r="L30" i="9730"/>
  <c r="K30" i="9730"/>
  <c r="I30" i="9730"/>
  <c r="H30" i="9730"/>
  <c r="F30" i="9730"/>
  <c r="G30" i="9730" s="1"/>
  <c r="C30" i="9730"/>
  <c r="V29" i="9730"/>
  <c r="U29" i="9730"/>
  <c r="S29" i="9730"/>
  <c r="P29" i="9730"/>
  <c r="M29" i="9730"/>
  <c r="L29" i="9730"/>
  <c r="K29" i="9730"/>
  <c r="I29" i="9730"/>
  <c r="H29" i="9730"/>
  <c r="F29" i="9730"/>
  <c r="G29" i="9730" s="1"/>
  <c r="C29" i="9730"/>
  <c r="V28" i="9730"/>
  <c r="U28" i="9730"/>
  <c r="S28" i="9730"/>
  <c r="P28" i="9730"/>
  <c r="M28" i="9730"/>
  <c r="L28" i="9730"/>
  <c r="K28" i="9730"/>
  <c r="I28" i="9730"/>
  <c r="H28" i="9730"/>
  <c r="F28" i="9730"/>
  <c r="G28" i="9730" s="1"/>
  <c r="C28" i="9730"/>
  <c r="V27" i="9730"/>
  <c r="U27" i="9730"/>
  <c r="S27" i="9730"/>
  <c r="P27" i="9730"/>
  <c r="M27" i="9730"/>
  <c r="L27" i="9730"/>
  <c r="K27" i="9730"/>
  <c r="I27" i="9730"/>
  <c r="H27" i="9730"/>
  <c r="F27" i="9730"/>
  <c r="G27" i="9730" s="1"/>
  <c r="C27" i="9730"/>
  <c r="V26" i="9730"/>
  <c r="U26" i="9730"/>
  <c r="S26" i="9730"/>
  <c r="P26" i="9730"/>
  <c r="M26" i="9730"/>
  <c r="L26" i="9730"/>
  <c r="K26" i="9730"/>
  <c r="I26" i="9730"/>
  <c r="H26" i="9730"/>
  <c r="F26" i="9730"/>
  <c r="G26" i="9730" s="1"/>
  <c r="C26" i="9730"/>
  <c r="V37" i="9730"/>
  <c r="U37" i="9730"/>
  <c r="S37" i="9730"/>
  <c r="P37" i="9730"/>
  <c r="M37" i="9730"/>
  <c r="L37" i="9730"/>
  <c r="K37" i="9730"/>
  <c r="I37" i="9730"/>
  <c r="H37" i="9730"/>
  <c r="F37" i="9730"/>
  <c r="G37" i="9730" s="1"/>
  <c r="C37" i="9730"/>
  <c r="V40" i="9730"/>
  <c r="U40" i="9730"/>
  <c r="S40" i="9730"/>
  <c r="P40" i="9730"/>
  <c r="M40" i="9730"/>
  <c r="L40" i="9730"/>
  <c r="K40" i="9730"/>
  <c r="I40" i="9730"/>
  <c r="H40" i="9730"/>
  <c r="F40" i="9730"/>
  <c r="G40" i="9730" s="1"/>
  <c r="C40" i="9730"/>
  <c r="V36" i="9730"/>
  <c r="U36" i="9730"/>
  <c r="S36" i="9730"/>
  <c r="P36" i="9730"/>
  <c r="M36" i="9730"/>
  <c r="L36" i="9730"/>
  <c r="K36" i="9730"/>
  <c r="I36" i="9730"/>
  <c r="H36" i="9730"/>
  <c r="F36" i="9730"/>
  <c r="G36" i="9730" s="1"/>
  <c r="C36" i="9730"/>
  <c r="V35" i="9730"/>
  <c r="U35" i="9730"/>
  <c r="S35" i="9730"/>
  <c r="P35" i="9730"/>
  <c r="M35" i="9730"/>
  <c r="L35" i="9730"/>
  <c r="K35" i="9730"/>
  <c r="I35" i="9730"/>
  <c r="H35" i="9730"/>
  <c r="F35" i="9730"/>
  <c r="G35" i="9730" s="1"/>
  <c r="C35" i="9730"/>
  <c r="V34" i="9730"/>
  <c r="U34" i="9730"/>
  <c r="S34" i="9730"/>
  <c r="P34" i="9730"/>
  <c r="M34" i="9730"/>
  <c r="L34" i="9730"/>
  <c r="K34" i="9730"/>
  <c r="I34" i="9730"/>
  <c r="H34" i="9730"/>
  <c r="F34" i="9730"/>
  <c r="G34" i="9730" s="1"/>
  <c r="C34" i="9730"/>
  <c r="V33" i="9730"/>
  <c r="U33" i="9730"/>
  <c r="S33" i="9730"/>
  <c r="P33" i="9730"/>
  <c r="M33" i="9730"/>
  <c r="L33" i="9730"/>
  <c r="K33" i="9730"/>
  <c r="I33" i="9730"/>
  <c r="H33" i="9730"/>
  <c r="F33" i="9730"/>
  <c r="G33" i="9730" s="1"/>
  <c r="C33" i="9730"/>
  <c r="V32" i="9730"/>
  <c r="U32" i="9730"/>
  <c r="S32" i="9730"/>
  <c r="P32" i="9730"/>
  <c r="M32" i="9730"/>
  <c r="L32" i="9730"/>
  <c r="K32" i="9730"/>
  <c r="I32" i="9730"/>
  <c r="H32" i="9730"/>
  <c r="F32" i="9730"/>
  <c r="G32" i="9730" s="1"/>
  <c r="C32" i="9730"/>
  <c r="V31" i="9730"/>
  <c r="U31" i="9730"/>
  <c r="S31" i="9730"/>
  <c r="P31" i="9730"/>
  <c r="M31" i="9730"/>
  <c r="L31" i="9730"/>
  <c r="K31" i="9730"/>
  <c r="I31" i="9730"/>
  <c r="H31" i="9730"/>
  <c r="F31" i="9730"/>
  <c r="G31" i="9730" s="1"/>
  <c r="C31" i="9730"/>
  <c r="V25" i="9730"/>
  <c r="U25" i="9730"/>
  <c r="S25" i="9730"/>
  <c r="P25" i="9730"/>
  <c r="M25" i="9730"/>
  <c r="L25" i="9730"/>
  <c r="K25" i="9730"/>
  <c r="I25" i="9730"/>
  <c r="H25" i="9730"/>
  <c r="F25" i="9730"/>
  <c r="G25" i="9730" s="1"/>
  <c r="C25" i="9730"/>
  <c r="V24" i="9730"/>
  <c r="U24" i="9730"/>
  <c r="S24" i="9730"/>
  <c r="P24" i="9730"/>
  <c r="M24" i="9730"/>
  <c r="L24" i="9730"/>
  <c r="K24" i="9730"/>
  <c r="I24" i="9730"/>
  <c r="H24" i="9730"/>
  <c r="F24" i="9730"/>
  <c r="G24" i="9730" s="1"/>
  <c r="C24" i="9730"/>
  <c r="V23" i="9730"/>
  <c r="U23" i="9730"/>
  <c r="S23" i="9730"/>
  <c r="P23" i="9730"/>
  <c r="M23" i="9730"/>
  <c r="L23" i="9730"/>
  <c r="K23" i="9730"/>
  <c r="I23" i="9730"/>
  <c r="H23" i="9730"/>
  <c r="G23" i="9730"/>
  <c r="F23" i="9730"/>
  <c r="C23" i="9730"/>
  <c r="R42" i="9730" l="1"/>
  <c r="O42" i="9730"/>
  <c r="N42" i="9730"/>
  <c r="V38" i="9730"/>
  <c r="U38" i="9730"/>
  <c r="S38" i="9730"/>
  <c r="P38" i="9730"/>
  <c r="M38" i="9730"/>
  <c r="L38" i="9730"/>
  <c r="K38" i="9730"/>
  <c r="I38" i="9730"/>
  <c r="H38" i="9730"/>
  <c r="F38" i="9730"/>
  <c r="G38" i="9730" s="1"/>
  <c r="C38" i="9730"/>
  <c r="V22" i="9730"/>
  <c r="U22" i="9730"/>
  <c r="S22" i="9730"/>
  <c r="P22" i="9730"/>
  <c r="M22" i="9730"/>
  <c r="L22" i="9730"/>
  <c r="K22" i="9730"/>
  <c r="I22" i="9730"/>
  <c r="H22" i="9730"/>
  <c r="F22" i="9730"/>
  <c r="G22" i="9730" s="1"/>
  <c r="C22" i="9730"/>
  <c r="V21" i="9730"/>
  <c r="U21" i="9730"/>
  <c r="S21" i="9730"/>
  <c r="P21" i="9730"/>
  <c r="M21" i="9730"/>
  <c r="L21" i="9730"/>
  <c r="K21" i="9730"/>
  <c r="I21" i="9730"/>
  <c r="H21" i="9730"/>
  <c r="F21" i="9730"/>
  <c r="G21" i="9730" s="1"/>
  <c r="C21" i="9730"/>
  <c r="V19" i="9730"/>
  <c r="U19" i="9730"/>
  <c r="S19" i="9730"/>
  <c r="P19" i="9730"/>
  <c r="M19" i="9730"/>
  <c r="L19" i="9730"/>
  <c r="K19" i="9730"/>
  <c r="I19" i="9730"/>
  <c r="H19" i="9730"/>
  <c r="F19" i="9730"/>
  <c r="G19" i="9730" s="1"/>
  <c r="C19" i="9730"/>
  <c r="V18" i="9730"/>
  <c r="V42" i="9730" s="1"/>
  <c r="U18" i="9730"/>
  <c r="U42" i="9730" s="1"/>
  <c r="S18" i="9730"/>
  <c r="S42" i="9730" s="1"/>
  <c r="P18" i="9730"/>
  <c r="P42" i="9730" s="1"/>
  <c r="M18" i="9730"/>
  <c r="M42" i="9730" s="1"/>
  <c r="L18" i="9730"/>
  <c r="K18" i="9730"/>
  <c r="I18" i="9730"/>
  <c r="H18" i="9730"/>
  <c r="G18" i="9730"/>
  <c r="F18" i="9730"/>
  <c r="C18" i="9730"/>
  <c r="I5" i="9730"/>
  <c r="K42" i="9730" l="1"/>
  <c r="G42" i="9730"/>
  <c r="L42" i="9730"/>
  <c r="E8" i="5589"/>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<sst xmlns="http://schemas.openxmlformats.org/spreadsheetml/2006/main" count="8296" uniqueCount="998">
  <si>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</si>
  <si>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</si>
  <si>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</si>
  <si>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</si>
  <si>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</si>
  <si>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</si>
  <si>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</si>
  <si>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</si>
  <si>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</si>
  <si>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</si>
  <si>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</si>
  <si>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</si>
  <si>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</si>
  <si>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</si>
  <si>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</si>
  <si>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</si>
  <si>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</si>
  <si>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</si>
  <si>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</si>
  <si>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</si>
  <si>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</si>
  <si>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</si>
  <si>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</si>
  <si>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</si>
  <si>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</si>
  <si>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</si>
  <si>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</si>
  <si>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</si>
  <si>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</si>
  <si>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</si>
  <si>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</si>
  <si>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</si>
  <si>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</si>
  <si>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</si>
  <si>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</si>
  <si>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</si>
  <si>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</si>
  <si>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</si>
  <si>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</si>
  <si>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</si>
  <si>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</si>
  <si>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</si>
  <si>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</si>
  <si>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</si>
  <si>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</si>
  <si>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</si>
  <si>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</si>
  <si>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</si>
  <si>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</si>
  <si>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</si>
  <si>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</si>
  <si>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</si>
  <si>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</si>
  <si>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</si>
  <si>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</si>
  <si>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</si>
  <si>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</si>
  <si>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</si>
  <si>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</si>
  <si>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</si>
  <si>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</si>
  <si>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</si>
  <si>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</si>
  <si>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</si>
  <si>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</si>
  <si>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</si>
  <si>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</si>
  <si>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</si>
  <si>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</si>
  <si>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</si>
  <si>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</si>
  <si>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</si>
  <si>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</si>
  <si>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</si>
  <si>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</si>
  <si>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</si>
  <si>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</si>
  <si>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</si>
  <si>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</si>
  <si>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</si>
  <si>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</si>
  <si>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</si>
  <si>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</si>
  <si>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</si>
  <si>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</si>
  <si>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</si>
  <si>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</si>
  <si>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</si>
  <si>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</si>
  <si>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</si>
  <si>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</si>
  <si>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</si>
  <si>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</si>
  <si>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</si>
  <si>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</si>
  <si>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</si>
  <si>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</si>
  <si>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</si>
  <si>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</si>
  <si>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</si>
  <si>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</si>
  <si>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</si>
  <si>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</si>
  <si>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</si>
  <si>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</si>
  <si>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</si>
  <si>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</si>
  <si>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</si>
  <si>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</si>
  <si>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</si>
  <si>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</si>
  <si>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</si>
  <si>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</si>
  <si>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</si>
  <si>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</si>
  <si>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</si>
  <si>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</si>
  <si>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</si>
  <si>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</si>
  <si>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</si>
  <si>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</si>
  <si>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</si>
  <si>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</si>
  <si>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</si>
  <si>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</si>
  <si>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</si>
  <si>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</si>
  <si>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</si>
  <si>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</si>
  <si>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</si>
  <si>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</si>
  <si>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</si>
  <si>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</si>
  <si>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</si>
  <si>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</si>
  <si>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</si>
  <si>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</si>
  <si>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</si>
  <si>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</si>
  <si>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</si>
  <si>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</si>
  <si>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</si>
  <si>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</si>
  <si>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</si>
  <si>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</si>
  <si>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</si>
  <si>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</si>
  <si>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</si>
  <si>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</si>
  <si>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</si>
  <si>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</si>
  <si>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</si>
  <si>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</si>
  <si>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</si>
  <si>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</si>
  <si>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</si>
  <si>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</si>
  <si>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</si>
  <si>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</si>
  <si>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</si>
  <si>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</si>
  <si>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</si>
  <si>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</si>
  <si>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</si>
  <si>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</si>
  <si>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</si>
  <si>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</si>
  <si>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</si>
  <si>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</si>
  <si>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</si>
  <si>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</si>
  <si>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</si>
  <si>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</si>
  <si>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</si>
  <si>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</si>
  <si>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</si>
  <si>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</si>
  <si>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</si>
  <si>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</si>
  <si>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</si>
  <si>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</si>
  <si>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</si>
  <si>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</si>
  <si>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</si>
  <si>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</si>
  <si>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</si>
  <si>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</si>
  <si>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</si>
  <si>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</si>
  <si>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</si>
  <si>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</si>
  <si>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</si>
  <si>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</si>
  <si>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</si>
  <si>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</si>
  <si>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</si>
  <si>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</si>
  <si>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</si>
  <si>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</si>
  <si>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</si>
  <si>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</si>
  <si>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</si>
  <si>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</si>
  <si>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</si>
  <si>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</si>
  <si>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</si>
  <si>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</si>
  <si>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</si>
  <si>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</si>
  <si>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</si>
  <si>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</si>
  <si>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</si>
  <si>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</si>
  <si>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</si>
  <si>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</si>
  <si>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</si>
  <si>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</si>
  <si>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</si>
  <si>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</si>
  <si>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</si>
  <si>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</si>
  <si>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</si>
  <si>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</si>
  <si>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</si>
  <si>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</si>
  <si>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</si>
  <si>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</si>
  <si>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</si>
  <si>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</si>
  <si>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</si>
  <si>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</si>
  <si>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</si>
  <si>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</si>
  <si>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</si>
  <si>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</si>
  <si>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</si>
  <si>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</si>
  <si>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</si>
  <si>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</si>
  <si>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</si>
  <si>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</si>
  <si>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</si>
  <si>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</si>
  <si>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</si>
  <si>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</si>
  <si>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</si>
  <si>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</si>
  <si>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</si>
  <si>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</si>
  <si>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</si>
  <si>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</si>
  <si>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</si>
  <si>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</si>
  <si>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</si>
  <si>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</si>
  <si>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</si>
  <si>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</si>
  <si>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</si>
  <si>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</si>
  <si>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</si>
  <si>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</si>
  <si>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</si>
  <si>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</si>
  <si>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</si>
  <si>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</si>
  <si>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</si>
  <si>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</si>
  <si>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</si>
  <si>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</si>
  <si>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</si>
  <si>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</si>
  <si>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</si>
  <si>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</si>
  <si>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</si>
  <si>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</si>
  <si>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</si>
  <si>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</si>
  <si>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</si>
  <si>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</si>
  <si>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</si>
  <si>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</si>
  <si>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</si>
  <si>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</si>
  <si>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</si>
  <si>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</si>
  <si>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</si>
  <si>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</si>
  <si>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</si>
  <si>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</si>
  <si>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</si>
  <si>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</si>
  <si>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</si>
  <si>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</si>
  <si>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</si>
  <si>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</si>
  <si>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</si>
  <si>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</si>
  <si>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</si>
  <si>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</si>
  <si>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</si>
  <si>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</si>
  <si>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</si>
  <si>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</si>
  <si>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</si>
  <si>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</si>
  <si>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</si>
  <si>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</si>
  <si>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</si>
  <si>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</si>
  <si>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</si>
  <si>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</si>
  <si>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</si>
  <si>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</si>
  <si>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</si>
  <si>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</si>
  <si>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</si>
  <si>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</si>
  <si>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</si>
  <si>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</si>
  <si>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</si>
  <si>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</si>
  <si>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</si>
  <si>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</si>
  <si>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</si>
  <si>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</si>
  <si>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</si>
  <si>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</si>
  <si>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</si>
  <si>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</si>
  <si>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</si>
  <si>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</si>
  <si>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</si>
  <si>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</si>
  <si>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</si>
  <si>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</si>
  <si>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</si>
  <si>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</si>
  <si>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</si>
  <si>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</si>
  <si>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</si>
  <si>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</si>
  <si>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</si>
  <si>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</si>
  <si>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</si>
  <si>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</si>
  <si>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</si>
  <si>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</si>
  <si>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</si>
  <si>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</si>
  <si>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</si>
  <si>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</si>
  <si>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</si>
  <si>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</si>
  <si>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</si>
  <si>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</si>
  <si>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</si>
  <si>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</si>
  <si>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</si>
  <si>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</si>
  <si>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</si>
  <si>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</si>
  <si>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</si>
  <si>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</si>
  <si>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</si>
  <si>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</si>
  <si>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</si>
  <si>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</si>
  <si>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</si>
  <si>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</si>
  <si>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</si>
  <si>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</si>
  <si>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</si>
  <si>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</si>
  <si>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</si>
  <si>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</si>
  <si>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</si>
  <si>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</si>
  <si>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</si>
  <si>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</si>
  <si>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</si>
  <si>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</si>
  <si>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</si>
  <si>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</si>
  <si>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</si>
  <si>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</si>
  <si>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</si>
  <si>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</si>
  <si>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</si>
  <si>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</si>
  <si>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</si>
  <si>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</si>
  <si>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</si>
  <si>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</si>
  <si>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</si>
  <si>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</si>
  <si>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</si>
  <si>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</si>
  <si>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</si>
  <si>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</si>
  <si>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</si>
  <si>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</si>
  <si>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</si>
  <si>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</si>
  <si>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</si>
  <si>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</si>
  <si>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</si>
  <si>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</si>
  <si>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</si>
  <si>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</si>
  <si>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</si>
  <si>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</si>
  <si>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</si>
  <si>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</si>
  <si>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</si>
  <si>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</si>
  <si>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</si>
  <si>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</si>
  <si>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</si>
  <si>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</si>
  <si>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</si>
  <si>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</si>
  <si>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</si>
  <si>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</si>
  <si>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</si>
  <si>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</si>
  <si>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</si>
  <si>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</si>
  <si>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</si>
  <si>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</si>
  <si>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</si>
  <si>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</si>
  <si>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</si>
  <si>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</si>
  <si>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</si>
  <si>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</si>
  <si>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</si>
  <si>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</si>
  <si>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</si>
  <si>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</si>
  <si>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</si>
  <si>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</si>
  <si>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</si>
  <si>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</si>
  <si>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</si>
  <si>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</si>
  <si>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</si>
  <si>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</si>
  <si>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</si>
  <si>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</si>
  <si>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</si>
  <si>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</si>
  <si>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</si>
  <si>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</si>
  <si>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</si>
  <si>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</si>
  <si>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</si>
  <si>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</si>
  <si>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</si>
  <si>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</si>
  <si>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</si>
  <si>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</si>
  <si>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</si>
  <si>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</si>
  <si>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</si>
  <si>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</si>
  <si>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</si>
  <si>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</si>
  <si>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</si>
  <si>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</si>
  <si>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</si>
  <si>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</si>
  <si>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</si>
  <si>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</si>
  <si>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</si>
  <si>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</si>
  <si>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</si>
  <si>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</si>
  <si>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</si>
  <si>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</si>
  <si>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</si>
  <si>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</si>
  <si>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</si>
  <si>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</si>
  <si>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</si>
  <si>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</si>
  <si>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</si>
  <si>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</si>
  <si>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</si>
  <si>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</si>
  <si>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</si>
  <si>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</si>
  <si>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</si>
  <si>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</si>
  <si>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</si>
  <si>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</si>
  <si>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</si>
  <si>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</si>
  <si>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</si>
  <si>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</si>
  <si>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</si>
  <si>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</si>
  <si>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</si>
  <si>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</si>
  <si>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</si>
  <si>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</si>
  <si>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</si>
  <si>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</si>
  <si>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</si>
  <si>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</si>
  <si>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</si>
  <si>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</si>
  <si>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</si>
  <si>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</si>
  <si>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</si>
  <si>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</si>
  <si>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</si>
  <si>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</si>
  <si>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</si>
  <si>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YAMAHA PIANO WITH BENCH</t>
  </si>
  <si>
    <t>1 X 40'</t>
  </si>
  <si>
    <t>FACILTY</t>
  </si>
  <si>
    <t>[ V ]    KITE</t>
  </si>
  <si>
    <t>[     ]    NON KITE</t>
  </si>
  <si>
    <t>Jl. Rawagelam I No.5</t>
  </si>
  <si>
    <t>1 X 40'H</t>
  </si>
  <si>
    <t>[ V  ]  FOB      [    ]  C &amp; F</t>
  </si>
  <si>
    <t>GB1K PWH//AZ</t>
  </si>
  <si>
    <t>ZJ54420</t>
  </si>
  <si>
    <t>YAMAHA CANADA MUSIC LTD. VANCOUVER</t>
  </si>
  <si>
    <t>750 CHESTER ROAD, NEW WESTMINSTER,</t>
  </si>
  <si>
    <t>BRITISH COLOMBIA, V3M 6J1</t>
  </si>
  <si>
    <t>CANADA</t>
  </si>
  <si>
    <t>[ V ]   Please Combine</t>
  </si>
  <si>
    <t xml:space="preserve"> [    ]    Factory</t>
  </si>
  <si>
    <t>ZW44850</t>
  </si>
  <si>
    <t>ZW44840</t>
  </si>
  <si>
    <t>ZW44860</t>
  </si>
  <si>
    <t>ZW44870</t>
  </si>
  <si>
    <t>VANCOUVER</t>
  </si>
  <si>
    <t xml:space="preserve">     KIP Jaktim</t>
  </si>
  <si>
    <t>U. FRONT BOARD BACK YI KURO</t>
  </si>
  <si>
    <t>U. FRONT BOARD BACK YI KIJI</t>
  </si>
  <si>
    <t>Fall Board YU121C PE (V/P)</t>
  </si>
  <si>
    <t>WE94850</t>
  </si>
  <si>
    <t>M2 SDW//JZ WITH BENCH</t>
  </si>
  <si>
    <t>SALES ORDER             :</t>
  </si>
  <si>
    <t>SHIPMENT ORDER       :</t>
  </si>
  <si>
    <t>PERFORMA INV.          :</t>
  </si>
  <si>
    <t>FINAL INV                    :</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</si>
  <si>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</si>
  <si>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</si>
  <si>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</si>
  <si>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</si>
  <si>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</si>
  <si>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</si>
  <si>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</si>
  <si>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</si>
  <si>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</si>
  <si>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</si>
  <si>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</si>
  <si>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</si>
  <si>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</si>
  <si>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</si>
  <si>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</si>
  <si>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</si>
  <si>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</si>
  <si>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</si>
  <si>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</si>
  <si>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</si>
  <si>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</si>
  <si>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1 x 20'</t>
  </si>
  <si>
    <t>ZJ41300</t>
  </si>
  <si>
    <t>ZJ41310</t>
  </si>
  <si>
    <t>Upper Sill YC131D</t>
  </si>
  <si>
    <t>WW08280</t>
  </si>
  <si>
    <t>WW09060</t>
  </si>
  <si>
    <t>WW09070</t>
  </si>
  <si>
    <t>ZG74800</t>
  </si>
  <si>
    <t>:</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</si>
  <si>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</si>
  <si>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</si>
  <si>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</si>
  <si>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</si>
  <si>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</si>
  <si>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</si>
  <si>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</si>
  <si>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</si>
  <si>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</si>
  <si>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</si>
  <si>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</si>
  <si>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</si>
  <si>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</si>
  <si>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</si>
  <si>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</si>
  <si>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</si>
  <si>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</si>
  <si>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</si>
  <si>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</si>
  <si>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</si>
  <si>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</si>
  <si>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</si>
  <si>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</si>
  <si>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</si>
  <si>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</si>
  <si>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</si>
  <si>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</si>
  <si>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</si>
  <si>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</si>
  <si>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</si>
  <si>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</si>
  <si>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</si>
  <si>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</si>
  <si>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</si>
  <si>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</si>
  <si>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</si>
  <si>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</si>
  <si>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</si>
  <si>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</si>
  <si>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</si>
  <si>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</si>
  <si>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</si>
  <si>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</si>
  <si>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</si>
  <si>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</si>
  <si>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</si>
  <si>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</si>
  <si>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</si>
  <si>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</si>
  <si>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</si>
  <si>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</si>
  <si>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</si>
  <si>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</si>
  <si>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</si>
  <si>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</si>
  <si>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</si>
  <si>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</si>
  <si>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</si>
  <si>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</si>
  <si>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</si>
  <si>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</si>
  <si>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</si>
  <si>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</si>
  <si>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</si>
  <si>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</si>
  <si>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</si>
  <si>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</si>
  <si>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</si>
  <si>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</si>
  <si>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</si>
  <si>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</si>
  <si>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</si>
  <si>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</si>
  <si>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</si>
  <si>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</si>
  <si>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</si>
  <si>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</si>
  <si>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</si>
  <si>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</si>
  <si>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</si>
  <si>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</si>
  <si>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</si>
  <si>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</si>
  <si>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</si>
  <si>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</si>
  <si>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</si>
  <si>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</si>
  <si>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</si>
  <si>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</si>
  <si>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</si>
  <si>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</si>
  <si>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</si>
  <si>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</si>
  <si>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</si>
  <si>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</si>
  <si>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</si>
  <si>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</si>
  <si>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</si>
  <si>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</si>
  <si>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</si>
  <si>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</si>
  <si>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</si>
  <si>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</si>
  <si>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</si>
  <si>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</si>
  <si>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</si>
  <si>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</si>
  <si>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</si>
  <si>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</si>
  <si>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</si>
  <si>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</si>
  <si>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</si>
  <si>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</si>
  <si>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</si>
  <si>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</si>
  <si>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</si>
  <si>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</si>
  <si>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</si>
  <si>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</si>
  <si>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</si>
  <si>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</si>
  <si>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</si>
  <si>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</si>
  <si>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</si>
  <si>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</si>
  <si>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</si>
  <si>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</si>
  <si>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</si>
  <si>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</si>
  <si>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</si>
  <si>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</si>
  <si>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</si>
  <si>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</si>
  <si>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</si>
  <si>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</si>
  <si>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</si>
  <si>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</si>
  <si>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</si>
  <si>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</si>
  <si>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</si>
  <si>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</si>
  <si>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</si>
  <si>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</si>
  <si>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</si>
  <si>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</si>
  <si>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</si>
  <si>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</si>
  <si>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</si>
  <si>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</si>
  <si>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</si>
  <si>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</si>
  <si>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</si>
  <si>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</si>
  <si>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</si>
  <si>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</si>
  <si>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</si>
  <si>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</si>
  <si>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</si>
  <si>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</si>
  <si>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</si>
  <si>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</si>
  <si>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</si>
  <si>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</si>
  <si>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</si>
  <si>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</si>
  <si>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</si>
  <si>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</si>
  <si>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</si>
  <si>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</si>
  <si>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</si>
  <si>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</si>
  <si>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</si>
  <si>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</si>
  <si>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</si>
  <si>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</si>
  <si>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</si>
  <si>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</si>
  <si>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</si>
  <si>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</si>
  <si>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</si>
  <si>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</si>
  <si>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</si>
  <si>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</si>
  <si>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</si>
  <si>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</si>
  <si>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</si>
  <si>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</si>
  <si>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</si>
  <si>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</si>
  <si>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</si>
  <si>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</si>
  <si>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</si>
  <si>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</si>
  <si>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</si>
  <si>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</si>
  <si>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</si>
  <si>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</si>
  <si>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</si>
  <si>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</si>
  <si>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</si>
  <si>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</si>
  <si>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</si>
  <si>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</si>
  <si>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</si>
  <si>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</si>
  <si>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</si>
  <si>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</si>
  <si>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</si>
  <si>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</si>
  <si>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</si>
  <si>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</si>
  <si>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</si>
  <si>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</si>
  <si>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</si>
  <si>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</si>
  <si>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</si>
  <si>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</si>
  <si>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</si>
  <si>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</si>
  <si>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</si>
  <si>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</si>
  <si>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</si>
  <si>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</si>
  <si>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</si>
  <si>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</si>
  <si>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</si>
  <si>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</si>
  <si>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</si>
  <si>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</si>
  <si>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</si>
  <si>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</si>
  <si>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</si>
  <si>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</si>
  <si>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</si>
  <si>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</si>
  <si>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</si>
  <si>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</si>
  <si>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</si>
  <si>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</si>
  <si>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</si>
  <si>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</si>
  <si>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</si>
  <si>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</si>
  <si>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</si>
  <si>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</si>
  <si>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</si>
  <si>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</si>
  <si>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</si>
  <si>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</si>
  <si>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</si>
  <si>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</si>
  <si>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</si>
  <si>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</si>
  <si>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</si>
  <si>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</si>
  <si>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</si>
  <si>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</si>
  <si>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</si>
  <si>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</si>
  <si>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</si>
  <si>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</si>
  <si>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</si>
  <si>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</si>
  <si>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</si>
  <si>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</si>
  <si>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</si>
  <si>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</si>
  <si>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</si>
  <si>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</si>
  <si>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</si>
  <si>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</si>
  <si>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</si>
  <si>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</si>
  <si>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</si>
  <si>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</si>
  <si>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</si>
  <si>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</si>
  <si>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</si>
  <si>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</si>
  <si>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</si>
  <si>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</si>
  <si>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</si>
  <si>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</si>
  <si>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</si>
  <si>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</si>
  <si>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</si>
  <si>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</si>
  <si>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</si>
  <si>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</si>
  <si>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</si>
  <si>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</si>
  <si>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</si>
  <si>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</si>
  <si>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</si>
  <si>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</si>
  <si>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GB1K SC2 PWH//LM</t>
  </si>
  <si>
    <t>VDX7740</t>
  </si>
  <si>
    <t>B121 SC2 PE//LCP</t>
  </si>
  <si>
    <t>B121 SC2 PE//ACP</t>
  </si>
  <si>
    <t>VEH3630</t>
  </si>
  <si>
    <t xml:space="preserve">VEH3640 </t>
  </si>
  <si>
    <t xml:space="preserve">BENCH NO.210 SM//YI </t>
  </si>
  <si>
    <t>VFA1020</t>
  </si>
  <si>
    <t>VEH3640</t>
  </si>
  <si>
    <t xml:space="preserve">INVOICE NO       </t>
  </si>
  <si>
    <t>DO NO</t>
  </si>
  <si>
    <t xml:space="preserve">VESSEL       </t>
  </si>
  <si>
    <t xml:space="preserve">VOYAGE          </t>
  </si>
  <si>
    <t xml:space="preserve">ETD                      </t>
  </si>
  <si>
    <t xml:space="preserve">CONTAINER                      </t>
  </si>
  <si>
    <t>5111896</t>
  </si>
  <si>
    <t>PO : 610480 (205315)</t>
  </si>
  <si>
    <t>Y70701</t>
  </si>
  <si>
    <t>KEYBOARD ASSY/PWSP YU1 YE121 YI</t>
  </si>
  <si>
    <t>VFK302Z</t>
  </si>
  <si>
    <t>5114660</t>
  </si>
  <si>
    <t>PO : 612255 (205316)</t>
  </si>
  <si>
    <t>Oktober 22,2021</t>
  </si>
  <si>
    <t>Oktober 25,2021</t>
  </si>
  <si>
    <t>5114661</t>
  </si>
  <si>
    <t>PO : 614446 (206318)</t>
  </si>
  <si>
    <t>DELIVERY ORDER       : 1160982</t>
  </si>
  <si>
    <t xml:space="preserve">DELIVERY ORDER       : </t>
  </si>
  <si>
    <t>Oktober 23,2021</t>
  </si>
  <si>
    <t>Desember 16,2021</t>
  </si>
  <si>
    <t>2 X 40'H</t>
  </si>
  <si>
    <t>PO : 614024 (206104)</t>
  </si>
  <si>
    <t>5117398</t>
  </si>
  <si>
    <t>PO : 615490 (206933)</t>
  </si>
  <si>
    <t>5119627</t>
  </si>
  <si>
    <t>PO : 617366 (208021)</t>
  </si>
  <si>
    <t>5122500</t>
  </si>
  <si>
    <t>Desember 19,2021</t>
  </si>
  <si>
    <t>PRICE LIST 198</t>
  </si>
  <si>
    <t>BENCH No.600 SW//YI</t>
  </si>
  <si>
    <t>5124949</t>
  </si>
  <si>
    <t>PO : 619024 (208919)</t>
  </si>
  <si>
    <t>Februari 03, 2022</t>
  </si>
  <si>
    <t>Februari 07, 2022</t>
  </si>
  <si>
    <t>Februari 17, 2022</t>
  </si>
  <si>
    <t>Februari 21, 2022</t>
  </si>
  <si>
    <t>PO : 619358 (209104)</t>
  </si>
  <si>
    <t>5124950</t>
  </si>
  <si>
    <t>Februari 28, 2022</t>
  </si>
  <si>
    <t>PO : 620802 (209861)</t>
  </si>
  <si>
    <t>5127654</t>
  </si>
  <si>
    <t>Februari 25, 2022</t>
  </si>
  <si>
    <t>Maret 21, 2022</t>
  </si>
  <si>
    <t>Maret 25, 2022</t>
  </si>
  <si>
    <t>PO : 622250 (210713)</t>
  </si>
  <si>
    <t>5129795</t>
  </si>
  <si>
    <t>TBQ124 / 080200090852</t>
  </si>
  <si>
    <t>TBQ123 /  080200059296</t>
  </si>
  <si>
    <t>N</t>
  </si>
  <si>
    <t>O</t>
  </si>
  <si>
    <t>Q</t>
  </si>
  <si>
    <t>PC</t>
  </si>
  <si>
    <t>VFV5520</t>
  </si>
  <si>
    <t>VFV5530</t>
  </si>
  <si>
    <t>SETS</t>
  </si>
  <si>
    <t>VFV5540</t>
  </si>
  <si>
    <t>VFV5550</t>
  </si>
  <si>
    <t>VFV5560</t>
  </si>
  <si>
    <t>VFV5570</t>
  </si>
  <si>
    <t>VFV5580</t>
  </si>
  <si>
    <t>VFV5590</t>
  </si>
  <si>
    <t>VFV5600</t>
  </si>
  <si>
    <t>VFV5610</t>
  </si>
  <si>
    <t>VFV5620</t>
  </si>
  <si>
    <t>VFV5630</t>
  </si>
  <si>
    <t>April 27, 2022</t>
  </si>
  <si>
    <t>April 30, 2022</t>
  </si>
  <si>
    <t>5132499</t>
  </si>
  <si>
    <t>PO : 624041 (211718)</t>
  </si>
  <si>
    <t>TBQ164 / 080200149953</t>
  </si>
  <si>
    <t>TBQ165 / 080200149945</t>
  </si>
  <si>
    <t>May 13, 2022</t>
  </si>
  <si>
    <t>May 17, 2022</t>
  </si>
  <si>
    <t>May 22, 2022</t>
  </si>
  <si>
    <t>May 19, 2022</t>
  </si>
  <si>
    <t>Juni 13, 2022</t>
  </si>
  <si>
    <t>Juni 14, 2022</t>
  </si>
  <si>
    <t>PO : 624209 (211843)</t>
  </si>
  <si>
    <t>5132804</t>
  </si>
  <si>
    <t>PO : 624041 (212902)</t>
  </si>
  <si>
    <t>PO : 627769 (213793)</t>
  </si>
  <si>
    <t>PO : 628277 (214040 )</t>
  </si>
  <si>
    <t>5138845</t>
  </si>
  <si>
    <t>[     ]    KITE</t>
  </si>
  <si>
    <t>[  V   ]    NON KITE</t>
  </si>
  <si>
    <t>PLEASE COMBINE WITH</t>
  </si>
  <si>
    <t>ESO NO : 2022 JUNI 002</t>
  </si>
  <si>
    <t>Y70709</t>
  </si>
  <si>
    <t>YAMAHA CANADA MUSIC LTD. TORONTO</t>
  </si>
  <si>
    <t>BRAYMORE DELIVERY COMPANY LTD /</t>
  </si>
  <si>
    <t>M3N 1Y4 320  320 NORFINCH DR</t>
  </si>
  <si>
    <t>5138146</t>
  </si>
  <si>
    <t>Juni 25, 2022</t>
  </si>
  <si>
    <t>Juni 21, 2022</t>
  </si>
  <si>
    <t>PO : 626046 (212829)</t>
  </si>
  <si>
    <t>5135410</t>
  </si>
  <si>
    <t>Juli 12, 2022</t>
  </si>
  <si>
    <t>Juli 14, 2022</t>
  </si>
  <si>
    <t>5140954</t>
  </si>
  <si>
    <t>PO : 629516 (214747)</t>
  </si>
  <si>
    <t>Juli 25, 2022</t>
  </si>
  <si>
    <t>Juli 28, 2022</t>
  </si>
  <si>
    <t>PO : 630983 (215540)</t>
  </si>
  <si>
    <t>5143153</t>
  </si>
  <si>
    <t>Agustus 9, 2022</t>
  </si>
  <si>
    <t>Agustus 11, 2022</t>
  </si>
  <si>
    <t>Agustus 22, 2022</t>
  </si>
  <si>
    <t>Agustus 26, 2022</t>
  </si>
  <si>
    <t>Agustus 7, 2022</t>
  </si>
  <si>
    <t>PO : 632804 (216554)</t>
  </si>
  <si>
    <t>5145894</t>
  </si>
  <si>
    <t>September 21, 2022</t>
  </si>
  <si>
    <t>September 25, 2022</t>
  </si>
  <si>
    <t>September 22,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</si>
</sst>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s>
  <fonts count="102">
    <font>
      <sz val="10"/>
      <name val="Arial"/>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b/>
      <sz val="13"/>
      <name val="Arial"/>
      <family val="2"/>
    </font>
    <font>
      <sz val="13"/>
      <name val="Arial"/>
      <family val="2"/>
    </font>
    <font>
      <sz val="13"/>
      <color indexed="8"/>
      <name val="Arial"/>
      <family val="2"/>
    </font>
    <font>
      <b/>
      <sz val="13"/>
      <color indexed="8"/>
      <name val="Arial"/>
      <family val="2"/>
    </font>
    <font>
      <sz val="11"/>
      <name val="ＭＳ Ｐゴシック"/>
      <family val="3"/>
      <charset val="128"/>
    </font>
    <font>
      <b/>
      <sz val="12"/>
      <color rgb="FFFF0000"/>
      <name val="Arial"/>
      <family val="2"/>
    </font>
    <font>
      <sz val="12"/>
      <color rgb="FFFF0000"/>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
      <b/>
      <sz val="16"/>
      <color indexed="8"/>
      <name val="Arial"/>
      <family val="2"/>
    </font>
    <font>
      <b/>
      <sz val="20"/>
      <color indexed="8"/>
      <name val="Arial"/>
      <family val="2"/>
    </font>
    <font>
      <b/>
      <i/>
      <sz val="13"/>
      <name val="Arial"/>
      <family val="2"/>
    </font>
    <font>
      <sz val="10"/>
      <name val="ＭＳ ゴシック"/>
      <family val="3"/>
      <charset val="128"/>
    </font>
    <font>
      <sz val="10"/>
      <name val="Arial"/>
      <family val="2"/>
    </font>
  </fonts>
  <fills count="7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rgb="FFFFFFCC"/>
        <bgColor indexed="64"/>
      </patternFill>
    </fill>
    <fill>
      <patternFill patternType="solid">
        <fgColor rgb="FFCCFFFF"/>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43" fillId="8" borderId="0" applyNumberFormat="0" applyBorder="0" applyAlignment="0" applyProtection="0">
      <alignment vertical="center"/>
    </xf>
    <xf numFmtId="0" fontId="43" fillId="9" borderId="0" applyNumberFormat="0" applyBorder="0" applyAlignment="0" applyProtection="0">
      <alignment vertical="center"/>
    </xf>
    <xf numFmtId="0" fontId="43" fillId="10" borderId="0" applyNumberFormat="0" applyBorder="0" applyAlignment="0" applyProtection="0">
      <alignment vertical="center"/>
    </xf>
    <xf numFmtId="0" fontId="43" fillId="8" borderId="0" applyNumberFormat="0" applyBorder="0" applyAlignment="0" applyProtection="0">
      <alignment vertical="center"/>
    </xf>
    <xf numFmtId="0" fontId="43" fillId="11" borderId="0" applyNumberFormat="0" applyBorder="0" applyAlignment="0" applyProtection="0">
      <alignment vertical="center"/>
    </xf>
    <xf numFmtId="0" fontId="43" fillId="10" borderId="0" applyNumberFormat="0" applyBorder="0" applyAlignment="0" applyProtection="0">
      <alignment vertical="center"/>
    </xf>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5"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43" fillId="16"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18" borderId="0" applyNumberFormat="0" applyBorder="0" applyAlignment="0" applyProtection="0">
      <alignment vertical="center"/>
    </xf>
    <xf numFmtId="0" fontId="43" fillId="17" borderId="0" applyNumberFormat="0" applyBorder="0" applyAlignment="0" applyProtection="0">
      <alignment vertical="center"/>
    </xf>
    <xf numFmtId="0" fontId="14" fillId="1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44" fillId="23" borderId="0" applyNumberFormat="0" applyBorder="0" applyAlignment="0" applyProtection="0">
      <alignment vertical="center"/>
    </xf>
    <xf numFmtId="0" fontId="44" fillId="9" borderId="0" applyNumberFormat="0" applyBorder="0" applyAlignment="0" applyProtection="0">
      <alignment vertical="center"/>
    </xf>
    <xf numFmtId="0" fontId="44" fillId="17" borderId="0" applyNumberFormat="0" applyBorder="0" applyAlignment="0" applyProtection="0">
      <alignment vertical="center"/>
    </xf>
    <xf numFmtId="0" fontId="44" fillId="16" borderId="0" applyNumberFormat="0" applyBorder="0" applyAlignment="0" applyProtection="0">
      <alignment vertical="center"/>
    </xf>
    <xf numFmtId="0" fontId="44" fillId="23" borderId="0" applyNumberFormat="0" applyBorder="0" applyAlignment="0" applyProtection="0">
      <alignment vertical="center"/>
    </xf>
    <xf numFmtId="0" fontId="44" fillId="9" borderId="0" applyNumberFormat="0" applyBorder="0" applyAlignment="0" applyProtection="0">
      <alignment vertical="center"/>
    </xf>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7" borderId="0" applyNumberFormat="0" applyBorder="0" applyAlignment="0" applyProtection="0"/>
    <xf numFmtId="0" fontId="15" fillId="3" borderId="0" applyNumberFormat="0" applyBorder="0" applyAlignment="0" applyProtection="0"/>
    <xf numFmtId="0" fontId="16" fillId="28" borderId="1" applyNumberFormat="0" applyAlignment="0" applyProtection="0"/>
    <xf numFmtId="0" fontId="17" fillId="29" borderId="2" applyNumberFormat="0" applyAlignment="0" applyProtection="0"/>
    <xf numFmtId="165" fontId="40" fillId="0" borderId="0" applyFont="0" applyFill="0" applyBorder="0" applyAlignment="0" applyProtection="0"/>
    <xf numFmtId="164" fontId="40" fillId="0" borderId="0" applyFont="0" applyFill="0" applyBorder="0" applyAlignment="0" applyProtection="0"/>
    <xf numFmtId="40" fontId="70" fillId="0" borderId="0" applyFont="0" applyFill="0" applyBorder="0" applyAlignment="0" applyProtection="0"/>
    <xf numFmtId="164" fontId="40" fillId="0" borderId="0" applyFont="0" applyFill="0" applyBorder="0" applyAlignment="0" applyProtection="0">
      <alignment vertical="center"/>
    </xf>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3" fillId="7" borderId="1" applyNumberFormat="0" applyAlignment="0" applyProtection="0"/>
    <xf numFmtId="0" fontId="24" fillId="0" borderId="6" applyNumberFormat="0" applyFill="0" applyAlignment="0" applyProtection="0"/>
    <xf numFmtId="0" fontId="25" fillId="30" borderId="0" applyNumberFormat="0" applyBorder="0" applyAlignment="0" applyProtection="0"/>
    <xf numFmtId="0" fontId="70" fillId="0" borderId="0"/>
    <xf numFmtId="0" fontId="40" fillId="0" borderId="0"/>
    <xf numFmtId="0" fontId="13" fillId="0" borderId="0"/>
    <xf numFmtId="0" fontId="40" fillId="31" borderId="7" applyNumberFormat="0" applyFont="0" applyAlignment="0" applyProtection="0"/>
    <xf numFmtId="0" fontId="26" fillId="28" borderId="8" applyNumberFormat="0" applyAlignment="0" applyProtection="0"/>
    <xf numFmtId="0" fontId="45" fillId="14" borderId="9" applyNumberFormat="0" applyProtection="0">
      <alignment horizontal="right" vertical="center"/>
    </xf>
    <xf numFmtId="0" fontId="45" fillId="32" borderId="9" applyNumberFormat="0" applyProtection="0">
      <alignment horizontal="left" vertical="center" indent="1"/>
    </xf>
    <xf numFmtId="0" fontId="27" fillId="0" borderId="0" applyNumberFormat="0" applyFill="0" applyBorder="0" applyAlignment="0" applyProtection="0"/>
    <xf numFmtId="0" fontId="28" fillId="0" borderId="10" applyNumberFormat="0" applyFill="0" applyAlignment="0" applyProtection="0"/>
    <xf numFmtId="0" fontId="29" fillId="0" borderId="0" applyNumberFormat="0" applyFill="0" applyBorder="0" applyAlignment="0" applyProtection="0"/>
    <xf numFmtId="0" fontId="44" fillId="23"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4" fillId="23" borderId="0" applyNumberFormat="0" applyBorder="0" applyAlignment="0" applyProtection="0">
      <alignment vertical="center"/>
    </xf>
    <xf numFmtId="0" fontId="44" fillId="36" borderId="0" applyNumberFormat="0" applyBorder="0" applyAlignment="0" applyProtection="0">
      <alignment vertical="center"/>
    </xf>
    <xf numFmtId="0" fontId="46" fillId="0" borderId="0" applyNumberFormat="0" applyFill="0" applyBorder="0" applyAlignment="0" applyProtection="0">
      <alignment vertical="center"/>
    </xf>
    <xf numFmtId="0" fontId="47" fillId="37" borderId="2" applyNumberFormat="0" applyAlignment="0" applyProtection="0">
      <alignment vertical="center"/>
    </xf>
    <xf numFmtId="0" fontId="48" fillId="17" borderId="0" applyNumberFormat="0" applyBorder="0" applyAlignment="0" applyProtection="0">
      <alignment vertical="center"/>
    </xf>
    <xf numFmtId="0" fontId="40" fillId="10" borderId="7" applyNumberFormat="0" applyFont="0" applyAlignment="0" applyProtection="0">
      <alignment vertical="center"/>
    </xf>
    <xf numFmtId="0" fontId="49" fillId="0" borderId="6" applyNumberFormat="0" applyFill="0" applyAlignment="0" applyProtection="0">
      <alignment vertical="center"/>
    </xf>
    <xf numFmtId="0" fontId="50" fillId="17" borderId="1" applyNumberFormat="0" applyAlignment="0" applyProtection="0">
      <alignment vertical="center"/>
    </xf>
    <xf numFmtId="0" fontId="51" fillId="38" borderId="8" applyNumberFormat="0" applyAlignment="0" applyProtection="0">
      <alignment vertical="center"/>
    </xf>
    <xf numFmtId="0" fontId="52" fillId="39" borderId="0" applyNumberFormat="0" applyBorder="0" applyAlignment="0" applyProtection="0">
      <alignment vertical="center"/>
    </xf>
    <xf numFmtId="0" fontId="53" fillId="0" borderId="0"/>
    <xf numFmtId="0" fontId="54" fillId="40" borderId="0" applyNumberFormat="0" applyBorder="0" applyAlignment="0" applyProtection="0">
      <alignment vertical="center"/>
    </xf>
    <xf numFmtId="0" fontId="55" fillId="0" borderId="11" applyNumberFormat="0" applyFill="0" applyAlignment="0" applyProtection="0">
      <alignment vertical="center"/>
    </xf>
    <xf numFmtId="0" fontId="56" fillId="0" borderId="4" applyNumberFormat="0" applyFill="0" applyAlignment="0" applyProtection="0">
      <alignment vertical="center"/>
    </xf>
    <xf numFmtId="0" fontId="57" fillId="0" borderId="12" applyNumberFormat="0" applyFill="0" applyAlignment="0" applyProtection="0">
      <alignment vertical="center"/>
    </xf>
    <xf numFmtId="0" fontId="57" fillId="0" borderId="0" applyNumberFormat="0" applyFill="0" applyBorder="0" applyAlignment="0" applyProtection="0">
      <alignment vertical="center"/>
    </xf>
    <xf numFmtId="0" fontId="58" fillId="38" borderId="1" applyNumberFormat="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3" applyNumberFormat="0" applyFill="0" applyAlignment="0" applyProtection="0">
      <alignment vertical="center"/>
    </xf>
    <xf numFmtId="0" fontId="40" fillId="0" borderId="0"/>
    <xf numFmtId="43" fontId="40" fillId="0" borderId="0" applyFont="0" applyFill="0" applyBorder="0" applyAlignment="0" applyProtection="0"/>
    <xf numFmtId="41" fontId="40" fillId="0" borderId="0" applyFont="0" applyFill="0" applyBorder="0" applyAlignment="0" applyProtection="0"/>
    <xf numFmtId="43" fontId="40" fillId="0" borderId="0" applyFont="0" applyFill="0" applyBorder="0" applyAlignment="0" applyProtection="0"/>
    <xf numFmtId="0" fontId="73" fillId="0" borderId="0">
      <alignment vertical="center"/>
    </xf>
    <xf numFmtId="0" fontId="7" fillId="0" borderId="0"/>
    <xf numFmtId="0" fontId="40"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9" fontId="40" fillId="0" borderId="0" applyFont="0" applyFill="0" applyBorder="0" applyAlignment="0" applyProtection="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0" fontId="75" fillId="0" borderId="0">
      <alignment vertical="center"/>
    </xf>
    <xf numFmtId="0" fontId="76" fillId="0" borderId="0">
      <alignment vertical="center"/>
    </xf>
    <xf numFmtId="38" fontId="76" fillId="0" borderId="0" applyFont="0" applyFill="0" applyBorder="0" applyAlignment="0" applyProtection="0">
      <alignment vertical="center"/>
    </xf>
    <xf numFmtId="0" fontId="40" fillId="0" borderId="0"/>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0" fontId="40" fillId="0" borderId="0"/>
    <xf numFmtId="0" fontId="77" fillId="0" borderId="0">
      <alignment vertical="center"/>
    </xf>
    <xf numFmtId="0" fontId="77" fillId="0" borderId="0">
      <alignment vertical="center"/>
    </xf>
    <xf numFmtId="0" fontId="76" fillId="0" borderId="0">
      <alignment vertical="center"/>
    </xf>
    <xf numFmtId="38" fontId="76" fillId="0" borderId="0" applyFont="0" applyFill="0" applyBorder="0" applyAlignment="0" applyProtection="0">
      <alignment vertical="center"/>
    </xf>
    <xf numFmtId="38" fontId="78" fillId="0" borderId="0" applyFont="0" applyFill="0" applyBorder="0" applyAlignment="0" applyProtection="0">
      <alignment vertical="center"/>
    </xf>
    <xf numFmtId="0" fontId="76" fillId="0" borderId="0">
      <alignment vertical="center"/>
    </xf>
    <xf numFmtId="38" fontId="74" fillId="0" borderId="0" applyFont="0" applyFill="0" applyBorder="0" applyAlignment="0" applyProtection="0">
      <alignment vertical="center"/>
    </xf>
    <xf numFmtId="0" fontId="74" fillId="0" borderId="0">
      <alignment vertical="center"/>
    </xf>
    <xf numFmtId="0" fontId="7"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1"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0" fontId="6" fillId="0" borderId="0"/>
    <xf numFmtId="0" fontId="6" fillId="0" borderId="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74" fillId="0" borderId="0" applyFont="0" applyFill="0" applyBorder="0" applyAlignment="0" applyProtection="0"/>
    <xf numFmtId="0" fontId="5" fillId="0" borderId="0"/>
    <xf numFmtId="9" fontId="74" fillId="0" borderId="0" applyFont="0" applyFill="0" applyBorder="0" applyAlignment="0" applyProtection="0">
      <alignment vertical="center"/>
    </xf>
    <xf numFmtId="0" fontId="5" fillId="0" borderId="0"/>
    <xf numFmtId="0" fontId="74" fillId="0" borderId="0"/>
    <xf numFmtId="0" fontId="74" fillId="0" borderId="0"/>
    <xf numFmtId="41" fontId="73" fillId="0" borderId="0" applyFont="0" applyFill="0" applyBorder="0" applyAlignment="0" applyProtection="0"/>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74" fillId="0" borderId="0"/>
    <xf numFmtId="0" fontId="74" fillId="0" borderId="0"/>
    <xf numFmtId="41" fontId="73" fillId="0" borderId="0" applyFont="0" applyFill="0" applyBorder="0" applyAlignment="0" applyProtection="0"/>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74" fillId="0" borderId="0"/>
    <xf numFmtId="0" fontId="74" fillId="0" borderId="0"/>
    <xf numFmtId="0" fontId="5" fillId="0" borderId="0"/>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74" fillId="0" borderId="0"/>
    <xf numFmtId="0" fontId="74" fillId="0" borderId="0"/>
    <xf numFmtId="9" fontId="73" fillId="0" borderId="0" applyFont="0" applyFill="0" applyBorder="0" applyAlignment="0" applyProtection="0"/>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74" fillId="0" borderId="0"/>
    <xf numFmtId="0" fontId="74" fillId="0" borderId="0"/>
    <xf numFmtId="41" fontId="73" fillId="0" borderId="0" applyFont="0" applyFill="0" applyBorder="0" applyAlignment="0" applyProtection="0"/>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74" fillId="0" borderId="0"/>
    <xf numFmtId="0" fontId="74" fillId="0" borderId="0"/>
    <xf numFmtId="41" fontId="73" fillId="0" borderId="0" applyFont="0" applyFill="0" applyBorder="0" applyAlignment="0" applyProtection="0"/>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74" fillId="0" borderId="0"/>
    <xf numFmtId="0" fontId="74" fillId="0" borderId="0"/>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5" fillId="0" borderId="0"/>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9" fontId="74" fillId="0" borderId="0" applyFont="0" applyFill="0" applyBorder="0" applyAlignment="0" applyProtection="0">
      <alignment vertical="center"/>
    </xf>
    <xf numFmtId="0" fontId="74" fillId="0" borderId="0"/>
    <xf numFmtId="0" fontId="74" fillId="0" borderId="0"/>
    <xf numFmtId="0" fontId="74" fillId="0" borderId="0">
      <alignment vertical="center"/>
    </xf>
    <xf numFmtId="0" fontId="74" fillId="0" borderId="0">
      <alignment vertical="center"/>
    </xf>
    <xf numFmtId="0" fontId="74" fillId="0" borderId="0"/>
    <xf numFmtId="0" fontId="74" fillId="0" borderId="0"/>
    <xf numFmtId="0" fontId="74" fillId="0" borderId="0">
      <alignment vertical="center"/>
    </xf>
    <xf numFmtId="0" fontId="74" fillId="0" borderId="0">
      <alignment vertical="center"/>
    </xf>
    <xf numFmtId="9" fontId="74" fillId="0" borderId="0" applyFont="0" applyFill="0" applyBorder="0" applyAlignment="0" applyProtection="0">
      <alignment vertical="center"/>
    </xf>
    <xf numFmtId="0" fontId="74" fillId="0" borderId="0">
      <alignment vertical="center"/>
    </xf>
    <xf numFmtId="38" fontId="74" fillId="0" borderId="0" applyFont="0" applyFill="0" applyBorder="0" applyAlignment="0" applyProtection="0">
      <alignment vertical="center"/>
    </xf>
    <xf numFmtId="0" fontId="74" fillId="0" borderId="0">
      <alignment vertical="center"/>
    </xf>
    <xf numFmtId="0" fontId="74" fillId="0" borderId="0"/>
    <xf numFmtId="0" fontId="74" fillId="0" borderId="0"/>
    <xf numFmtId="0" fontId="81" fillId="0" borderId="0" applyNumberFormat="0" applyFill="0" applyBorder="0" applyAlignment="0" applyProtection="0"/>
    <xf numFmtId="0" fontId="82" fillId="0" borderId="55" applyNumberFormat="0" applyFill="0" applyAlignment="0" applyProtection="0"/>
    <xf numFmtId="0" fontId="83" fillId="0" borderId="56" applyNumberFormat="0" applyFill="0" applyAlignment="0" applyProtection="0"/>
    <xf numFmtId="0" fontId="84" fillId="0" borderId="57" applyNumberFormat="0" applyFill="0" applyAlignment="0" applyProtection="0"/>
    <xf numFmtId="0" fontId="84" fillId="0" borderId="0" applyNumberFormat="0" applyFill="0" applyBorder="0" applyAlignment="0" applyProtection="0"/>
    <xf numFmtId="0" fontId="85" fillId="45" borderId="0" applyNumberFormat="0" applyBorder="0" applyAlignment="0" applyProtection="0"/>
    <xf numFmtId="0" fontId="86" fillId="46" borderId="0" applyNumberFormat="0" applyBorder="0" applyAlignment="0" applyProtection="0"/>
    <xf numFmtId="0" fontId="87" fillId="47" borderId="0" applyNumberFormat="0" applyBorder="0" applyAlignment="0" applyProtection="0"/>
    <xf numFmtId="0" fontId="88" fillId="48" borderId="58" applyNumberFormat="0" applyAlignment="0" applyProtection="0"/>
    <xf numFmtId="0" fontId="89" fillId="49" borderId="59" applyNumberFormat="0" applyAlignment="0" applyProtection="0"/>
    <xf numFmtId="0" fontId="90" fillId="49" borderId="58" applyNumberFormat="0" applyAlignment="0" applyProtection="0"/>
    <xf numFmtId="0" fontId="91" fillId="0" borderId="60" applyNumberFormat="0" applyFill="0" applyAlignment="0" applyProtection="0"/>
    <xf numFmtId="0" fontId="92" fillId="50" borderId="61" applyNumberFormat="0" applyAlignment="0" applyProtection="0"/>
    <xf numFmtId="0" fontId="93" fillId="0" borderId="0" applyNumberFormat="0" applyFill="0" applyBorder="0" applyAlignment="0" applyProtection="0"/>
    <xf numFmtId="0" fontId="74" fillId="51" borderId="62" applyNumberFormat="0" applyFont="0" applyAlignment="0" applyProtection="0"/>
    <xf numFmtId="0" fontId="94" fillId="0" borderId="0" applyNumberFormat="0" applyFill="0" applyBorder="0" applyAlignment="0" applyProtection="0"/>
    <xf numFmtId="0" fontId="80" fillId="0" borderId="63" applyNumberFormat="0" applyFill="0" applyAlignment="0" applyProtection="0"/>
    <xf numFmtId="0" fontId="95" fillId="52" borderId="0" applyNumberFormat="0" applyBorder="0" applyAlignment="0" applyProtection="0"/>
    <xf numFmtId="0" fontId="5" fillId="53"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95" fillId="56" borderId="0" applyNumberFormat="0" applyBorder="0" applyAlignment="0" applyProtection="0"/>
    <xf numFmtId="0" fontId="5" fillId="57"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95" fillId="60" borderId="0" applyNumberFormat="0" applyBorder="0" applyAlignment="0" applyProtection="0"/>
    <xf numFmtId="0" fontId="5"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95" fillId="64" borderId="0" applyNumberFormat="0" applyBorder="0" applyAlignment="0" applyProtection="0"/>
    <xf numFmtId="0" fontId="5" fillId="65" borderId="0" applyNumberFormat="0" applyBorder="0" applyAlignment="0" applyProtection="0"/>
    <xf numFmtId="0" fontId="5" fillId="66" borderId="0" applyNumberFormat="0" applyBorder="0" applyAlignment="0" applyProtection="0"/>
    <xf numFmtId="0" fontId="5" fillId="67" borderId="0" applyNumberFormat="0" applyBorder="0" applyAlignment="0" applyProtection="0"/>
    <xf numFmtId="0" fontId="95" fillId="68" borderId="0" applyNumberFormat="0" applyBorder="0" applyAlignment="0" applyProtection="0"/>
    <xf numFmtId="0" fontId="5" fillId="69" borderId="0" applyNumberFormat="0" applyBorder="0" applyAlignment="0" applyProtection="0"/>
    <xf numFmtId="0" fontId="5" fillId="70" borderId="0" applyNumberFormat="0" applyBorder="0" applyAlignment="0" applyProtection="0"/>
    <xf numFmtId="0" fontId="5" fillId="71" borderId="0" applyNumberFormat="0" applyBorder="0" applyAlignment="0" applyProtection="0"/>
    <xf numFmtId="0" fontId="95" fillId="72" borderId="0" applyNumberFormat="0" applyBorder="0" applyAlignment="0" applyProtection="0"/>
    <xf numFmtId="0" fontId="5" fillId="73" borderId="0" applyNumberFormat="0" applyBorder="0" applyAlignment="0" applyProtection="0"/>
    <xf numFmtId="0" fontId="5" fillId="74" borderId="0" applyNumberFormat="0" applyBorder="0" applyAlignment="0" applyProtection="0"/>
    <xf numFmtId="0" fontId="5" fillId="75" borderId="0" applyNumberFormat="0" applyBorder="0" applyAlignment="0" applyProtection="0"/>
    <xf numFmtId="43" fontId="40" fillId="0" borderId="0" applyFont="0" applyFill="0" applyBorder="0" applyAlignment="0" applyProtection="0"/>
    <xf numFmtId="0" fontId="40" fillId="0" borderId="0"/>
    <xf numFmtId="41" fontId="40" fillId="0" borderId="0" applyFont="0" applyFill="0" applyBorder="0" applyAlignment="0" applyProtection="0"/>
    <xf numFmtId="165" fontId="40" fillId="0" borderId="0" applyFont="0" applyFill="0" applyBorder="0" applyAlignment="0" applyProtection="0"/>
    <xf numFmtId="164" fontId="40" fillId="0" borderId="0" applyFont="0" applyFill="0" applyBorder="0" applyAlignment="0" applyProtection="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xf numFmtId="0" fontId="4" fillId="0" borderId="0"/>
    <xf numFmtId="41" fontId="5" fillId="0" borderId="0" applyFont="0" applyFill="0" applyBorder="0" applyAlignment="0" applyProtection="0"/>
    <xf numFmtId="41" fontId="5" fillId="0" borderId="0" applyFont="0" applyFill="0" applyBorder="0" applyAlignment="0" applyProtection="0"/>
    <xf numFmtId="41" fontId="4" fillId="0" borderId="0" applyFont="0" applyFill="0" applyBorder="0" applyAlignment="0" applyProtection="0"/>
    <xf numFmtId="9" fontId="4" fillId="0" borderId="0" applyFont="0" applyFill="0" applyBorder="0" applyAlignment="0" applyProtection="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41" fontId="73" fillId="0" borderId="0" applyFont="0" applyFill="0" applyBorder="0" applyAlignment="0" applyProtection="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41" fontId="73" fillId="0" borderId="0" applyFont="0" applyFill="0" applyBorder="0" applyAlignment="0" applyProtection="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41" fontId="73" fillId="0" borderId="0" applyFont="0" applyFill="0" applyBorder="0" applyAlignment="0" applyProtection="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41" fontId="73" fillId="0" borderId="0" applyFont="0" applyFill="0" applyBorder="0" applyAlignment="0" applyProtection="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9"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4" fillId="0" borderId="0"/>
    <xf numFmtId="0" fontId="4" fillId="0" borderId="0"/>
    <xf numFmtId="0" fontId="4" fillId="51" borderId="62" applyNumberFormat="0" applyFont="0" applyAlignment="0" applyProtection="0"/>
    <xf numFmtId="0" fontId="5" fillId="0" borderId="0"/>
    <xf numFmtId="41" fontId="73" fillId="0" borderId="0" applyFont="0" applyFill="0" applyBorder="0" applyAlignment="0" applyProtection="0"/>
    <xf numFmtId="0" fontId="5" fillId="0" borderId="0"/>
    <xf numFmtId="0" fontId="5" fillId="0" borderId="0"/>
    <xf numFmtId="41" fontId="73" fillId="0" borderId="0" applyFont="0" applyFill="0" applyBorder="0" applyAlignment="0" applyProtection="0"/>
    <xf numFmtId="0" fontId="5" fillId="0" borderId="0"/>
    <xf numFmtId="0" fontId="5" fillId="0" borderId="0"/>
    <xf numFmtId="0" fontId="73" fillId="51" borderId="62" applyNumberFormat="0" applyFont="0" applyAlignment="0" applyProtection="0"/>
    <xf numFmtId="0" fontId="5" fillId="0" borderId="0"/>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xf numFmtId="0" fontId="3" fillId="0" borderId="0"/>
    <xf numFmtId="41" fontId="73" fillId="0" borderId="0" applyFont="0" applyFill="0" applyBorder="0" applyAlignment="0" applyProtection="0"/>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xf numFmtId="0" fontId="3" fillId="0" borderId="0"/>
    <xf numFmtId="41" fontId="73" fillId="0" borderId="0" applyFont="0" applyFill="0" applyBorder="0" applyAlignment="0" applyProtection="0"/>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xf numFmtId="0" fontId="3" fillId="0" borderId="0"/>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3" fillId="0" borderId="0">
      <alignment vertical="center"/>
    </xf>
    <xf numFmtId="0" fontId="3" fillId="0" borderId="0"/>
    <xf numFmtId="0" fontId="3" fillId="0" borderId="0"/>
    <xf numFmtId="0" fontId="3" fillId="0" borderId="0"/>
    <xf numFmtId="0" fontId="3" fillId="0" borderId="0"/>
    <xf numFmtId="0" fontId="96" fillId="0" borderId="0"/>
    <xf numFmtId="0" fontId="40" fillId="0" borderId="0"/>
    <xf numFmtId="0" fontId="100" fillId="0" borderId="0"/>
    <xf numFmtId="0" fontId="2" fillId="0" borderId="0"/>
    <xf numFmtId="0" fontId="1" fillId="0" borderId="0"/>
    <xf numFmtId="0" fontId="101" fillId="0" borderId="0"/>
    <xf numFmtId="41" fontId="40" fillId="0" borderId="0" applyFont="0" applyFill="0" applyBorder="0" applyAlignment="0" applyProtection="0"/>
  </cellStyleXfs>
  <cellXfs count="438">
    <xf numFmtId="0" fontId="0" fillId="0" borderId="0" xfId="0"/>
    <xf numFmtId="0" fontId="10" fillId="41" borderId="14" xfId="0" applyFont="1" applyFill="1" applyBorder="1" applyAlignment="1">
      <alignment horizontal="center"/>
    </xf>
    <xf numFmtId="0" fontId="30" fillId="0" borderId="15" xfId="0" applyFont="1" applyFill="1" applyBorder="1"/>
    <xf numFmtId="0" fontId="31" fillId="41" borderId="0" xfId="0" applyFont="1" applyFill="1"/>
    <xf numFmtId="0" fontId="0" fillId="41" borderId="0" xfId="0" applyFont="1" applyFill="1"/>
    <xf numFmtId="166" fontId="0" fillId="41" borderId="0" xfId="46" applyNumberFormat="1" applyFont="1" applyFill="1"/>
    <xf numFmtId="0" fontId="32" fillId="41" borderId="0" xfId="0" applyFont="1" applyFill="1" applyAlignment="1">
      <alignment horizontal="centerContinuous"/>
    </xf>
    <xf numFmtId="166" fontId="32"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10" fillId="41" borderId="16" xfId="0" applyFont="1" applyFill="1" applyBorder="1"/>
    <xf numFmtId="0" fontId="10" fillId="41" borderId="17" xfId="0" applyFont="1" applyFill="1" applyBorder="1"/>
    <xf numFmtId="0" fontId="0" fillId="41" borderId="14" xfId="0" applyFont="1" applyFill="1" applyBorder="1"/>
    <xf numFmtId="0" fontId="10" fillId="41" borderId="16" xfId="0" applyFont="1" applyFill="1" applyBorder="1" applyAlignment="1">
      <alignment horizontal="centerContinuous"/>
    </xf>
    <xf numFmtId="0" fontId="10" fillId="41" borderId="14" xfId="0" applyFont="1" applyFill="1" applyBorder="1" applyAlignment="1">
      <alignment horizontal="centerContinuous"/>
    </xf>
    <xf numFmtId="0" fontId="10" fillId="41" borderId="17" xfId="0" applyFont="1" applyFill="1" applyBorder="1" applyAlignment="1">
      <alignment horizontal="centerContinuous"/>
    </xf>
    <xf numFmtId="0" fontId="10" fillId="41" borderId="16" xfId="0" applyFont="1" applyFill="1" applyBorder="1" applyAlignment="1"/>
    <xf numFmtId="0" fontId="10" fillId="41" borderId="17" xfId="0" applyFont="1" applyFill="1" applyBorder="1" applyAlignment="1"/>
    <xf numFmtId="166" fontId="10"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10" fillId="41" borderId="20" xfId="0" applyFont="1" applyFill="1" applyBorder="1" applyAlignment="1">
      <alignment horizontal="centerContinuous"/>
    </xf>
    <xf numFmtId="0" fontId="10" fillId="41" borderId="21" xfId="0" applyFont="1" applyFill="1" applyBorder="1" applyAlignment="1">
      <alignment horizontal="centerContinuous"/>
    </xf>
    <xf numFmtId="0" fontId="10" fillId="41" borderId="22" xfId="0" applyFont="1" applyFill="1" applyBorder="1" applyAlignment="1">
      <alignment horizontal="centerContinuous"/>
    </xf>
    <xf numFmtId="166" fontId="10"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9" fillId="41" borderId="23" xfId="0" applyFont="1" applyFill="1" applyBorder="1" applyAlignment="1">
      <alignment horizontal="centerContinuous"/>
    </xf>
    <xf numFmtId="0" fontId="9" fillId="41" borderId="23" xfId="0" applyFont="1" applyFill="1" applyBorder="1" applyAlignment="1"/>
    <xf numFmtId="0" fontId="9" fillId="41" borderId="24" xfId="0" applyFont="1" applyFill="1" applyBorder="1" applyAlignment="1">
      <alignment horizontal="center"/>
    </xf>
    <xf numFmtId="0" fontId="9" fillId="41" borderId="25" xfId="0" applyFont="1" applyFill="1" applyBorder="1" applyAlignment="1">
      <alignment horizontal="center"/>
    </xf>
    <xf numFmtId="0" fontId="9" fillId="41" borderId="24" xfId="0" applyFont="1" applyFill="1" applyBorder="1" applyAlignment="1">
      <alignment horizontal="centerContinuous"/>
    </xf>
    <xf numFmtId="166" fontId="9" fillId="41" borderId="24" xfId="46" applyNumberFormat="1" applyFont="1" applyFill="1" applyBorder="1" applyAlignment="1">
      <alignment horizontal="center"/>
    </xf>
    <xf numFmtId="0" fontId="0" fillId="41" borderId="25" xfId="0" applyFont="1" applyFill="1" applyBorder="1"/>
    <xf numFmtId="0" fontId="0" fillId="41" borderId="16" xfId="0" applyFont="1" applyFill="1" applyBorder="1" applyAlignment="1"/>
    <xf numFmtId="0" fontId="0" fillId="41" borderId="14" xfId="0" applyFont="1" applyFill="1" applyBorder="1" applyAlignment="1"/>
    <xf numFmtId="0" fontId="9" fillId="41" borderId="26" xfId="0" applyFont="1" applyFill="1" applyBorder="1" applyAlignment="1">
      <alignment horizontal="center"/>
    </xf>
    <xf numFmtId="0" fontId="9" fillId="41" borderId="25" xfId="0" applyFont="1" applyFill="1" applyBorder="1" applyAlignment="1">
      <alignment horizontal="centerContinuous"/>
    </xf>
    <xf numFmtId="0" fontId="9" fillId="41" borderId="16" xfId="0" applyFont="1" applyFill="1" applyBorder="1" applyAlignment="1">
      <alignment horizontal="centerContinuous"/>
    </xf>
    <xf numFmtId="0" fontId="9" fillId="41" borderId="17" xfId="0" applyFont="1" applyFill="1" applyBorder="1" applyAlignment="1">
      <alignment horizontal="centerContinuous"/>
    </xf>
    <xf numFmtId="0" fontId="9" fillId="41" borderId="14" xfId="0" applyFont="1" applyFill="1" applyBorder="1" applyAlignment="1">
      <alignment horizontal="centerContinuous"/>
    </xf>
    <xf numFmtId="166" fontId="9"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10"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2" fillId="41" borderId="0" xfId="46" applyFont="1" applyFill="1" applyAlignment="1">
      <alignment horizontal="centerContinuous"/>
    </xf>
    <xf numFmtId="165" fontId="10"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9" fillId="41" borderId="24" xfId="46" applyFont="1" applyFill="1" applyBorder="1" applyAlignment="1">
      <alignment horizontal="center"/>
    </xf>
    <xf numFmtId="165" fontId="9" fillId="41" borderId="25" xfId="46" applyFont="1" applyFill="1" applyBorder="1" applyAlignment="1">
      <alignment horizontal="center"/>
    </xf>
    <xf numFmtId="165" fontId="0" fillId="41" borderId="0" xfId="46" applyFont="1" applyFill="1" applyAlignment="1">
      <alignment horizontal="right"/>
    </xf>
    <xf numFmtId="165" fontId="10"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9" fillId="41" borderId="23" xfId="46" applyFont="1" applyFill="1" applyBorder="1" applyAlignment="1">
      <alignment horizontal="center"/>
    </xf>
    <xf numFmtId="165" fontId="9" fillId="41" borderId="16" xfId="46" applyFont="1" applyFill="1" applyBorder="1" applyAlignment="1">
      <alignment horizontal="center"/>
    </xf>
    <xf numFmtId="165" fontId="0" fillId="41" borderId="0" xfId="46" applyFont="1" applyFill="1" applyAlignment="1">
      <alignment horizontal="centerContinuous"/>
    </xf>
    <xf numFmtId="165" fontId="10" fillId="41" borderId="16" xfId="46" applyFont="1" applyFill="1" applyBorder="1" applyAlignment="1">
      <alignment horizontal="centerContinuous"/>
    </xf>
    <xf numFmtId="165" fontId="10"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10" fillId="41" borderId="17" xfId="46" applyFont="1" applyFill="1" applyBorder="1" applyAlignment="1">
      <alignment horizontal="centerContinuous"/>
    </xf>
    <xf numFmtId="165" fontId="9"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9" fillId="41" borderId="16" xfId="46" applyFont="1" applyFill="1" applyBorder="1" applyAlignment="1">
      <alignment horizontal="centerContinuous"/>
    </xf>
    <xf numFmtId="165" fontId="9" fillId="41" borderId="18" xfId="46" applyFont="1" applyFill="1" applyBorder="1" applyAlignment="1"/>
    <xf numFmtId="0" fontId="33" fillId="41" borderId="30" xfId="0" applyFont="1" applyFill="1" applyBorder="1" applyAlignment="1">
      <alignment horizontal="right"/>
    </xf>
    <xf numFmtId="0" fontId="33" fillId="41" borderId="31" xfId="0" applyFont="1" applyFill="1" applyBorder="1"/>
    <xf numFmtId="0" fontId="33" fillId="41" borderId="30" xfId="0" applyFont="1" applyFill="1" applyBorder="1"/>
    <xf numFmtId="168" fontId="34" fillId="41" borderId="15" xfId="47" applyNumberFormat="1" applyFont="1" applyFill="1" applyBorder="1" applyProtection="1">
      <protection locked="0"/>
    </xf>
    <xf numFmtId="0" fontId="33" fillId="41" borderId="30" xfId="0" applyFont="1" applyFill="1" applyBorder="1" applyAlignment="1">
      <alignment horizontal="center"/>
    </xf>
    <xf numFmtId="165" fontId="33" fillId="41" borderId="30" xfId="46" applyFont="1" applyFill="1" applyBorder="1" applyAlignment="1">
      <alignment horizontal="center"/>
    </xf>
    <xf numFmtId="169" fontId="33" fillId="41" borderId="31" xfId="46" applyNumberFormat="1" applyFont="1" applyFill="1" applyBorder="1" applyAlignment="1">
      <alignment horizontal="center"/>
    </xf>
    <xf numFmtId="169" fontId="33" fillId="41" borderId="33" xfId="46" applyNumberFormat="1" applyFont="1" applyFill="1" applyBorder="1" applyAlignment="1">
      <alignment horizontal="center"/>
    </xf>
    <xf numFmtId="165" fontId="33" fillId="41" borderId="33" xfId="46" applyFont="1" applyFill="1" applyBorder="1" applyAlignment="1">
      <alignment horizontal="center"/>
    </xf>
    <xf numFmtId="169" fontId="33" fillId="41" borderId="32" xfId="46" applyNumberFormat="1" applyFont="1" applyFill="1" applyBorder="1" applyAlignment="1">
      <alignment horizontal="center"/>
    </xf>
    <xf numFmtId="0" fontId="33" fillId="41" borderId="30" xfId="0" applyFont="1" applyFill="1" applyBorder="1" applyAlignment="1"/>
    <xf numFmtId="0" fontId="33" fillId="41" borderId="33" xfId="0" applyFont="1" applyFill="1" applyBorder="1"/>
    <xf numFmtId="0" fontId="33" fillId="41" borderId="27" xfId="0" applyFont="1" applyFill="1" applyBorder="1" applyAlignment="1">
      <alignment horizontal="right"/>
    </xf>
    <xf numFmtId="0" fontId="33" fillId="41" borderId="18" xfId="0" applyFont="1" applyFill="1" applyBorder="1"/>
    <xf numFmtId="0" fontId="33" fillId="41" borderId="19" xfId="0" applyFont="1" applyFill="1" applyBorder="1"/>
    <xf numFmtId="0" fontId="33" fillId="41" borderId="27" xfId="0" applyFont="1" applyFill="1" applyBorder="1"/>
    <xf numFmtId="165" fontId="33" fillId="41" borderId="27" xfId="46" applyFont="1" applyFill="1" applyBorder="1" applyAlignment="1">
      <alignment horizontal="center"/>
    </xf>
    <xf numFmtId="169" fontId="33" fillId="41" borderId="18" xfId="46" applyNumberFormat="1" applyFont="1" applyFill="1" applyBorder="1" applyAlignment="1">
      <alignment horizontal="center"/>
    </xf>
    <xf numFmtId="169" fontId="33" fillId="41" borderId="0" xfId="46" applyNumberFormat="1" applyFont="1" applyFill="1" applyBorder="1" applyAlignment="1">
      <alignment horizontal="center"/>
    </xf>
    <xf numFmtId="165" fontId="33" fillId="41" borderId="21" xfId="46" applyFont="1" applyFill="1" applyBorder="1" applyAlignment="1">
      <alignment horizontal="center"/>
    </xf>
    <xf numFmtId="169" fontId="33" fillId="41" borderId="19" xfId="46" applyNumberFormat="1" applyFont="1" applyFill="1" applyBorder="1" applyAlignment="1">
      <alignment horizontal="center"/>
    </xf>
    <xf numFmtId="166" fontId="33" fillId="41" borderId="19" xfId="46" applyNumberFormat="1" applyFont="1" applyFill="1" applyBorder="1" applyAlignment="1">
      <alignment horizontal="center"/>
    </xf>
    <xf numFmtId="0" fontId="33" fillId="41" borderId="25" xfId="0" applyFont="1" applyFill="1" applyBorder="1"/>
    <xf numFmtId="165" fontId="33" fillId="41" borderId="24" xfId="46" applyNumberFormat="1" applyFont="1" applyFill="1" applyBorder="1"/>
    <xf numFmtId="165" fontId="33" fillId="41" borderId="24" xfId="46" applyFont="1" applyFill="1" applyBorder="1"/>
    <xf numFmtId="166" fontId="33" fillId="41" borderId="24" xfId="46" applyNumberFormat="1" applyFont="1" applyFill="1" applyBorder="1"/>
    <xf numFmtId="0" fontId="35" fillId="41" borderId="18" xfId="0" applyFont="1" applyFill="1" applyBorder="1" applyAlignment="1"/>
    <xf numFmtId="0" fontId="35" fillId="41" borderId="0" xfId="0" applyFont="1" applyFill="1" applyBorder="1" applyAlignment="1"/>
    <xf numFmtId="0" fontId="33" fillId="41" borderId="0" xfId="0" applyFont="1" applyFill="1" applyBorder="1"/>
    <xf numFmtId="0" fontId="33" fillId="41" borderId="27" xfId="0" applyFont="1" applyFill="1" applyBorder="1" applyAlignment="1"/>
    <xf numFmtId="0" fontId="33" fillId="41" borderId="27" xfId="0" applyFont="1" applyFill="1" applyBorder="1" applyAlignment="1">
      <alignment horizontal="center"/>
    </xf>
    <xf numFmtId="165" fontId="33" fillId="41" borderId="19" xfId="46" applyFont="1" applyFill="1" applyBorder="1" applyAlignment="1">
      <alignment horizontal="centerContinuous"/>
    </xf>
    <xf numFmtId="0" fontId="33" fillId="41" borderId="19" xfId="0" applyFont="1" applyFill="1" applyBorder="1" applyAlignment="1">
      <alignment horizontal="centerContinuous"/>
    </xf>
    <xf numFmtId="0" fontId="33" fillId="41" borderId="0" xfId="0" applyFont="1" applyFill="1" applyBorder="1" applyAlignment="1">
      <alignment horizontal="centerContinuous"/>
    </xf>
    <xf numFmtId="166" fontId="33" fillId="41" borderId="27" xfId="46" applyNumberFormat="1" applyFont="1" applyFill="1" applyBorder="1" applyAlignment="1">
      <alignment horizontal="center"/>
    </xf>
    <xf numFmtId="165" fontId="34" fillId="41" borderId="15" xfId="46" applyFont="1" applyFill="1" applyBorder="1" applyProtection="1">
      <protection locked="0"/>
    </xf>
    <xf numFmtId="170" fontId="36" fillId="0" borderId="15" xfId="0" applyNumberFormat="1" applyFont="1" applyFill="1" applyBorder="1"/>
    <xf numFmtId="166" fontId="34" fillId="41" borderId="35" xfId="46" applyNumberFormat="1" applyFont="1" applyFill="1" applyBorder="1" applyProtection="1">
      <protection locked="0"/>
    </xf>
    <xf numFmtId="0" fontId="33" fillId="41" borderId="30" xfId="0" applyFont="1" applyFill="1" applyBorder="1" applyAlignment="1">
      <alignment horizontal="left"/>
    </xf>
    <xf numFmtId="171" fontId="30" fillId="0" borderId="15" xfId="0" applyNumberFormat="1" applyFont="1" applyFill="1" applyBorder="1"/>
    <xf numFmtId="0" fontId="0" fillId="41" borderId="22" xfId="0" applyFont="1" applyFill="1" applyBorder="1" applyAlignment="1">
      <alignment horizontal="center"/>
    </xf>
    <xf numFmtId="0" fontId="33" fillId="0" borderId="15" xfId="0" applyFont="1" applyFill="1" applyBorder="1"/>
    <xf numFmtId="0" fontId="30" fillId="0" borderId="36" xfId="0" applyFont="1" applyFill="1" applyBorder="1" applyAlignment="1">
      <alignment horizontal="center"/>
    </xf>
    <xf numFmtId="0" fontId="9" fillId="41" borderId="0" xfId="0" applyFont="1" applyFill="1" applyBorder="1" applyAlignment="1">
      <alignment horizontal="centerContinuous"/>
    </xf>
    <xf numFmtId="0" fontId="9" fillId="41" borderId="0" xfId="0" applyFont="1" applyFill="1" applyBorder="1" applyAlignment="1"/>
    <xf numFmtId="0" fontId="9" fillId="41" borderId="0" xfId="0" applyFont="1" applyFill="1" applyBorder="1" applyAlignment="1">
      <alignment horizontal="center"/>
    </xf>
    <xf numFmtId="165" fontId="9" fillId="41" borderId="0" xfId="46" applyFont="1" applyFill="1" applyBorder="1" applyAlignment="1">
      <alignment horizontal="center"/>
    </xf>
    <xf numFmtId="166" fontId="9" fillId="41" borderId="0" xfId="46" applyNumberFormat="1" applyFont="1" applyFill="1" applyBorder="1" applyAlignment="1">
      <alignment horizontal="center"/>
    </xf>
    <xf numFmtId="0" fontId="0" fillId="41" borderId="0" xfId="0" applyFont="1" applyFill="1" applyBorder="1" applyAlignment="1"/>
    <xf numFmtId="166" fontId="33" fillId="41" borderId="0" xfId="46" applyNumberFormat="1" applyFont="1" applyFill="1" applyBorder="1"/>
    <xf numFmtId="0" fontId="33" fillId="41" borderId="37" xfId="0" applyFont="1" applyFill="1" applyBorder="1"/>
    <xf numFmtId="0" fontId="35" fillId="41" borderId="37" xfId="0" applyFont="1" applyFill="1" applyBorder="1" applyAlignment="1"/>
    <xf numFmtId="165" fontId="33" fillId="41" borderId="37" xfId="46" applyFont="1" applyFill="1" applyBorder="1"/>
    <xf numFmtId="0" fontId="33" fillId="41" borderId="38" xfId="0" applyFont="1" applyFill="1" applyBorder="1"/>
    <xf numFmtId="0" fontId="36" fillId="41" borderId="39" xfId="0" applyFont="1" applyFill="1" applyBorder="1"/>
    <xf numFmtId="166" fontId="34" fillId="41" borderId="40" xfId="46" applyNumberFormat="1" applyFont="1" applyFill="1" applyBorder="1" applyProtection="1">
      <protection locked="0"/>
    </xf>
    <xf numFmtId="166" fontId="33" fillId="41" borderId="39" xfId="46" applyNumberFormat="1" applyFont="1" applyFill="1" applyBorder="1" applyAlignment="1">
      <alignment horizontal="center"/>
    </xf>
    <xf numFmtId="165" fontId="34" fillId="41" borderId="41" xfId="46" applyFont="1" applyFill="1" applyBorder="1" applyProtection="1">
      <protection locked="0"/>
    </xf>
    <xf numFmtId="165" fontId="33" fillId="41" borderId="39" xfId="46" applyFont="1" applyFill="1" applyBorder="1" applyAlignment="1">
      <alignment horizontal="center"/>
    </xf>
    <xf numFmtId="165" fontId="33" fillId="41" borderId="42" xfId="46" applyFont="1" applyFill="1" applyBorder="1" applyAlignment="1">
      <alignment horizontal="center"/>
    </xf>
    <xf numFmtId="165" fontId="33" fillId="41" borderId="43" xfId="46" applyFont="1" applyFill="1" applyBorder="1" applyAlignment="1">
      <alignment horizontal="center"/>
    </xf>
    <xf numFmtId="168" fontId="34" fillId="41" borderId="41" xfId="47" applyNumberFormat="1" applyFont="1" applyFill="1" applyBorder="1" applyProtection="1">
      <protection locked="0"/>
    </xf>
    <xf numFmtId="165" fontId="33" fillId="41" borderId="39" xfId="46" applyFont="1" applyFill="1" applyBorder="1"/>
    <xf numFmtId="0" fontId="33" fillId="41" borderId="39" xfId="0" applyFont="1" applyFill="1" applyBorder="1" applyAlignment="1">
      <alignment horizontal="center"/>
    </xf>
    <xf numFmtId="0" fontId="33" fillId="41" borderId="43" xfId="0" applyFont="1" applyFill="1" applyBorder="1"/>
    <xf numFmtId="0" fontId="33" fillId="41" borderId="44" xfId="0" applyFont="1" applyFill="1" applyBorder="1"/>
    <xf numFmtId="0" fontId="33" fillId="41" borderId="39" xfId="0" applyFont="1" applyFill="1" applyBorder="1"/>
    <xf numFmtId="0" fontId="10" fillId="41" borderId="0" xfId="0" applyFont="1" applyFill="1"/>
    <xf numFmtId="0" fontId="10" fillId="41" borderId="19" xfId="0" applyFont="1" applyFill="1" applyBorder="1"/>
    <xf numFmtId="0" fontId="0" fillId="0" borderId="0" xfId="0" applyFont="1" applyFill="1"/>
    <xf numFmtId="0" fontId="9" fillId="41" borderId="23" xfId="0" applyFont="1" applyFill="1" applyBorder="1" applyAlignment="1">
      <alignment horizontal="center"/>
    </xf>
    <xf numFmtId="0" fontId="10" fillId="41" borderId="18" xfId="0" applyFont="1" applyFill="1" applyBorder="1"/>
    <xf numFmtId="0" fontId="0" fillId="41" borderId="0" xfId="0" applyFont="1" applyFill="1" applyAlignment="1">
      <alignment horizontal="center"/>
    </xf>
    <xf numFmtId="0" fontId="32" fillId="41" borderId="0" xfId="0" applyFont="1" applyFill="1" applyAlignment="1">
      <alignment horizontal="center"/>
    </xf>
    <xf numFmtId="0" fontId="0" fillId="41" borderId="26" xfId="0" applyFont="1" applyFill="1" applyBorder="1" applyAlignment="1">
      <alignment horizontal="center"/>
    </xf>
    <xf numFmtId="166" fontId="10" fillId="41" borderId="14" xfId="46" applyNumberFormat="1" applyFont="1" applyFill="1" applyBorder="1" applyAlignment="1">
      <alignment vertical="center"/>
    </xf>
    <xf numFmtId="165" fontId="33" fillId="41" borderId="24" xfId="46" applyFont="1" applyFill="1" applyBorder="1" applyAlignment="1">
      <alignment vertical="center"/>
    </xf>
    <xf numFmtId="165" fontId="33" fillId="41" borderId="27" xfId="46" applyFont="1" applyFill="1" applyBorder="1" applyAlignment="1">
      <alignment vertical="center"/>
    </xf>
    <xf numFmtId="165" fontId="33" fillId="41" borderId="19" xfId="46" applyFont="1" applyFill="1" applyBorder="1" applyAlignment="1">
      <alignment vertical="center"/>
    </xf>
    <xf numFmtId="166" fontId="33" fillId="41" borderId="27" xfId="46" applyNumberFormat="1" applyFont="1" applyFill="1" applyBorder="1" applyAlignment="1">
      <alignment vertical="center"/>
    </xf>
    <xf numFmtId="0" fontId="0" fillId="41" borderId="0" xfId="0" applyFill="1"/>
    <xf numFmtId="165" fontId="40" fillId="41" borderId="0" xfId="46" applyFont="1" applyFill="1" applyAlignment="1">
      <alignment vertical="center"/>
    </xf>
    <xf numFmtId="166" fontId="40" fillId="41" borderId="0" xfId="46" applyNumberFormat="1" applyFont="1" applyFill="1" applyAlignment="1">
      <alignment vertical="center"/>
    </xf>
    <xf numFmtId="165" fontId="40" fillId="41" borderId="0" xfId="46" applyFont="1" applyFill="1" applyAlignment="1">
      <alignment horizontal="centerContinuous"/>
    </xf>
    <xf numFmtId="165" fontId="40" fillId="41" borderId="0" xfId="46" applyFont="1" applyFill="1" applyAlignment="1">
      <alignment horizontal="right"/>
    </xf>
    <xf numFmtId="165" fontId="40" fillId="41" borderId="18" xfId="46" applyFont="1" applyFill="1" applyBorder="1" applyAlignment="1">
      <alignment vertical="center"/>
    </xf>
    <xf numFmtId="165" fontId="40" fillId="41" borderId="19" xfId="46" applyFont="1" applyFill="1" applyBorder="1" applyAlignment="1">
      <alignment vertical="center"/>
    </xf>
    <xf numFmtId="165" fontId="40" fillId="41" borderId="17" xfId="46" applyFont="1" applyFill="1" applyBorder="1" applyAlignment="1">
      <alignment vertical="center"/>
    </xf>
    <xf numFmtId="166" fontId="40" fillId="41" borderId="14" xfId="46" applyNumberFormat="1" applyFont="1" applyFill="1" applyBorder="1" applyAlignment="1">
      <alignment vertical="center"/>
    </xf>
    <xf numFmtId="165" fontId="40" fillId="41" borderId="0" xfId="46" applyFont="1" applyFill="1" applyBorder="1" applyAlignment="1">
      <alignment vertical="center"/>
    </xf>
    <xf numFmtId="166" fontId="40" fillId="41" borderId="19" xfId="46" applyNumberFormat="1" applyFont="1" applyFill="1" applyBorder="1" applyAlignment="1">
      <alignment vertical="center"/>
    </xf>
    <xf numFmtId="165" fontId="40" fillId="41" borderId="20" xfId="46" applyFont="1" applyFill="1" applyBorder="1" applyAlignment="1">
      <alignment vertical="center"/>
    </xf>
    <xf numFmtId="165" fontId="40" fillId="41" borderId="22" xfId="46" applyFont="1" applyFill="1" applyBorder="1" applyAlignment="1">
      <alignment vertical="center"/>
    </xf>
    <xf numFmtId="165" fontId="40" fillId="41" borderId="21" xfId="46" applyFont="1" applyFill="1" applyBorder="1" applyAlignment="1">
      <alignment vertical="center"/>
    </xf>
    <xf numFmtId="166" fontId="40" fillId="41" borderId="22" xfId="46" applyNumberFormat="1" applyFont="1" applyFill="1" applyBorder="1" applyAlignment="1">
      <alignment vertical="center"/>
    </xf>
    <xf numFmtId="165" fontId="40" fillId="41" borderId="23" xfId="46" applyFont="1" applyFill="1" applyBorder="1" applyAlignment="1">
      <alignment vertical="center"/>
    </xf>
    <xf numFmtId="165" fontId="40" fillId="41" borderId="26" xfId="46" applyFont="1" applyFill="1" applyBorder="1" applyAlignment="1">
      <alignment vertical="center"/>
    </xf>
    <xf numFmtId="165" fontId="40" fillId="41" borderId="17" xfId="46" applyFont="1" applyFill="1" applyBorder="1" applyAlignment="1">
      <alignment horizontal="center"/>
    </xf>
    <xf numFmtId="165" fontId="40" fillId="41" borderId="0" xfId="46" applyFont="1" applyFill="1" applyBorder="1" applyAlignment="1">
      <alignment horizontal="center"/>
    </xf>
    <xf numFmtId="165" fontId="40" fillId="41" borderId="18" xfId="46" applyFont="1" applyFill="1" applyBorder="1" applyAlignment="1">
      <alignment horizontal="centerContinuous"/>
    </xf>
    <xf numFmtId="165" fontId="40" fillId="41" borderId="0" xfId="46" applyFont="1" applyFill="1" applyBorder="1" applyAlignment="1">
      <alignment horizontal="centerContinuous"/>
    </xf>
    <xf numFmtId="165" fontId="40" fillId="41" borderId="0" xfId="46" applyFont="1" applyFill="1" applyBorder="1" applyAlignment="1"/>
    <xf numFmtId="0" fontId="32" fillId="0" borderId="0" xfId="0" applyFont="1" applyFill="1" applyAlignment="1">
      <alignment horizontal="centerContinuous"/>
    </xf>
    <xf numFmtId="0" fontId="10" fillId="0" borderId="16" xfId="0" applyFont="1" applyFill="1" applyBorder="1"/>
    <xf numFmtId="0" fontId="10" fillId="0" borderId="20" xfId="0" applyFont="1" applyFill="1" applyBorder="1" applyAlignment="1">
      <alignment horizontal="centerContinuous"/>
    </xf>
    <xf numFmtId="0" fontId="0" fillId="0" borderId="18" xfId="0" applyFont="1" applyFill="1" applyBorder="1"/>
    <xf numFmtId="0" fontId="0" fillId="0" borderId="16" xfId="0" applyFont="1" applyFill="1" applyBorder="1"/>
    <xf numFmtId="0" fontId="9" fillId="0" borderId="24" xfId="0" applyFont="1" applyFill="1" applyBorder="1" applyAlignment="1">
      <alignment horizontal="center"/>
    </xf>
    <xf numFmtId="0" fontId="9" fillId="0" borderId="25" xfId="0" applyFont="1" applyFill="1" applyBorder="1" applyAlignment="1">
      <alignment horizontal="center"/>
    </xf>
    <xf numFmtId="0" fontId="33" fillId="0" borderId="27" xfId="0" applyFont="1" applyFill="1" applyBorder="1"/>
    <xf numFmtId="0" fontId="0" fillId="0" borderId="0" xfId="0" applyFont="1" applyFill="1" applyBorder="1"/>
    <xf numFmtId="0" fontId="0" fillId="0" borderId="21" xfId="0" applyFont="1" applyFill="1" applyBorder="1"/>
    <xf numFmtId="0" fontId="0" fillId="0" borderId="26" xfId="0" applyFont="1" applyFill="1" applyBorder="1"/>
    <xf numFmtId="0" fontId="0" fillId="0" borderId="17" xfId="0" applyFont="1" applyFill="1" applyBorder="1"/>
    <xf numFmtId="165" fontId="10" fillId="41" borderId="0" xfId="46" applyFont="1" applyFill="1" applyAlignment="1">
      <alignment vertical="center"/>
    </xf>
    <xf numFmtId="0" fontId="39" fillId="41" borderId="0" xfId="0" applyFont="1" applyFill="1"/>
    <xf numFmtId="165" fontId="41" fillId="41" borderId="0" xfId="46" applyFont="1" applyFill="1"/>
    <xf numFmtId="166" fontId="41" fillId="41" borderId="0" xfId="46" applyNumberFormat="1" applyFont="1" applyFill="1"/>
    <xf numFmtId="0" fontId="62" fillId="0" borderId="24" xfId="0" applyFont="1" applyBorder="1" applyAlignment="1">
      <alignment horizontal="center"/>
    </xf>
    <xf numFmtId="172" fontId="62" fillId="0" borderId="24" xfId="46" applyNumberFormat="1" applyFont="1" applyBorder="1" applyAlignment="1">
      <alignment horizontal="center"/>
    </xf>
    <xf numFmtId="172" fontId="62" fillId="0" borderId="25" xfId="46" applyNumberFormat="1" applyFont="1" applyBorder="1" applyAlignment="1">
      <alignment horizontal="center"/>
    </xf>
    <xf numFmtId="165" fontId="41" fillId="41" borderId="24" xfId="46" applyFont="1" applyFill="1" applyBorder="1"/>
    <xf numFmtId="0" fontId="63" fillId="0" borderId="0" xfId="0" applyFont="1"/>
    <xf numFmtId="0" fontId="63" fillId="42" borderId="0" xfId="0" applyFont="1" applyFill="1"/>
    <xf numFmtId="0" fontId="0" fillId="42" borderId="0" xfId="0" applyFont="1" applyFill="1"/>
    <xf numFmtId="165" fontId="41" fillId="42" borderId="0" xfId="46" applyFont="1" applyFill="1"/>
    <xf numFmtId="165" fontId="42" fillId="41" borderId="24" xfId="46" applyFont="1" applyFill="1" applyBorder="1"/>
    <xf numFmtId="165" fontId="65" fillId="41" borderId="24" xfId="46" applyFont="1" applyFill="1" applyBorder="1"/>
    <xf numFmtId="0" fontId="10" fillId="14" borderId="25" xfId="0" applyFont="1" applyFill="1" applyBorder="1" applyAlignment="1">
      <alignment horizontal="center"/>
    </xf>
    <xf numFmtId="0" fontId="10" fillId="14" borderId="26" xfId="0" applyFont="1" applyFill="1" applyBorder="1" applyAlignment="1">
      <alignment horizontal="center"/>
    </xf>
    <xf numFmtId="0" fontId="63" fillId="30" borderId="0" xfId="0" applyFont="1" applyFill="1"/>
    <xf numFmtId="0" fontId="0" fillId="30" borderId="0" xfId="0" applyFont="1" applyFill="1"/>
    <xf numFmtId="165" fontId="41" fillId="30" borderId="0" xfId="46" applyFont="1" applyFill="1"/>
    <xf numFmtId="165" fontId="68" fillId="41" borderId="15" xfId="46" applyFont="1" applyFill="1" applyBorder="1" applyAlignment="1" applyProtection="1">
      <alignment vertical="center"/>
      <protection locked="0"/>
    </xf>
    <xf numFmtId="168" fontId="68" fillId="41" borderId="30" xfId="47" applyNumberFormat="1" applyFont="1" applyFill="1" applyBorder="1" applyAlignment="1" applyProtection="1">
      <alignment vertical="center"/>
      <protection locked="0"/>
    </xf>
    <xf numFmtId="165" fontId="68" fillId="41" borderId="30" xfId="46" applyFont="1" applyFill="1" applyBorder="1" applyAlignment="1" applyProtection="1">
      <alignment vertical="center"/>
      <protection locked="0"/>
    </xf>
    <xf numFmtId="166" fontId="68" fillId="41" borderId="35" xfId="46" applyNumberFormat="1" applyFont="1" applyFill="1" applyBorder="1" applyAlignment="1" applyProtection="1">
      <alignment vertical="center"/>
      <protection locked="0"/>
    </xf>
    <xf numFmtId="0" fontId="67" fillId="0" borderId="30" xfId="0" applyFont="1" applyFill="1" applyBorder="1" applyAlignment="1">
      <alignment horizontal="center"/>
    </xf>
    <xf numFmtId="0" fontId="67" fillId="0" borderId="30" xfId="0" applyFont="1" applyFill="1" applyBorder="1"/>
    <xf numFmtId="165" fontId="67" fillId="41" borderId="30" xfId="46" applyFont="1" applyFill="1" applyBorder="1" applyAlignment="1">
      <alignment horizontal="center"/>
    </xf>
    <xf numFmtId="168" fontId="68" fillId="41" borderId="30" xfId="47" quotePrefix="1" applyNumberFormat="1" applyFont="1" applyFill="1" applyBorder="1" applyAlignment="1" applyProtection="1">
      <alignment horizontal="center"/>
      <protection locked="0"/>
    </xf>
    <xf numFmtId="165" fontId="68" fillId="41" borderId="45" xfId="46" applyFont="1" applyFill="1" applyBorder="1" applyAlignment="1" applyProtection="1">
      <alignment vertical="center"/>
      <protection locked="0"/>
    </xf>
    <xf numFmtId="165" fontId="67" fillId="41" borderId="33" xfId="46" applyFont="1" applyFill="1" applyBorder="1" applyAlignment="1">
      <alignment horizontal="center"/>
    </xf>
    <xf numFmtId="165" fontId="67" fillId="41" borderId="31" xfId="46" applyFont="1" applyFill="1" applyBorder="1" applyAlignment="1">
      <alignment horizontal="center"/>
    </xf>
    <xf numFmtId="0" fontId="67" fillId="41" borderId="27" xfId="0" applyFont="1" applyFill="1" applyBorder="1"/>
    <xf numFmtId="165" fontId="67" fillId="41" borderId="24" xfId="46" applyFont="1" applyFill="1" applyBorder="1" applyAlignment="1">
      <alignment vertical="center"/>
    </xf>
    <xf numFmtId="165" fontId="67" fillId="41" borderId="24" xfId="46" applyNumberFormat="1" applyFont="1" applyFill="1" applyBorder="1" applyAlignment="1">
      <alignment vertical="center"/>
    </xf>
    <xf numFmtId="166" fontId="67" fillId="41" borderId="24" xfId="46" applyNumberFormat="1" applyFont="1" applyFill="1" applyBorder="1" applyAlignment="1">
      <alignment vertical="center"/>
    </xf>
    <xf numFmtId="165" fontId="68" fillId="41" borderId="35" xfId="46" applyFont="1" applyFill="1" applyBorder="1" applyAlignment="1" applyProtection="1">
      <alignment vertical="center"/>
      <protection locked="0"/>
    </xf>
    <xf numFmtId="0" fontId="66" fillId="41" borderId="30" xfId="0" applyFont="1" applyFill="1" applyBorder="1" applyAlignment="1">
      <alignment horizontal="center"/>
    </xf>
    <xf numFmtId="0" fontId="67" fillId="41" borderId="27" xfId="0" applyFont="1" applyFill="1" applyBorder="1" applyAlignment="1">
      <alignment horizontal="center"/>
    </xf>
    <xf numFmtId="0" fontId="66" fillId="41" borderId="31" xfId="0" applyFont="1" applyFill="1" applyBorder="1" applyAlignment="1">
      <alignment horizontal="left"/>
    </xf>
    <xf numFmtId="0" fontId="67" fillId="41" borderId="31" xfId="0" applyFont="1" applyFill="1" applyBorder="1" applyAlignment="1">
      <alignment horizontal="left"/>
    </xf>
    <xf numFmtId="0" fontId="63" fillId="43" borderId="0" xfId="61" applyFont="1" applyFill="1"/>
    <xf numFmtId="0" fontId="30" fillId="43" borderId="0" xfId="61" applyFont="1" applyFill="1"/>
    <xf numFmtId="0" fontId="30" fillId="43" borderId="0" xfId="0" applyFont="1" applyFill="1" applyBorder="1" applyAlignment="1">
      <alignment horizontal="center"/>
    </xf>
    <xf numFmtId="168" fontId="30" fillId="43" borderId="0" xfId="47" applyNumberFormat="1" applyFont="1" applyFill="1" applyBorder="1" applyAlignment="1">
      <alignment horizontal="center"/>
    </xf>
    <xf numFmtId="0" fontId="36" fillId="43" borderId="15" xfId="0" applyFont="1" applyFill="1" applyBorder="1" applyAlignment="1">
      <alignment horizontal="center"/>
    </xf>
    <xf numFmtId="0" fontId="36" fillId="43" borderId="0" xfId="0" applyFont="1" applyFill="1" applyBorder="1" applyAlignment="1">
      <alignment horizontal="center"/>
    </xf>
    <xf numFmtId="0" fontId="0" fillId="43" borderId="0" xfId="0" applyFill="1"/>
    <xf numFmtId="0" fontId="69" fillId="41" borderId="30" xfId="0" applyFont="1" applyFill="1" applyBorder="1" applyAlignment="1">
      <alignment horizontal="right"/>
    </xf>
    <xf numFmtId="0" fontId="30" fillId="43" borderId="31" xfId="0" applyFont="1" applyFill="1" applyBorder="1"/>
    <xf numFmtId="0" fontId="30" fillId="43" borderId="15" xfId="0" applyFont="1" applyFill="1" applyBorder="1"/>
    <xf numFmtId="0" fontId="30" fillId="43" borderId="45" xfId="0" applyFont="1" applyFill="1" applyBorder="1"/>
    <xf numFmtId="0" fontId="30" fillId="43" borderId="34" xfId="0" applyFont="1" applyFill="1" applyBorder="1"/>
    <xf numFmtId="170" fontId="36" fillId="43" borderId="15" xfId="0" applyNumberFormat="1" applyFont="1" applyFill="1" applyBorder="1"/>
    <xf numFmtId="0" fontId="30" fillId="43" borderId="15" xfId="0" applyFont="1" applyFill="1" applyBorder="1" applyAlignment="1">
      <alignment horizontal="center"/>
    </xf>
    <xf numFmtId="2" fontId="30" fillId="43" borderId="15" xfId="0" applyNumberFormat="1" applyFont="1" applyFill="1" applyBorder="1"/>
    <xf numFmtId="171" fontId="30" fillId="43" borderId="34" xfId="0" applyNumberFormat="1" applyFont="1" applyFill="1" applyBorder="1"/>
    <xf numFmtId="2" fontId="36" fillId="43" borderId="35" xfId="0" applyNumberFormat="1" applyFont="1" applyFill="1" applyBorder="1" applyAlignment="1">
      <alignment horizontal="center"/>
    </xf>
    <xf numFmtId="2" fontId="30" fillId="43" borderId="34" xfId="0" applyNumberFormat="1" applyFont="1" applyFill="1" applyBorder="1"/>
    <xf numFmtId="0" fontId="36" fillId="43" borderId="35" xfId="0" applyFont="1" applyFill="1" applyBorder="1" applyAlignment="1">
      <alignment horizontal="center"/>
    </xf>
    <xf numFmtId="0" fontId="0" fillId="43" borderId="15" xfId="0" applyFill="1" applyBorder="1"/>
    <xf numFmtId="0" fontId="63" fillId="43" borderId="15" xfId="0" applyFont="1" applyFill="1" applyBorder="1"/>
    <xf numFmtId="0" fontId="30" fillId="43" borderId="36" xfId="0" applyFont="1" applyFill="1" applyBorder="1" applyAlignment="1">
      <alignment horizontal="center"/>
    </xf>
    <xf numFmtId="0" fontId="30" fillId="43" borderId="32" xfId="0" applyFont="1" applyFill="1" applyBorder="1" applyAlignment="1">
      <alignment horizontal="center"/>
    </xf>
    <xf numFmtId="0" fontId="10" fillId="43" borderId="46" xfId="0" applyFont="1" applyFill="1" applyBorder="1" applyAlignment="1">
      <alignment horizontal="center"/>
    </xf>
    <xf numFmtId="0" fontId="36" fillId="43" borderId="15" xfId="0" applyFont="1" applyFill="1" applyBorder="1"/>
    <xf numFmtId="0" fontId="36" fillId="43" borderId="36" xfId="0" applyFont="1" applyFill="1" applyBorder="1" applyAlignment="1">
      <alignment horizontal="center"/>
    </xf>
    <xf numFmtId="2" fontId="71" fillId="43" borderId="35" xfId="0" applyNumberFormat="1" applyFont="1" applyFill="1" applyBorder="1" applyAlignment="1">
      <alignment horizontal="center"/>
    </xf>
    <xf numFmtId="0" fontId="37" fillId="43" borderId="0" xfId="0" applyFont="1" applyFill="1" applyAlignment="1">
      <alignment horizontal="center"/>
    </xf>
    <xf numFmtId="167" fontId="37" fillId="43" borderId="21" xfId="0" applyNumberFormat="1" applyFont="1" applyFill="1" applyBorder="1" applyAlignment="1">
      <alignment horizontal="center"/>
    </xf>
    <xf numFmtId="167" fontId="38" fillId="43" borderId="21" xfId="0" applyNumberFormat="1" applyFont="1" applyFill="1" applyBorder="1" applyAlignment="1">
      <alignment horizontal="center"/>
    </xf>
    <xf numFmtId="167" fontId="37" fillId="43" borderId="0" xfId="0" applyNumberFormat="1" applyFont="1" applyFill="1" applyBorder="1" applyAlignment="1">
      <alignment horizontal="center"/>
    </xf>
    <xf numFmtId="0" fontId="10" fillId="43" borderId="25" xfId="0" applyFont="1" applyFill="1" applyBorder="1"/>
    <xf numFmtId="0" fontId="10" fillId="43" borderId="25" xfId="0" applyFont="1" applyFill="1" applyBorder="1" applyAlignment="1">
      <alignment horizontal="center"/>
    </xf>
    <xf numFmtId="0" fontId="10" fillId="43" borderId="14" xfId="0" applyFont="1" applyFill="1" applyBorder="1" applyAlignment="1">
      <alignment horizontal="center"/>
    </xf>
    <xf numFmtId="0" fontId="36" fillId="43" borderId="0" xfId="0" applyFont="1" applyFill="1" applyBorder="1" applyAlignment="1">
      <alignment horizontal="center" vertical="center" wrapText="1"/>
    </xf>
    <xf numFmtId="0" fontId="36" fillId="43" borderId="26" xfId="0" applyFont="1" applyFill="1" applyBorder="1" applyAlignment="1">
      <alignment horizontal="center"/>
    </xf>
    <xf numFmtId="0" fontId="36" fillId="43" borderId="24" xfId="0" applyFont="1" applyFill="1" applyBorder="1" applyAlignment="1">
      <alignment horizontal="center"/>
    </xf>
    <xf numFmtId="0" fontId="30" fillId="43" borderId="47" xfId="0" applyFont="1" applyFill="1" applyBorder="1"/>
    <xf numFmtId="0" fontId="30" fillId="43" borderId="48" xfId="0" applyFont="1" applyFill="1" applyBorder="1"/>
    <xf numFmtId="0" fontId="30" fillId="43" borderId="19" xfId="0" applyFont="1" applyFill="1" applyBorder="1" applyAlignment="1">
      <alignment horizontal="center"/>
    </xf>
    <xf numFmtId="0" fontId="10" fillId="43" borderId="50" xfId="0" applyFont="1" applyFill="1" applyBorder="1" applyAlignment="1">
      <alignment horizontal="center"/>
    </xf>
    <xf numFmtId="0" fontId="30" fillId="43" borderId="0" xfId="0" applyFont="1" applyFill="1"/>
    <xf numFmtId="0" fontId="36" fillId="43" borderId="33" xfId="0" applyFont="1" applyFill="1" applyBorder="1" applyAlignment="1">
      <alignment horizontal="center"/>
    </xf>
    <xf numFmtId="171" fontId="30" fillId="43" borderId="15" xfId="0" applyNumberFormat="1" applyFont="1" applyFill="1" applyBorder="1"/>
    <xf numFmtId="0" fontId="63" fillId="43" borderId="0" xfId="0" applyFont="1" applyFill="1"/>
    <xf numFmtId="0" fontId="72" fillId="43" borderId="0" xfId="0" applyFont="1" applyFill="1"/>
    <xf numFmtId="0" fontId="40" fillId="43" borderId="0" xfId="0" applyFont="1" applyFill="1"/>
    <xf numFmtId="168" fontId="36" fillId="43" borderId="0" xfId="47" applyNumberFormat="1" applyFont="1" applyFill="1" applyBorder="1" applyAlignment="1">
      <alignment horizontal="center"/>
    </xf>
    <xf numFmtId="0" fontId="10" fillId="43" borderId="0" xfId="0" applyFont="1" applyFill="1"/>
    <xf numFmtId="0" fontId="30" fillId="43" borderId="14" xfId="0" applyFont="1" applyFill="1" applyBorder="1" applyAlignment="1">
      <alignment horizontal="center"/>
    </xf>
    <xf numFmtId="0" fontId="63" fillId="43" borderId="19" xfId="0" applyFont="1" applyFill="1" applyBorder="1"/>
    <xf numFmtId="0" fontId="36" fillId="43" borderId="49" xfId="0" applyFont="1" applyFill="1" applyBorder="1" applyAlignment="1">
      <alignment horizontal="center"/>
    </xf>
    <xf numFmtId="0" fontId="36" fillId="43" borderId="0" xfId="0" applyFont="1" applyFill="1" applyAlignment="1">
      <alignment horizontal="center"/>
    </xf>
    <xf numFmtId="0" fontId="36" fillId="43" borderId="25" xfId="0" applyFont="1" applyFill="1" applyBorder="1" applyAlignment="1">
      <alignment horizontal="center" vertical="center" wrapText="1"/>
    </xf>
    <xf numFmtId="0" fontId="36" fillId="43" borderId="26" xfId="0" applyFont="1" applyFill="1" applyBorder="1" applyAlignment="1">
      <alignment horizontal="center" vertical="center" wrapText="1"/>
    </xf>
    <xf numFmtId="0" fontId="0" fillId="41" borderId="14" xfId="0" applyFill="1" applyBorder="1"/>
    <xf numFmtId="0" fontId="0" fillId="41" borderId="19" xfId="0" applyFill="1" applyBorder="1"/>
    <xf numFmtId="0" fontId="0" fillId="41" borderId="19" xfId="0" applyFill="1" applyBorder="1" applyAlignment="1">
      <alignment horizontal="center"/>
    </xf>
    <xf numFmtId="0" fontId="0" fillId="41" borderId="20" xfId="0" applyFill="1" applyBorder="1"/>
    <xf numFmtId="0" fontId="0" fillId="41" borderId="21" xfId="0" applyFill="1" applyBorder="1"/>
    <xf numFmtId="0" fontId="0" fillId="41" borderId="22" xfId="0" applyFill="1" applyBorder="1"/>
    <xf numFmtId="0" fontId="30" fillId="44" borderId="34" xfId="0" applyFont="1" applyFill="1" applyBorder="1"/>
    <xf numFmtId="0" fontId="30" fillId="44" borderId="31" xfId="0" applyFont="1" applyFill="1" applyBorder="1"/>
    <xf numFmtId="0" fontId="30" fillId="44" borderId="15" xfId="0" applyFont="1" applyFill="1" applyBorder="1"/>
    <xf numFmtId="0" fontId="30" fillId="44" borderId="36" xfId="0" applyFont="1" applyFill="1" applyBorder="1" applyAlignment="1">
      <alignment horizontal="center"/>
    </xf>
    <xf numFmtId="170" fontId="36" fillId="44" borderId="15" xfId="0" applyNumberFormat="1" applyFont="1" applyFill="1" applyBorder="1"/>
    <xf numFmtId="0" fontId="30" fillId="44" borderId="15" xfId="0" applyFont="1" applyFill="1" applyBorder="1" applyAlignment="1">
      <alignment horizontal="center"/>
    </xf>
    <xf numFmtId="2" fontId="36" fillId="44" borderId="35" xfId="0" applyNumberFormat="1" applyFont="1" applyFill="1" applyBorder="1" applyAlignment="1">
      <alignment horizontal="center"/>
    </xf>
    <xf numFmtId="0" fontId="30" fillId="44" borderId="32" xfId="0" applyFont="1" applyFill="1" applyBorder="1" applyAlignment="1">
      <alignment horizontal="center"/>
    </xf>
    <xf numFmtId="0" fontId="30" fillId="44" borderId="0" xfId="0" applyFont="1" applyFill="1" applyBorder="1" applyAlignment="1">
      <alignment horizontal="center"/>
    </xf>
    <xf numFmtId="168" fontId="30" fillId="44" borderId="0" xfId="47" applyNumberFormat="1" applyFont="1" applyFill="1" applyBorder="1" applyAlignment="1">
      <alignment horizontal="center"/>
    </xf>
    <xf numFmtId="0" fontId="36" fillId="44" borderId="15" xfId="0" applyFont="1" applyFill="1" applyBorder="1" applyAlignment="1">
      <alignment horizontal="center"/>
    </xf>
    <xf numFmtId="0" fontId="0" fillId="44" borderId="0" xfId="0" applyFill="1"/>
    <xf numFmtId="0" fontId="36" fillId="44" borderId="35" xfId="0" applyFont="1" applyFill="1" applyBorder="1" applyAlignment="1">
      <alignment horizontal="center"/>
    </xf>
    <xf numFmtId="0" fontId="36" fillId="44" borderId="33" xfId="0" applyFont="1" applyFill="1" applyBorder="1" applyAlignment="1">
      <alignment horizontal="center"/>
    </xf>
    <xf numFmtId="0" fontId="42" fillId="0" borderId="30" xfId="0" applyFont="1" applyFill="1" applyBorder="1" applyAlignment="1">
      <alignment horizontal="center"/>
    </xf>
    <xf numFmtId="0" fontId="64" fillId="0" borderId="30" xfId="0" applyFont="1" applyFill="1" applyBorder="1" applyAlignment="1">
      <alignment horizontal="center"/>
    </xf>
    <xf numFmtId="0" fontId="64" fillId="0" borderId="25" xfId="0" applyFont="1" applyFill="1" applyBorder="1"/>
    <xf numFmtId="2" fontId="36" fillId="43" borderId="19" xfId="0" applyNumberFormat="1" applyFont="1" applyFill="1" applyBorder="1" applyAlignment="1">
      <alignment horizontal="center"/>
    </xf>
    <xf numFmtId="2" fontId="36" fillId="43" borderId="32" xfId="0" applyNumberFormat="1" applyFont="1" applyFill="1" applyBorder="1" applyAlignment="1">
      <alignment horizontal="center"/>
    </xf>
    <xf numFmtId="2" fontId="71" fillId="43" borderId="32" xfId="0" applyNumberFormat="1" applyFont="1" applyFill="1" applyBorder="1" applyAlignment="1">
      <alignment horizontal="center"/>
    </xf>
    <xf numFmtId="0" fontId="0" fillId="43" borderId="0" xfId="0" applyFill="1"/>
    <xf numFmtId="0" fontId="69" fillId="41" borderId="30" xfId="0" applyFont="1" applyFill="1" applyBorder="1" applyAlignment="1">
      <alignment horizontal="right" vertical="center"/>
    </xf>
    <xf numFmtId="0" fontId="67" fillId="0" borderId="31" xfId="0" applyFont="1" applyFill="1" applyBorder="1" applyAlignment="1">
      <alignment horizontal="left"/>
    </xf>
    <xf numFmtId="169" fontId="67" fillId="41" borderId="31" xfId="46" applyNumberFormat="1" applyFont="1" applyFill="1" applyBorder="1" applyAlignment="1">
      <alignment horizontal="center"/>
    </xf>
    <xf numFmtId="169" fontId="67" fillId="41" borderId="33" xfId="46" applyNumberFormat="1" applyFont="1" applyFill="1" applyBorder="1" applyAlignment="1">
      <alignment horizontal="center"/>
    </xf>
    <xf numFmtId="169" fontId="67" fillId="41" borderId="32" xfId="46" applyNumberFormat="1" applyFont="1" applyFill="1" applyBorder="1" applyAlignment="1">
      <alignment horizontal="center"/>
    </xf>
    <xf numFmtId="0" fontId="39" fillId="76" borderId="0" xfId="0" applyFont="1" applyFill="1"/>
    <xf numFmtId="0" fontId="40" fillId="76" borderId="0" xfId="0" applyFont="1" applyFill="1"/>
    <xf numFmtId="0" fontId="0" fillId="41" borderId="22" xfId="0"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167" fontId="37" fillId="43" borderId="0" xfId="0" applyNumberFormat="1" applyFont="1" applyFill="1" applyAlignment="1">
      <alignment horizontal="center"/>
    </xf>
    <xf numFmtId="0" fontId="36" fillId="43" borderId="0" xfId="0" applyFont="1" applyFill="1" applyAlignment="1">
      <alignment horizontal="center" vertical="center" wrapText="1"/>
    </xf>
    <xf numFmtId="0" fontId="30" fillId="43" borderId="0" xfId="0" applyFont="1" applyFill="1" applyAlignment="1">
      <alignment horizontal="center"/>
    </xf>
    <xf numFmtId="0" fontId="30" fillId="0" borderId="15" xfId="0" applyFont="1" applyBorder="1"/>
    <xf numFmtId="0" fontId="30" fillId="0" borderId="36" xfId="0" applyFont="1" applyBorder="1" applyAlignment="1">
      <alignment horizontal="center"/>
    </xf>
    <xf numFmtId="171" fontId="30" fillId="0" borderId="15" xfId="0" applyNumberFormat="1" applyFont="1" applyBorder="1"/>
    <xf numFmtId="170" fontId="36" fillId="0" borderId="15" xfId="0" applyNumberFormat="1" applyFont="1" applyBorder="1"/>
    <xf numFmtId="0" fontId="30" fillId="43" borderId="19" xfId="0" applyFont="1" applyFill="1" applyBorder="1"/>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98" fillId="41" borderId="30" xfId="0" applyFont="1" applyFill="1" applyBorder="1" applyAlignment="1">
      <alignment horizontal="left" vertical="center"/>
    </xf>
    <xf numFmtId="0" fontId="97" fillId="41" borderId="30" xfId="93" applyFont="1" applyFill="1" applyBorder="1" applyAlignment="1">
      <alignment horizontal="left" vertical="center"/>
    </xf>
    <xf numFmtId="0" fontId="36" fillId="43" borderId="25" xfId="0" applyFont="1" applyFill="1" applyBorder="1" applyAlignment="1">
      <alignment horizontal="center" vertical="center" wrapText="1"/>
    </xf>
    <xf numFmtId="0" fontId="36" fillId="43" borderId="26" xfId="0" applyFont="1" applyFill="1" applyBorder="1" applyAlignment="1">
      <alignment horizontal="center" vertical="center" wrapText="1"/>
    </xf>
    <xf numFmtId="0" fontId="67" fillId="77" borderId="31" xfId="0" applyFont="1" applyFill="1" applyBorder="1" applyAlignment="1">
      <alignment horizontal="left"/>
    </xf>
    <xf numFmtId="165" fontId="68" fillId="77" borderId="35" xfId="46" applyFont="1" applyFill="1" applyBorder="1" applyAlignment="1" applyProtection="1">
      <alignment vertical="center"/>
      <protection locked="0"/>
    </xf>
    <xf numFmtId="0" fontId="67" fillId="77" borderId="30" xfId="0" applyFont="1" applyFill="1" applyBorder="1"/>
    <xf numFmtId="0" fontId="0" fillId="41" borderId="22" xfId="0" applyFont="1" applyFill="1" applyBorder="1" applyAlignment="1">
      <alignment horizontal="center"/>
    </xf>
    <xf numFmtId="0" fontId="30" fillId="78" borderId="15" xfId="0" applyFont="1" applyFill="1" applyBorder="1"/>
    <xf numFmtId="0" fontId="30" fillId="78" borderId="36" xfId="0" applyFont="1" applyFill="1" applyBorder="1" applyAlignment="1">
      <alignment horizontal="center"/>
    </xf>
    <xf numFmtId="171" fontId="30" fillId="78" borderId="34" xfId="0" applyNumberFormat="1" applyFont="1" applyFill="1" applyBorder="1"/>
    <xf numFmtId="170" fontId="36" fillId="78" borderId="15" xfId="0" applyNumberFormat="1" applyFont="1" applyFill="1" applyBorder="1"/>
    <xf numFmtId="0" fontId="30" fillId="78" borderId="15" xfId="0" applyFont="1" applyFill="1" applyBorder="1" applyAlignment="1">
      <alignment horizontal="center"/>
    </xf>
    <xf numFmtId="2" fontId="36" fillId="78" borderId="19" xfId="0" applyNumberFormat="1" applyFont="1" applyFill="1" applyBorder="1" applyAlignment="1">
      <alignment horizontal="center"/>
    </xf>
    <xf numFmtId="0" fontId="30" fillId="78" borderId="32" xfId="0" applyFont="1" applyFill="1" applyBorder="1" applyAlignment="1">
      <alignment horizontal="center"/>
    </xf>
    <xf numFmtId="0" fontId="30" fillId="78" borderId="0" xfId="0" applyFont="1" applyFill="1" applyAlignment="1">
      <alignment horizontal="center"/>
    </xf>
    <xf numFmtId="168" fontId="30" fillId="78" borderId="0" xfId="47" applyNumberFormat="1" applyFont="1" applyFill="1" applyBorder="1" applyAlignment="1">
      <alignment horizontal="center"/>
    </xf>
    <xf numFmtId="0" fontId="10" fillId="78" borderId="46" xfId="0" applyFont="1" applyFill="1" applyBorder="1" applyAlignment="1">
      <alignment horizontal="center"/>
    </xf>
    <xf numFmtId="0" fontId="40" fillId="78" borderId="0" xfId="0" applyFont="1" applyFill="1"/>
    <xf numFmtId="2" fontId="36" fillId="44" borderId="19" xfId="0" applyNumberFormat="1" applyFont="1" applyFill="1" applyBorder="1" applyAlignment="1">
      <alignment horizontal="center"/>
    </xf>
    <xf numFmtId="0" fontId="0" fillId="41" borderId="22" xfId="0" applyFont="1" applyFill="1" applyBorder="1" applyAlignment="1">
      <alignment horizontal="center"/>
    </xf>
    <xf numFmtId="165" fontId="68" fillId="0" borderId="35" xfId="46" applyFont="1" applyFill="1" applyBorder="1" applyAlignment="1" applyProtection="1">
      <alignment vertical="center"/>
      <protection locked="0"/>
    </xf>
    <xf numFmtId="0" fontId="39" fillId="0" borderId="30"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40" fillId="41" borderId="18" xfId="0" applyFont="1" applyFill="1" applyBorder="1"/>
    <xf numFmtId="0" fontId="99" fillId="0" borderId="31" xfId="0" applyFont="1" applyFill="1" applyBorder="1" applyAlignment="1">
      <alignment horizontal="left"/>
    </xf>
    <xf numFmtId="0" fontId="69" fillId="41" borderId="30" xfId="93" applyFont="1" applyFill="1" applyBorder="1" applyAlignment="1">
      <alignment horizontal="right"/>
    </xf>
    <xf numFmtId="0" fontId="66" fillId="41" borderId="31" xfId="93" applyFont="1" applyFill="1" applyBorder="1" applyAlignment="1">
      <alignment horizontal="left"/>
    </xf>
    <xf numFmtId="0" fontId="69" fillId="41" borderId="30" xfId="93" applyFont="1" applyFill="1" applyBorder="1" applyAlignment="1">
      <alignment horizontal="right" vertical="center"/>
    </xf>
    <xf numFmtId="0" fontId="67" fillId="0" borderId="31" xfId="93" applyFont="1" applyBorder="1" applyAlignment="1">
      <alignment horizontal="left"/>
    </xf>
    <xf numFmtId="0" fontId="67" fillId="0" borderId="30" xfId="93" applyFont="1" applyBorder="1"/>
    <xf numFmtId="0" fontId="69" fillId="41" borderId="30" xfId="93" applyFont="1" applyFill="1" applyBorder="1" applyAlignment="1">
      <alignment horizontal="right"/>
    </xf>
    <xf numFmtId="0" fontId="66" fillId="41" borderId="31" xfId="93" applyFont="1" applyFill="1" applyBorder="1" applyAlignment="1">
      <alignment horizontal="left"/>
    </xf>
    <xf numFmtId="0" fontId="67" fillId="0" borderId="30" xfId="93" applyFont="1" applyBorder="1"/>
    <xf numFmtId="168" fontId="68" fillId="41" borderId="30" xfId="95" quotePrefix="1" applyNumberFormat="1" applyFont="1" applyFill="1" applyBorder="1" applyAlignment="1" applyProtection="1">
      <alignment horizontal="center"/>
      <protection locked="0"/>
    </xf>
    <xf numFmtId="0" fontId="69" fillId="41" borderId="30" xfId="93" applyFont="1" applyFill="1" applyBorder="1" applyAlignment="1">
      <alignment horizontal="right" vertical="center"/>
    </xf>
    <xf numFmtId="0" fontId="67" fillId="0" borderId="31" xfId="93" applyFont="1" applyBorder="1" applyAlignment="1">
      <alignment horizontal="left"/>
    </xf>
    <xf numFmtId="0" fontId="97" fillId="41" borderId="30" xfId="93" applyFont="1" applyFill="1" applyBorder="1" applyAlignment="1">
      <alignment horizontal="left" vertic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67" fillId="0" borderId="30" xfId="93" applyFont="1" applyBorder="1"/>
    <xf numFmtId="0" fontId="69" fillId="41" borderId="30" xfId="93" applyFont="1" applyFill="1" applyBorder="1" applyAlignment="1">
      <alignment horizontal="right"/>
    </xf>
    <xf numFmtId="0" fontId="66" fillId="41" borderId="31" xfId="93" applyFont="1" applyFill="1" applyBorder="1" applyAlignment="1">
      <alignment horizontal="left"/>
    </xf>
    <xf numFmtId="0" fontId="69" fillId="41" borderId="30" xfId="93" applyFont="1" applyFill="1" applyBorder="1" applyAlignment="1">
      <alignment horizontal="right" vertical="center"/>
    </xf>
    <xf numFmtId="0" fontId="67" fillId="0" borderId="31" xfId="93" applyFont="1" applyBorder="1" applyAlignment="1">
      <alignment horizontal="left"/>
    </xf>
    <xf numFmtId="0" fontId="0" fillId="41" borderId="22" xfId="0" applyFont="1" applyFill="1" applyBorder="1" applyAlignment="1">
      <alignment horizontal="center"/>
    </xf>
    <xf numFmtId="0" fontId="0" fillId="41" borderId="22" xfId="0" applyFont="1" applyFill="1" applyBorder="1" applyAlignment="1">
      <alignment horizontal="center"/>
    </xf>
    <xf numFmtId="0" fontId="67" fillId="0" borderId="30" xfId="93" applyFont="1" applyFill="1" applyBorder="1"/>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9" fillId="41" borderId="0" xfId="0" applyFont="1" applyFill="1" applyBorder="1" applyAlignment="1">
      <alignment horizontal="left"/>
    </xf>
    <xf numFmtId="0" fontId="39"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4" fillId="14" borderId="25" xfId="0" applyFont="1" applyFill="1" applyBorder="1" applyAlignment="1">
      <alignment horizontal="center" vertical="center"/>
    </xf>
    <xf numFmtId="0" fontId="64" fillId="14" borderId="26" xfId="0" applyFont="1" applyFill="1" applyBorder="1" applyAlignment="1">
      <alignment horizontal="center" vertical="center"/>
    </xf>
    <xf numFmtId="165" fontId="10" fillId="14" borderId="25" xfId="46" applyFont="1" applyFill="1" applyBorder="1" applyAlignment="1">
      <alignment horizontal="center" vertical="center"/>
    </xf>
    <xf numFmtId="165" fontId="10" fillId="14" borderId="26" xfId="46" applyFont="1" applyFill="1" applyBorder="1" applyAlignment="1">
      <alignment horizontal="center" vertical="center"/>
    </xf>
    <xf numFmtId="0" fontId="36" fillId="43" borderId="25" xfId="0" applyFont="1" applyFill="1" applyBorder="1" applyAlignment="1">
      <alignment horizontal="center" vertical="center" wrapText="1"/>
    </xf>
    <xf numFmtId="0" fontId="10" fillId="43" borderId="26" xfId="0" applyFont="1" applyFill="1" applyBorder="1" applyAlignment="1">
      <alignment horizontal="center" vertical="center" wrapText="1"/>
    </xf>
    <xf numFmtId="0" fontId="36" fillId="43" borderId="26" xfId="0" applyFont="1" applyFill="1" applyBorder="1" applyAlignment="1">
      <alignment horizontal="center" vertical="center" wrapText="1"/>
    </xf>
    <xf numFmtId="0" fontId="10" fillId="43" borderId="23" xfId="0" applyFont="1" applyFill="1" applyBorder="1" applyAlignment="1">
      <alignment horizontal="center"/>
    </xf>
    <xf numFmtId="0" fontId="10" fillId="43" borderId="52" xfId="0" applyFont="1" applyFill="1" applyBorder="1" applyAlignment="1">
      <alignment horizontal="center"/>
    </xf>
    <xf numFmtId="0" fontId="10" fillId="43" borderId="53" xfId="0" applyFont="1" applyFill="1" applyBorder="1" applyAlignment="1">
      <alignment horizontal="center"/>
    </xf>
    <xf numFmtId="15" fontId="40" fillId="41" borderId="20" xfId="99" quotePrefix="1" applyNumberFormat="1" applyFill="1" applyBorder="1" applyAlignment="1">
      <alignment horizontal="center" vertical="center"/>
    </xf>
    <xf numFmtId="15" fontId="40" fillId="41" borderId="51" xfId="99" applyNumberFormat="1" applyFill="1" applyBorder="1" applyAlignment="1">
      <alignment horizontal="center" vertical="center"/>
    </xf>
    <xf numFmtId="0" fontId="0" fillId="41" borderId="20" xfId="0" applyFont="1" applyFill="1" applyBorder="1" applyAlignment="1">
      <alignment horizontal="center"/>
    </xf>
    <xf numFmtId="0" fontId="0" fillId="41" borderId="21" xfId="0" applyFont="1" applyFill="1" applyBorder="1" applyAlignment="1">
      <alignment horizontal="center"/>
    </xf>
    <xf numFmtId="166" fontId="40" fillId="41" borderId="22" xfId="46" applyNumberFormat="1" applyFont="1" applyFill="1" applyBorder="1" applyAlignment="1">
      <alignment horizontal="center"/>
    </xf>
    <xf numFmtId="167" fontId="0" fillId="41" borderId="0" xfId="0" applyNumberFormat="1" applyFont="1" applyFill="1" applyAlignment="1">
      <alignment horizontal="center"/>
    </xf>
    <xf numFmtId="0" fontId="0" fillId="41" borderId="16" xfId="0" applyFont="1" applyFill="1" applyBorder="1" applyAlignment="1">
      <alignment horizontal="center"/>
    </xf>
    <xf numFmtId="0" fontId="0" fillId="41" borderId="17" xfId="0" applyFont="1" applyFill="1" applyBorder="1" applyAlignment="1">
      <alignment horizontal="center"/>
    </xf>
    <xf numFmtId="0" fontId="0" fillId="41" borderId="14" xfId="0" applyFont="1" applyFill="1" applyBorder="1" applyAlignment="1">
      <alignment horizontal="center"/>
    </xf>
    <xf numFmtId="49" fontId="40" fillId="41" borderId="18" xfId="46" applyNumberFormat="1" applyFont="1" applyFill="1" applyBorder="1" applyAlignment="1">
      <alignment horizontal="center"/>
    </xf>
    <xf numFmtId="49" fontId="40" fillId="41" borderId="19" xfId="46" applyNumberFormat="1" applyFont="1" applyFill="1" applyBorder="1" applyAlignment="1">
      <alignment horizontal="center"/>
    </xf>
    <xf numFmtId="165" fontId="40" fillId="41" borderId="54" xfId="46" applyFont="1" applyFill="1" applyBorder="1" applyAlignment="1">
      <alignment horizontal="center"/>
    </xf>
    <xf numFmtId="165" fontId="40" fillId="41" borderId="19" xfId="46"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66" fontId="40" fillId="41" borderId="19" xfId="46" applyNumberFormat="1" applyFont="1" applyFill="1" applyBorder="1" applyAlignment="1">
      <alignment horizontal="center"/>
    </xf>
  </cellXfs>
  <cellStyles count="916">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2 4" xfId="915" xr:uid="{FC3DB710-7169-4710-87B7-8DBD4DA9C915}"/>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2 5" xfId="912" xr:uid="{A998A7FF-AFD2-43F6-A72F-60B7E6A7A5C8}"/>
    <cellStyle name="Normal 2 6" xfId="913" xr:uid="{0A23867F-758D-4919-A8C7-EE85550614C9}"/>
    <cellStyle name="Normal 3" xfId="60" xr:uid="{00000000-0005-0000-0000-0000DD000000}"/>
    <cellStyle name="Normal 3 10" xfId="769" xr:uid="{00000000-0005-0000-0000-0000DE000000}"/>
    <cellStyle name="Normal 3 11" xfId="911" xr:uid="{FEFB8E40-663C-4903-B731-98DE196CFE77}"/>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5 2" xfId="914" xr:uid="{335D764A-B1E9-44EF-8729-FB08A44E3846}"/>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FFFF"/>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externalLink" Target="externalLinks/externalLink23.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externalLink" Target="externalLinks/externalLink14.xml"/><Relationship Id="rId54"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externalLink" Target="externalLinks/externalLink26.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externalLink" Target="externalLinks/externalLink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24.xml"/><Relationship Id="rId3" Type="http://schemas.openxmlformats.org/officeDocument/2006/relationships/worksheet" Target="worksheets/sheet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A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A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A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MARET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A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A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A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44</xdr:row>
      <xdr:rowOff>28575</xdr:rowOff>
    </xdr:from>
    <xdr:to>
      <xdr:col>21</xdr:col>
      <xdr:colOff>561975</xdr:colOff>
      <xdr:row>47</xdr:row>
      <xdr:rowOff>158750</xdr:rowOff>
    </xdr:to>
    <xdr:sp macro="" textlink="">
      <xdr:nvSpPr>
        <xdr:cNvPr id="14" name="Text Box 13">
          <a:extLst>
            <a:ext uri="{FF2B5EF4-FFF2-40B4-BE49-F238E27FC236}">
              <a16:creationId xmlns:a16="http://schemas.microsoft.com/office/drawing/2014/main" id="{00000000-0008-0000-0A00-00000E000000}"/>
            </a:ext>
          </a:extLst>
        </xdr:cNvPr>
        <xdr:cNvSpPr txBox="1">
          <a:spLocks noChangeArrowheads="1"/>
        </xdr:cNvSpPr>
      </xdr:nvSpPr>
      <xdr:spPr bwMode="auto">
        <a:xfrm>
          <a:off x="38100" y="834707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620802--&gt; ORDER FEBRUARI'22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A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166989</xdr:colOff>
      <xdr:row>19</xdr:row>
      <xdr:rowOff>100440</xdr:rowOff>
    </xdr:from>
    <xdr:to>
      <xdr:col>4</xdr:col>
      <xdr:colOff>595614</xdr:colOff>
      <xdr:row>19</xdr:row>
      <xdr:rowOff>100440</xdr:rowOff>
    </xdr:to>
    <xdr:sp macro="" textlink="">
      <xdr:nvSpPr>
        <xdr:cNvPr id="19" name="Line 17">
          <a:extLst>
            <a:ext uri="{FF2B5EF4-FFF2-40B4-BE49-F238E27FC236}">
              <a16:creationId xmlns:a16="http://schemas.microsoft.com/office/drawing/2014/main" id="{00000000-0008-0000-0A00-000013000000}"/>
            </a:ext>
          </a:extLst>
        </xdr:cNvPr>
        <xdr:cNvSpPr>
          <a:spLocks noChangeShapeType="1"/>
        </xdr:cNvSpPr>
      </xdr:nvSpPr>
      <xdr:spPr bwMode="auto">
        <a:xfrm>
          <a:off x="4270677" y="3077003"/>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184452</xdr:colOff>
      <xdr:row>21</xdr:row>
      <xdr:rowOff>129015</xdr:rowOff>
    </xdr:from>
    <xdr:to>
      <xdr:col>4</xdr:col>
      <xdr:colOff>613077</xdr:colOff>
      <xdr:row>21</xdr:row>
      <xdr:rowOff>129015</xdr:rowOff>
    </xdr:to>
    <xdr:sp macro="" textlink="">
      <xdr:nvSpPr>
        <xdr:cNvPr id="20" name="Line 17">
          <a:extLst>
            <a:ext uri="{FF2B5EF4-FFF2-40B4-BE49-F238E27FC236}">
              <a16:creationId xmlns:a16="http://schemas.microsoft.com/office/drawing/2014/main" id="{00000000-0008-0000-0A00-000014000000}"/>
            </a:ext>
          </a:extLst>
        </xdr:cNvPr>
        <xdr:cNvSpPr>
          <a:spLocks noChangeShapeType="1"/>
        </xdr:cNvSpPr>
      </xdr:nvSpPr>
      <xdr:spPr bwMode="auto">
        <a:xfrm>
          <a:off x="4288140" y="355007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B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B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B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B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B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B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B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B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APRIL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B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B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B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47</xdr:row>
      <xdr:rowOff>28575</xdr:rowOff>
    </xdr:from>
    <xdr:to>
      <xdr:col>21</xdr:col>
      <xdr:colOff>561975</xdr:colOff>
      <xdr:row>50</xdr:row>
      <xdr:rowOff>158750</xdr:rowOff>
    </xdr:to>
    <xdr:sp macro="" textlink="">
      <xdr:nvSpPr>
        <xdr:cNvPr id="14" name="Text Box 13">
          <a:extLst>
            <a:ext uri="{FF2B5EF4-FFF2-40B4-BE49-F238E27FC236}">
              <a16:creationId xmlns:a16="http://schemas.microsoft.com/office/drawing/2014/main" id="{00000000-0008-0000-0B00-00000E000000}"/>
            </a:ext>
          </a:extLst>
        </xdr:cNvPr>
        <xdr:cNvSpPr txBox="1">
          <a:spLocks noChangeArrowheads="1"/>
        </xdr:cNvSpPr>
      </xdr:nvSpPr>
      <xdr:spPr bwMode="auto">
        <a:xfrm>
          <a:off x="38100" y="837882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B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166989</xdr:colOff>
      <xdr:row>18</xdr:row>
      <xdr:rowOff>100440</xdr:rowOff>
    </xdr:from>
    <xdr:to>
      <xdr:col>4</xdr:col>
      <xdr:colOff>595614</xdr:colOff>
      <xdr:row>18</xdr:row>
      <xdr:rowOff>100440</xdr:rowOff>
    </xdr:to>
    <xdr:sp macro="" textlink="">
      <xdr:nvSpPr>
        <xdr:cNvPr id="21" name="Line 17">
          <a:extLst>
            <a:ext uri="{FF2B5EF4-FFF2-40B4-BE49-F238E27FC236}">
              <a16:creationId xmlns:a16="http://schemas.microsoft.com/office/drawing/2014/main" id="{00000000-0008-0000-0B00-000015000000}"/>
            </a:ext>
          </a:extLst>
        </xdr:cNvPr>
        <xdr:cNvSpPr>
          <a:spLocks noChangeShapeType="1"/>
        </xdr:cNvSpPr>
      </xdr:nvSpPr>
      <xdr:spPr bwMode="auto">
        <a:xfrm>
          <a:off x="4270677" y="3299253"/>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176514</xdr:colOff>
      <xdr:row>20</xdr:row>
      <xdr:rowOff>129015</xdr:rowOff>
    </xdr:from>
    <xdr:to>
      <xdr:col>4</xdr:col>
      <xdr:colOff>605139</xdr:colOff>
      <xdr:row>20</xdr:row>
      <xdr:rowOff>129015</xdr:rowOff>
    </xdr:to>
    <xdr:sp macro="" textlink="">
      <xdr:nvSpPr>
        <xdr:cNvPr id="22" name="Line 17">
          <a:extLst>
            <a:ext uri="{FF2B5EF4-FFF2-40B4-BE49-F238E27FC236}">
              <a16:creationId xmlns:a16="http://schemas.microsoft.com/office/drawing/2014/main" id="{00000000-0008-0000-0B00-000016000000}"/>
            </a:ext>
          </a:extLst>
        </xdr:cNvPr>
        <xdr:cNvSpPr>
          <a:spLocks noChangeShapeType="1"/>
        </xdr:cNvSpPr>
      </xdr:nvSpPr>
      <xdr:spPr bwMode="auto">
        <a:xfrm>
          <a:off x="4280202" y="377232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C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C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C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C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C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C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C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APRIL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C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C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C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41</xdr:row>
      <xdr:rowOff>28575</xdr:rowOff>
    </xdr:from>
    <xdr:to>
      <xdr:col>21</xdr:col>
      <xdr:colOff>561975</xdr:colOff>
      <xdr:row>44</xdr:row>
      <xdr:rowOff>158750</xdr:rowOff>
    </xdr:to>
    <xdr:sp macro="" textlink="">
      <xdr:nvSpPr>
        <xdr:cNvPr id="14" name="Text Box 13">
          <a:extLst>
            <a:ext uri="{FF2B5EF4-FFF2-40B4-BE49-F238E27FC236}">
              <a16:creationId xmlns:a16="http://schemas.microsoft.com/office/drawing/2014/main" id="{00000000-0008-0000-0C00-00000E000000}"/>
            </a:ext>
          </a:extLst>
        </xdr:cNvPr>
        <xdr:cNvSpPr txBox="1">
          <a:spLocks noChangeArrowheads="1"/>
        </xdr:cNvSpPr>
      </xdr:nvSpPr>
      <xdr:spPr bwMode="auto">
        <a:xfrm>
          <a:off x="38100" y="1204912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620802--&gt; ORDER FEBRUARI'22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C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C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166989</xdr:colOff>
      <xdr:row>18</xdr:row>
      <xdr:rowOff>100440</xdr:rowOff>
    </xdr:from>
    <xdr:to>
      <xdr:col>4</xdr:col>
      <xdr:colOff>595614</xdr:colOff>
      <xdr:row>18</xdr:row>
      <xdr:rowOff>100440</xdr:rowOff>
    </xdr:to>
    <xdr:sp macro="" textlink="">
      <xdr:nvSpPr>
        <xdr:cNvPr id="19" name="Line 17">
          <a:extLst>
            <a:ext uri="{FF2B5EF4-FFF2-40B4-BE49-F238E27FC236}">
              <a16:creationId xmlns:a16="http://schemas.microsoft.com/office/drawing/2014/main" id="{00000000-0008-0000-0C00-000013000000}"/>
            </a:ext>
          </a:extLst>
        </xdr:cNvPr>
        <xdr:cNvSpPr>
          <a:spLocks noChangeShapeType="1"/>
        </xdr:cNvSpPr>
      </xdr:nvSpPr>
      <xdr:spPr bwMode="auto">
        <a:xfrm>
          <a:off x="4270677" y="3077003"/>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176514</xdr:colOff>
      <xdr:row>20</xdr:row>
      <xdr:rowOff>129015</xdr:rowOff>
    </xdr:from>
    <xdr:to>
      <xdr:col>4</xdr:col>
      <xdr:colOff>605139</xdr:colOff>
      <xdr:row>20</xdr:row>
      <xdr:rowOff>129015</xdr:rowOff>
    </xdr:to>
    <xdr:sp macro="" textlink="">
      <xdr:nvSpPr>
        <xdr:cNvPr id="20" name="Line 17">
          <a:extLst>
            <a:ext uri="{FF2B5EF4-FFF2-40B4-BE49-F238E27FC236}">
              <a16:creationId xmlns:a16="http://schemas.microsoft.com/office/drawing/2014/main" id="{00000000-0008-0000-0C00-000014000000}"/>
            </a:ext>
          </a:extLst>
        </xdr:cNvPr>
        <xdr:cNvSpPr>
          <a:spLocks noChangeShapeType="1"/>
        </xdr:cNvSpPr>
      </xdr:nvSpPr>
      <xdr:spPr bwMode="auto">
        <a:xfrm>
          <a:off x="4280202" y="355007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D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D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D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D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D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D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D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D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D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MEI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D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D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D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28575</xdr:rowOff>
    </xdr:from>
    <xdr:to>
      <xdr:col>21</xdr:col>
      <xdr:colOff>561975</xdr:colOff>
      <xdr:row>39</xdr:row>
      <xdr:rowOff>158750</xdr:rowOff>
    </xdr:to>
    <xdr:sp macro="" textlink="">
      <xdr:nvSpPr>
        <xdr:cNvPr id="14" name="Text Box 13">
          <a:extLst>
            <a:ext uri="{FF2B5EF4-FFF2-40B4-BE49-F238E27FC236}">
              <a16:creationId xmlns:a16="http://schemas.microsoft.com/office/drawing/2014/main" id="{00000000-0008-0000-0D00-00000E000000}"/>
            </a:ext>
          </a:extLst>
        </xdr:cNvPr>
        <xdr:cNvSpPr txBox="1">
          <a:spLocks noChangeArrowheads="1"/>
        </xdr:cNvSpPr>
      </xdr:nvSpPr>
      <xdr:spPr bwMode="auto">
        <a:xfrm>
          <a:off x="38100" y="782637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r>
            <a:rPr lang="en-US" sz="1400" b="0" i="0" u="none" strike="noStrike" baseline="0">
              <a:solidFill>
                <a:srgbClr val="000000"/>
              </a:solidFill>
              <a:latin typeface="Arial"/>
              <a:cs typeface="Arial"/>
            </a:rPr>
            <a:t>PO : 624041--&gt; ORDER APR'22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D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D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176514</xdr:colOff>
      <xdr:row>22</xdr:row>
      <xdr:rowOff>129015</xdr:rowOff>
    </xdr:from>
    <xdr:to>
      <xdr:col>4</xdr:col>
      <xdr:colOff>605139</xdr:colOff>
      <xdr:row>22</xdr:row>
      <xdr:rowOff>129015</xdr:rowOff>
    </xdr:to>
    <xdr:sp macro="" textlink="">
      <xdr:nvSpPr>
        <xdr:cNvPr id="18" name="Line 17">
          <a:extLst>
            <a:ext uri="{FF2B5EF4-FFF2-40B4-BE49-F238E27FC236}">
              <a16:creationId xmlns:a16="http://schemas.microsoft.com/office/drawing/2014/main" id="{00000000-0008-0000-0D00-000012000000}"/>
            </a:ext>
          </a:extLst>
        </xdr:cNvPr>
        <xdr:cNvSpPr>
          <a:spLocks noChangeShapeType="1"/>
        </xdr:cNvSpPr>
      </xdr:nvSpPr>
      <xdr:spPr bwMode="auto">
        <a:xfrm>
          <a:off x="4278614" y="354531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103489</xdr:colOff>
      <xdr:row>22</xdr:row>
      <xdr:rowOff>124252</xdr:rowOff>
    </xdr:from>
    <xdr:to>
      <xdr:col>4</xdr:col>
      <xdr:colOff>532114</xdr:colOff>
      <xdr:row>22</xdr:row>
      <xdr:rowOff>124252</xdr:rowOff>
    </xdr:to>
    <xdr:sp macro="" textlink="">
      <xdr:nvSpPr>
        <xdr:cNvPr id="19" name="Line 17">
          <a:extLst>
            <a:ext uri="{FF2B5EF4-FFF2-40B4-BE49-F238E27FC236}">
              <a16:creationId xmlns:a16="http://schemas.microsoft.com/office/drawing/2014/main" id="{00000000-0008-0000-0D00-000013000000}"/>
            </a:ext>
          </a:extLst>
        </xdr:cNvPr>
        <xdr:cNvSpPr>
          <a:spLocks noChangeShapeType="1"/>
        </xdr:cNvSpPr>
      </xdr:nvSpPr>
      <xdr:spPr bwMode="auto">
        <a:xfrm>
          <a:off x="4207177" y="443431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176514</xdr:colOff>
      <xdr:row>20</xdr:row>
      <xdr:rowOff>129015</xdr:rowOff>
    </xdr:from>
    <xdr:to>
      <xdr:col>4</xdr:col>
      <xdr:colOff>605139</xdr:colOff>
      <xdr:row>20</xdr:row>
      <xdr:rowOff>129015</xdr:rowOff>
    </xdr:to>
    <xdr:sp macro="" textlink="">
      <xdr:nvSpPr>
        <xdr:cNvPr id="20" name="Line 17">
          <a:extLst>
            <a:ext uri="{FF2B5EF4-FFF2-40B4-BE49-F238E27FC236}">
              <a16:creationId xmlns:a16="http://schemas.microsoft.com/office/drawing/2014/main" id="{00000000-0008-0000-0D00-000014000000}"/>
            </a:ext>
          </a:extLst>
        </xdr:cNvPr>
        <xdr:cNvSpPr>
          <a:spLocks noChangeShapeType="1"/>
        </xdr:cNvSpPr>
      </xdr:nvSpPr>
      <xdr:spPr bwMode="auto">
        <a:xfrm>
          <a:off x="4280202" y="399457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E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E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E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E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E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E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E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E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MEI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E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E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E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28575</xdr:rowOff>
    </xdr:from>
    <xdr:to>
      <xdr:col>21</xdr:col>
      <xdr:colOff>561975</xdr:colOff>
      <xdr:row>39</xdr:row>
      <xdr:rowOff>158750</xdr:rowOff>
    </xdr:to>
    <xdr:sp macro="" textlink="">
      <xdr:nvSpPr>
        <xdr:cNvPr id="14" name="Text Box 13">
          <a:extLst>
            <a:ext uri="{FF2B5EF4-FFF2-40B4-BE49-F238E27FC236}">
              <a16:creationId xmlns:a16="http://schemas.microsoft.com/office/drawing/2014/main" id="{00000000-0008-0000-0E00-00000E000000}"/>
            </a:ext>
          </a:extLst>
        </xdr:cNvPr>
        <xdr:cNvSpPr txBox="1">
          <a:spLocks noChangeArrowheads="1"/>
        </xdr:cNvSpPr>
      </xdr:nvSpPr>
      <xdr:spPr bwMode="auto">
        <a:xfrm>
          <a:off x="38100" y="671512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r>
            <a:rPr lang="en-US" sz="1400" b="0" i="0" u="none" strike="noStrike" baseline="0">
              <a:solidFill>
                <a:srgbClr val="000000"/>
              </a:solidFill>
              <a:latin typeface="Arial"/>
              <a:cs typeface="Arial"/>
            </a:rPr>
            <a:t>PO : 624041--&gt; ORDER APR'22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E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E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176514</xdr:colOff>
      <xdr:row>22</xdr:row>
      <xdr:rowOff>129015</xdr:rowOff>
    </xdr:from>
    <xdr:to>
      <xdr:col>4</xdr:col>
      <xdr:colOff>605139</xdr:colOff>
      <xdr:row>22</xdr:row>
      <xdr:rowOff>129015</xdr:rowOff>
    </xdr:to>
    <xdr:sp macro="" textlink="">
      <xdr:nvSpPr>
        <xdr:cNvPr id="17" name="Line 17">
          <a:extLst>
            <a:ext uri="{FF2B5EF4-FFF2-40B4-BE49-F238E27FC236}">
              <a16:creationId xmlns:a16="http://schemas.microsoft.com/office/drawing/2014/main" id="{00000000-0008-0000-0E00-000011000000}"/>
            </a:ext>
          </a:extLst>
        </xdr:cNvPr>
        <xdr:cNvSpPr>
          <a:spLocks noChangeShapeType="1"/>
        </xdr:cNvSpPr>
      </xdr:nvSpPr>
      <xdr:spPr bwMode="auto">
        <a:xfrm>
          <a:off x="4278614" y="398981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103489</xdr:colOff>
      <xdr:row>22</xdr:row>
      <xdr:rowOff>124252</xdr:rowOff>
    </xdr:from>
    <xdr:to>
      <xdr:col>4</xdr:col>
      <xdr:colOff>532114</xdr:colOff>
      <xdr:row>22</xdr:row>
      <xdr:rowOff>124252</xdr:rowOff>
    </xdr:to>
    <xdr:sp macro="" textlink="">
      <xdr:nvSpPr>
        <xdr:cNvPr id="18" name="Line 17">
          <a:extLst>
            <a:ext uri="{FF2B5EF4-FFF2-40B4-BE49-F238E27FC236}">
              <a16:creationId xmlns:a16="http://schemas.microsoft.com/office/drawing/2014/main" id="{00000000-0008-0000-0E00-000012000000}"/>
            </a:ext>
          </a:extLst>
        </xdr:cNvPr>
        <xdr:cNvSpPr>
          <a:spLocks noChangeShapeType="1"/>
        </xdr:cNvSpPr>
      </xdr:nvSpPr>
      <xdr:spPr bwMode="auto">
        <a:xfrm>
          <a:off x="4205589" y="39850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176514</xdr:colOff>
      <xdr:row>20</xdr:row>
      <xdr:rowOff>129015</xdr:rowOff>
    </xdr:from>
    <xdr:to>
      <xdr:col>4</xdr:col>
      <xdr:colOff>605139</xdr:colOff>
      <xdr:row>20</xdr:row>
      <xdr:rowOff>129015</xdr:rowOff>
    </xdr:to>
    <xdr:sp macro="" textlink="">
      <xdr:nvSpPr>
        <xdr:cNvPr id="19" name="Line 17">
          <a:extLst>
            <a:ext uri="{FF2B5EF4-FFF2-40B4-BE49-F238E27FC236}">
              <a16:creationId xmlns:a16="http://schemas.microsoft.com/office/drawing/2014/main" id="{00000000-0008-0000-0E00-000013000000}"/>
            </a:ext>
          </a:extLst>
        </xdr:cNvPr>
        <xdr:cNvSpPr>
          <a:spLocks noChangeShapeType="1"/>
        </xdr:cNvSpPr>
      </xdr:nvSpPr>
      <xdr:spPr bwMode="auto">
        <a:xfrm>
          <a:off x="4278614" y="354531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919C3380-7238-4E0C-BD46-AB9C998E0FC6}"/>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3F107C6E-8E58-40BC-83E3-E8463D86179E}"/>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38487DEF-8B17-4428-962D-791F0B608ED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32EE0F65-5148-4DA9-9B52-878123B158C7}"/>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35AD6D77-8150-43D2-A8D0-9F3B50437C57}"/>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CA013E32-70B6-46C9-937E-D613A9627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4C1B4E49-16D6-42CF-9CE8-60BB9C3FFB21}"/>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B9FB577B-E18B-4C96-B685-300087E6444C}"/>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C53DCF4-E7EF-4086-AE5B-66200E54E0CE}"/>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JUNI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FE5AD5E4-5318-4D7A-A83E-512965D4480D}"/>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EDBED14D-A352-4A6A-A1BF-B5B46CFE101B}"/>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FD6C7597-180F-45B1-AF6E-DC2033B8FB64}"/>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44</xdr:row>
      <xdr:rowOff>28575</xdr:rowOff>
    </xdr:from>
    <xdr:to>
      <xdr:col>21</xdr:col>
      <xdr:colOff>561975</xdr:colOff>
      <xdr:row>47</xdr:row>
      <xdr:rowOff>158750</xdr:rowOff>
    </xdr:to>
    <xdr:sp macro="" textlink="">
      <xdr:nvSpPr>
        <xdr:cNvPr id="14" name="Text Box 13">
          <a:extLst>
            <a:ext uri="{FF2B5EF4-FFF2-40B4-BE49-F238E27FC236}">
              <a16:creationId xmlns:a16="http://schemas.microsoft.com/office/drawing/2014/main" id="{BC2CE69B-5671-43DB-AFEF-5081FCF146ED}"/>
            </a:ext>
          </a:extLst>
        </xdr:cNvPr>
        <xdr:cNvSpPr txBox="1">
          <a:spLocks noChangeArrowheads="1"/>
        </xdr:cNvSpPr>
      </xdr:nvSpPr>
      <xdr:spPr bwMode="auto">
        <a:xfrm>
          <a:off x="38100" y="671512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r>
            <a:rPr lang="en-US" sz="1400" b="0" i="0" u="none" strike="noStrike" baseline="0">
              <a:solidFill>
                <a:srgbClr val="000000"/>
              </a:solidFill>
              <a:latin typeface="Arial"/>
              <a:cs typeface="Arial"/>
            </a:rPr>
            <a:t>PO : 624041--&gt; ORDER APR'22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91D9C639-58EF-4D05-93A9-6D0568755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5FB42D2C-5047-4D1C-A216-A6EDD6AC159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176514</xdr:colOff>
      <xdr:row>18</xdr:row>
      <xdr:rowOff>129015</xdr:rowOff>
    </xdr:from>
    <xdr:to>
      <xdr:col>4</xdr:col>
      <xdr:colOff>605139</xdr:colOff>
      <xdr:row>18</xdr:row>
      <xdr:rowOff>129015</xdr:rowOff>
    </xdr:to>
    <xdr:sp macro="" textlink="">
      <xdr:nvSpPr>
        <xdr:cNvPr id="19" name="Line 17">
          <a:extLst>
            <a:ext uri="{FF2B5EF4-FFF2-40B4-BE49-F238E27FC236}">
              <a16:creationId xmlns:a16="http://schemas.microsoft.com/office/drawing/2014/main" id="{1D2E1A91-4389-40E1-B442-6A38A872014A}"/>
            </a:ext>
          </a:extLst>
        </xdr:cNvPr>
        <xdr:cNvSpPr>
          <a:spLocks noChangeShapeType="1"/>
        </xdr:cNvSpPr>
      </xdr:nvSpPr>
      <xdr:spPr bwMode="auto">
        <a:xfrm>
          <a:off x="4278614" y="354531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32" name="Line 17">
          <a:extLst>
            <a:ext uri="{FF2B5EF4-FFF2-40B4-BE49-F238E27FC236}">
              <a16:creationId xmlns:a16="http://schemas.microsoft.com/office/drawing/2014/main" id="{3A2FF083-BEF3-4C52-90CE-0E6DE30BAE30}"/>
            </a:ext>
          </a:extLst>
        </xdr:cNvPr>
        <xdr:cNvSpPr>
          <a:spLocks noChangeShapeType="1"/>
        </xdr:cNvSpPr>
      </xdr:nvSpPr>
      <xdr:spPr bwMode="auto">
        <a:xfrm>
          <a:off x="4272264" y="35342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629B9F6D-A8F6-4B79-B73D-23363E7DCEEF}"/>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7ABBE8A1-BCDC-4BFB-BB2F-AFA2BB735B92}"/>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C88A54FF-A186-44C4-B78A-7B651A3488DF}"/>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F5F280C4-4C88-4A5D-9C72-9A457B00824C}"/>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48B7F7D3-92A1-4576-9CC7-AD827974B059}"/>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80C0595B-CADC-473F-97A8-AB33D3926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3ECA17DF-8BCF-42F5-84D2-E8CD5802D7B2}"/>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82D2D436-C131-46EA-B9F2-301CD12771B2}"/>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BBF40CE0-5C34-4E18-9335-188C535573E5}"/>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JUNI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D336983-A15E-4468-93F5-3E8E6C52D118}"/>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EFDB668F-960E-4DAC-9F01-56FC5969CEB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56661C82-9719-4DF0-B0ED-12689AD86E79}"/>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40</xdr:row>
      <xdr:rowOff>158750</xdr:rowOff>
    </xdr:to>
    <xdr:sp macro="" textlink="">
      <xdr:nvSpPr>
        <xdr:cNvPr id="14" name="Text Box 13">
          <a:extLst>
            <a:ext uri="{FF2B5EF4-FFF2-40B4-BE49-F238E27FC236}">
              <a16:creationId xmlns:a16="http://schemas.microsoft.com/office/drawing/2014/main" id="{7C97ECF3-B746-47CF-B36D-B9B96EBE930C}"/>
            </a:ext>
          </a:extLst>
        </xdr:cNvPr>
        <xdr:cNvSpPr txBox="1">
          <a:spLocks noChangeArrowheads="1"/>
        </xdr:cNvSpPr>
      </xdr:nvSpPr>
      <xdr:spPr bwMode="auto">
        <a:xfrm>
          <a:off x="38100" y="938212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628277--&gt; ORDER JUNI'22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FE038CEE-7F89-46CE-9879-2869C5A5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3FE4B097-A1CA-492B-963E-26F7DACE0272}"/>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C9F219AA-2E58-40B0-A28D-611FCD72925B}"/>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F3C5601A-8386-4FE8-8FA5-323C48797A37}"/>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8B14DE28-3D0E-4D5B-B957-5D017E7443FA}"/>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5333A344-C480-49F2-B14B-756630C68324}"/>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EEEE943F-A766-4B75-858B-C7D199BD370E}"/>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36CE765A-3FDE-4E07-B686-1F5121589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2FB6A373-DDBD-4286-BCF3-3C928440091E}"/>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5283D8F2-90C2-4BAA-8B8C-6147A575C9B6}"/>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2F2C63F3-D23A-4BF4-AC96-EAA36091448A}"/>
            </a:ext>
          </a:extLst>
        </xdr:cNvPr>
        <xdr:cNvSpPr txBox="1">
          <a:spLocks noChangeArrowheads="1"/>
        </xdr:cNvSpPr>
      </xdr:nvSpPr>
      <xdr:spPr bwMode="auto">
        <a:xfrm>
          <a:off x="1006792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JUNI 003</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D4C3AB6A-6390-4B02-9880-406DB1E25911}"/>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BE1990E6-886A-4391-8802-B23906C880CB}"/>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68BC24DA-4C90-402E-8FA5-9A8B603CA0A9}"/>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41</xdr:row>
      <xdr:rowOff>28575</xdr:rowOff>
    </xdr:from>
    <xdr:to>
      <xdr:col>21</xdr:col>
      <xdr:colOff>561975</xdr:colOff>
      <xdr:row>44</xdr:row>
      <xdr:rowOff>158750</xdr:rowOff>
    </xdr:to>
    <xdr:sp macro="" textlink="">
      <xdr:nvSpPr>
        <xdr:cNvPr id="14" name="Text Box 13">
          <a:extLst>
            <a:ext uri="{FF2B5EF4-FFF2-40B4-BE49-F238E27FC236}">
              <a16:creationId xmlns:a16="http://schemas.microsoft.com/office/drawing/2014/main" id="{A67E6A7C-19C3-44B3-B2C1-B093401CA155}"/>
            </a:ext>
          </a:extLst>
        </xdr:cNvPr>
        <xdr:cNvSpPr txBox="1">
          <a:spLocks noChangeArrowheads="1"/>
        </xdr:cNvSpPr>
      </xdr:nvSpPr>
      <xdr:spPr bwMode="auto">
        <a:xfrm>
          <a:off x="38100" y="8493125"/>
          <a:ext cx="1248727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r>
            <a:rPr lang="en-US" sz="1400" b="0" i="0" u="none" strike="noStrike" baseline="0">
              <a:solidFill>
                <a:srgbClr val="000000"/>
              </a:solidFill>
              <a:latin typeface="Arial"/>
              <a:cs typeface="Arial"/>
            </a:rPr>
            <a:t>PO : 624041--&gt; ORDER APR'22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1F74A8A5-7E13-41EE-91D8-5EFF477BA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1A07FAEA-7992-44ED-9E52-E671E8C48112}"/>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8" name="Line 17">
          <a:extLst>
            <a:ext uri="{FF2B5EF4-FFF2-40B4-BE49-F238E27FC236}">
              <a16:creationId xmlns:a16="http://schemas.microsoft.com/office/drawing/2014/main" id="{91057A2B-0CCD-4BA9-AAC1-8FE0AA694405}"/>
            </a:ext>
          </a:extLst>
        </xdr:cNvPr>
        <xdr:cNvSpPr>
          <a:spLocks noChangeShapeType="1"/>
        </xdr:cNvSpPr>
      </xdr:nvSpPr>
      <xdr:spPr bwMode="auto">
        <a:xfrm>
          <a:off x="4270676" y="35294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176514</xdr:colOff>
      <xdr:row>18</xdr:row>
      <xdr:rowOff>129015</xdr:rowOff>
    </xdr:from>
    <xdr:to>
      <xdr:col>4</xdr:col>
      <xdr:colOff>605139</xdr:colOff>
      <xdr:row>18</xdr:row>
      <xdr:rowOff>129015</xdr:rowOff>
    </xdr:to>
    <xdr:sp macro="" textlink="">
      <xdr:nvSpPr>
        <xdr:cNvPr id="19" name="Line 17">
          <a:extLst>
            <a:ext uri="{FF2B5EF4-FFF2-40B4-BE49-F238E27FC236}">
              <a16:creationId xmlns:a16="http://schemas.microsoft.com/office/drawing/2014/main" id="{3D15529F-4541-4D27-A66C-9BFA4C6355C1}"/>
            </a:ext>
          </a:extLst>
        </xdr:cNvPr>
        <xdr:cNvSpPr>
          <a:spLocks noChangeShapeType="1"/>
        </xdr:cNvSpPr>
      </xdr:nvSpPr>
      <xdr:spPr bwMode="auto">
        <a:xfrm>
          <a:off x="4280202" y="310557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20" name="Line 17">
          <a:extLst>
            <a:ext uri="{FF2B5EF4-FFF2-40B4-BE49-F238E27FC236}">
              <a16:creationId xmlns:a16="http://schemas.microsoft.com/office/drawing/2014/main" id="{FD5E455B-E75C-4C75-B6FA-3D8E7625FF26}"/>
            </a:ext>
          </a:extLst>
        </xdr:cNvPr>
        <xdr:cNvSpPr>
          <a:spLocks noChangeShapeType="1"/>
        </xdr:cNvSpPr>
      </xdr:nvSpPr>
      <xdr:spPr bwMode="auto">
        <a:xfrm>
          <a:off x="4272264" y="35342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2B7F4450-644C-4DE3-BFA9-5957BE483F13}"/>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A8F141CD-2A53-4137-8A4C-4E359F18875E}"/>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B186CC4E-D228-4990-87F3-79943D48FD77}"/>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52272D97-A4FF-4B00-8619-B0288AE181E7}"/>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2503FB0A-2F2F-4935-9D87-E24956A98C42}"/>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95C894D1-8A6E-41F3-90F0-68187C6F1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3C58CB72-85BD-42CE-AC90-45BECA318B97}"/>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685372C5-7DDC-403F-98EC-E80B1507E49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E31092DE-6F8F-4A0F-911D-02BC49E19C3E}"/>
            </a:ext>
          </a:extLst>
        </xdr:cNvPr>
        <xdr:cNvSpPr txBox="1">
          <a:spLocks noChangeArrowheads="1"/>
        </xdr:cNvSpPr>
      </xdr:nvSpPr>
      <xdr:spPr bwMode="auto">
        <a:xfrm>
          <a:off x="1006792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JULI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E60C228D-DDB2-44BE-A434-CAB6FC922234}"/>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D115748A-4476-4257-958F-75537B568C07}"/>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9B12A920-83E9-4A37-A31F-0DDE4BE308CB}"/>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40</xdr:row>
      <xdr:rowOff>28575</xdr:rowOff>
    </xdr:from>
    <xdr:to>
      <xdr:col>21</xdr:col>
      <xdr:colOff>561975</xdr:colOff>
      <xdr:row>43</xdr:row>
      <xdr:rowOff>158750</xdr:rowOff>
    </xdr:to>
    <xdr:sp macro="" textlink="">
      <xdr:nvSpPr>
        <xdr:cNvPr id="14" name="Text Box 13">
          <a:extLst>
            <a:ext uri="{FF2B5EF4-FFF2-40B4-BE49-F238E27FC236}">
              <a16:creationId xmlns:a16="http://schemas.microsoft.com/office/drawing/2014/main" id="{09A2DDEE-403E-4985-A2C4-B2738FEB2C47}"/>
            </a:ext>
          </a:extLst>
        </xdr:cNvPr>
        <xdr:cNvSpPr txBox="1">
          <a:spLocks noChangeArrowheads="1"/>
        </xdr:cNvSpPr>
      </xdr:nvSpPr>
      <xdr:spPr bwMode="auto">
        <a:xfrm>
          <a:off x="38100" y="7826375"/>
          <a:ext cx="1248727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r>
            <a:rPr lang="en-US" sz="1400" b="0" i="0" u="none" strike="noStrike" baseline="0">
              <a:solidFill>
                <a:srgbClr val="000000"/>
              </a:solidFill>
              <a:latin typeface="Arial"/>
              <a:cs typeface="Arial"/>
            </a:rPr>
            <a:t>PO : 624041--&gt; ORDER APR'22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68B173FE-113E-46D3-85CA-AC773A414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AE462A4D-0D5C-49CC-B50B-75DB2CE3D504}"/>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7" name="Line 17">
          <a:extLst>
            <a:ext uri="{FF2B5EF4-FFF2-40B4-BE49-F238E27FC236}">
              <a16:creationId xmlns:a16="http://schemas.microsoft.com/office/drawing/2014/main" id="{3F3FB725-2CD6-4CC1-8DD3-7A9F918A2CED}"/>
            </a:ext>
          </a:extLst>
        </xdr:cNvPr>
        <xdr:cNvSpPr>
          <a:spLocks noChangeShapeType="1"/>
        </xdr:cNvSpPr>
      </xdr:nvSpPr>
      <xdr:spPr bwMode="auto">
        <a:xfrm>
          <a:off x="4270676" y="30849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19" name="Line 17">
          <a:extLst>
            <a:ext uri="{FF2B5EF4-FFF2-40B4-BE49-F238E27FC236}">
              <a16:creationId xmlns:a16="http://schemas.microsoft.com/office/drawing/2014/main" id="{8415A5EB-3763-4B4A-A935-08F9E3312FFB}"/>
            </a:ext>
          </a:extLst>
        </xdr:cNvPr>
        <xdr:cNvSpPr>
          <a:spLocks noChangeShapeType="1"/>
        </xdr:cNvSpPr>
      </xdr:nvSpPr>
      <xdr:spPr bwMode="auto">
        <a:xfrm>
          <a:off x="4270676" y="35294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C9FEC5D2-E7E7-4F70-A949-8BE2E6FC4874}"/>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9CBB18D9-8027-41A8-8657-B3654B86D191}"/>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919793E8-4339-4445-A4E2-F8CE69982241}"/>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CEF29DFE-FC57-45F9-9F51-3C928F99108F}"/>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6CC3EBA-84E9-4F7F-8D4F-E28009399903}"/>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A37D84B6-4CCA-4567-9BE7-1D71811B5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BEF99D-BCDF-4346-9CAC-690CA96507B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BC811631-17D5-451B-B4E6-3921E8792DB6}"/>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B0BF0F10-5912-4B96-B5EE-88208DD218E8}"/>
            </a:ext>
          </a:extLst>
        </xdr:cNvPr>
        <xdr:cNvSpPr txBox="1">
          <a:spLocks noChangeArrowheads="1"/>
        </xdr:cNvSpPr>
      </xdr:nvSpPr>
      <xdr:spPr bwMode="auto">
        <a:xfrm>
          <a:off x="1006792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JULI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883AF32-6AFB-4E90-9A40-165B9EC3847A}"/>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7034111A-8FCE-44F1-8A96-A69EC526C4B9}"/>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16DE9AA5-717A-4205-AF1A-14D4091DC394}"/>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47</xdr:row>
      <xdr:rowOff>28575</xdr:rowOff>
    </xdr:from>
    <xdr:to>
      <xdr:col>21</xdr:col>
      <xdr:colOff>561975</xdr:colOff>
      <xdr:row>50</xdr:row>
      <xdr:rowOff>158750</xdr:rowOff>
    </xdr:to>
    <xdr:sp macro="" textlink="">
      <xdr:nvSpPr>
        <xdr:cNvPr id="14" name="Text Box 13">
          <a:extLst>
            <a:ext uri="{FF2B5EF4-FFF2-40B4-BE49-F238E27FC236}">
              <a16:creationId xmlns:a16="http://schemas.microsoft.com/office/drawing/2014/main" id="{8C574ED6-FB18-4C5A-98C9-29560829D0DF}"/>
            </a:ext>
          </a:extLst>
        </xdr:cNvPr>
        <xdr:cNvSpPr txBox="1">
          <a:spLocks noChangeArrowheads="1"/>
        </xdr:cNvSpPr>
      </xdr:nvSpPr>
      <xdr:spPr bwMode="auto">
        <a:xfrm>
          <a:off x="38100" y="7604125"/>
          <a:ext cx="1248727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r>
            <a:rPr lang="en-US" sz="1400" b="0" i="0" u="none" strike="noStrike" baseline="0">
              <a:solidFill>
                <a:srgbClr val="000000"/>
              </a:solidFill>
              <a:latin typeface="Arial"/>
              <a:cs typeface="Arial"/>
            </a:rPr>
            <a:t>PO : 624041--&gt; ORDER APR'22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3A0397E1-AC9C-4B2E-BB4C-73B8A39E8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17C1FB29-491C-4FBC-95C2-DAEC19C56426}"/>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8" name="Line 17">
          <a:extLst>
            <a:ext uri="{FF2B5EF4-FFF2-40B4-BE49-F238E27FC236}">
              <a16:creationId xmlns:a16="http://schemas.microsoft.com/office/drawing/2014/main" id="{DB0C84B1-817E-4605-89F2-79634E8F0459}"/>
            </a:ext>
          </a:extLst>
        </xdr:cNvPr>
        <xdr:cNvSpPr>
          <a:spLocks noChangeShapeType="1"/>
        </xdr:cNvSpPr>
      </xdr:nvSpPr>
      <xdr:spPr bwMode="auto">
        <a:xfrm>
          <a:off x="4270676" y="35294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9" name="Line 17">
          <a:extLst>
            <a:ext uri="{FF2B5EF4-FFF2-40B4-BE49-F238E27FC236}">
              <a16:creationId xmlns:a16="http://schemas.microsoft.com/office/drawing/2014/main" id="{E1A67BF2-1D86-4539-B027-A940106A2E04}"/>
            </a:ext>
          </a:extLst>
        </xdr:cNvPr>
        <xdr:cNvSpPr>
          <a:spLocks noChangeShapeType="1"/>
        </xdr:cNvSpPr>
      </xdr:nvSpPr>
      <xdr:spPr bwMode="auto">
        <a:xfrm>
          <a:off x="4272264" y="30897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21" name="Line 17">
          <a:extLst>
            <a:ext uri="{FF2B5EF4-FFF2-40B4-BE49-F238E27FC236}">
              <a16:creationId xmlns:a16="http://schemas.microsoft.com/office/drawing/2014/main" id="{26D8DCA1-281D-48BF-9061-290317674F7B}"/>
            </a:ext>
          </a:extLst>
        </xdr:cNvPr>
        <xdr:cNvSpPr>
          <a:spLocks noChangeShapeType="1"/>
        </xdr:cNvSpPr>
      </xdr:nvSpPr>
      <xdr:spPr bwMode="auto">
        <a:xfrm>
          <a:off x="4272264" y="46454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DEBADFF-5596-43EA-9808-AD6F6C33D02C}"/>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BBAC2F32-672C-41CC-B02F-4DC6A4ECF213}"/>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4934855-0D57-4CD0-95A1-9CA0D3E29206}"/>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20EAD675-1395-4851-8EEA-742F2E2611C5}"/>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23293DE4-D022-499C-B894-9D5035424494}"/>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D06F5B93-7E27-4F6B-B92D-7E45CD20E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24E0ED66-AF6C-407A-BDEC-1FB13DF9B8BD}"/>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3E2D4FAE-8FDD-44BC-9124-5B31DE929A5F}"/>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3944B3FB-8F20-45B4-A438-63E32DAAED70}"/>
            </a:ext>
          </a:extLst>
        </xdr:cNvPr>
        <xdr:cNvSpPr txBox="1">
          <a:spLocks noChangeArrowheads="1"/>
        </xdr:cNvSpPr>
      </xdr:nvSpPr>
      <xdr:spPr bwMode="auto">
        <a:xfrm>
          <a:off x="1006792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JULI 003</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AA415263-6505-40B8-AF87-935BF30CF64B}"/>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B5BA05E1-9A9B-4E7D-BBE9-EF8072FD32BF}"/>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2146F1C0-054D-484E-8C1C-A58A41661C02}"/>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38</xdr:row>
      <xdr:rowOff>28575</xdr:rowOff>
    </xdr:from>
    <xdr:to>
      <xdr:col>21</xdr:col>
      <xdr:colOff>561975</xdr:colOff>
      <xdr:row>41</xdr:row>
      <xdr:rowOff>158750</xdr:rowOff>
    </xdr:to>
    <xdr:sp macro="" textlink="">
      <xdr:nvSpPr>
        <xdr:cNvPr id="14" name="Text Box 13">
          <a:extLst>
            <a:ext uri="{FF2B5EF4-FFF2-40B4-BE49-F238E27FC236}">
              <a16:creationId xmlns:a16="http://schemas.microsoft.com/office/drawing/2014/main" id="{25266463-C8B2-4698-AE2D-F7E67CA2DDB8}"/>
            </a:ext>
          </a:extLst>
        </xdr:cNvPr>
        <xdr:cNvSpPr txBox="1">
          <a:spLocks noChangeArrowheads="1"/>
        </xdr:cNvSpPr>
      </xdr:nvSpPr>
      <xdr:spPr bwMode="auto">
        <a:xfrm>
          <a:off x="38100" y="9159875"/>
          <a:ext cx="1248727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MAR'22 </a:t>
          </a:r>
        </a:p>
        <a:p>
          <a:pPr algn="l" rtl="0">
            <a:lnSpc>
              <a:spcPts val="1500"/>
            </a:lnSpc>
            <a:defRPr sz="1000"/>
          </a:pPr>
          <a:r>
            <a:rPr lang="en-US" sz="1400" b="0" i="0" u="none" strike="noStrike" baseline="0">
              <a:solidFill>
                <a:srgbClr val="000000"/>
              </a:solidFill>
              <a:latin typeface="Arial"/>
              <a:cs typeface="Arial"/>
            </a:rPr>
            <a:t>PO : 624041--&gt; ORDER APR'22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6F3433EC-C2CB-443B-BF84-2A1F7DCD3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EF78EF59-D409-4694-8EB1-3788FD93BFCC}"/>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20" name="Line 17">
          <a:extLst>
            <a:ext uri="{FF2B5EF4-FFF2-40B4-BE49-F238E27FC236}">
              <a16:creationId xmlns:a16="http://schemas.microsoft.com/office/drawing/2014/main" id="{C1EEEE0D-E621-44BB-9326-6C2AB839C518}"/>
            </a:ext>
          </a:extLst>
        </xdr:cNvPr>
        <xdr:cNvSpPr>
          <a:spLocks noChangeShapeType="1"/>
        </xdr:cNvSpPr>
      </xdr:nvSpPr>
      <xdr:spPr bwMode="auto">
        <a:xfrm>
          <a:off x="4272264" y="30897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21" name="Line 17">
          <a:extLst>
            <a:ext uri="{FF2B5EF4-FFF2-40B4-BE49-F238E27FC236}">
              <a16:creationId xmlns:a16="http://schemas.microsoft.com/office/drawing/2014/main" id="{891F62D4-5B94-442B-A8AD-AD4A4A84D7DB}"/>
            </a:ext>
          </a:extLst>
        </xdr:cNvPr>
        <xdr:cNvSpPr>
          <a:spLocks noChangeShapeType="1"/>
        </xdr:cNvSpPr>
      </xdr:nvSpPr>
      <xdr:spPr bwMode="auto">
        <a:xfrm>
          <a:off x="4272264" y="30897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22" name="Line 17">
          <a:extLst>
            <a:ext uri="{FF2B5EF4-FFF2-40B4-BE49-F238E27FC236}">
              <a16:creationId xmlns:a16="http://schemas.microsoft.com/office/drawing/2014/main" id="{AA9A9E83-65BE-4C03-82DB-D15C6BE3BACE}"/>
            </a:ext>
          </a:extLst>
        </xdr:cNvPr>
        <xdr:cNvSpPr>
          <a:spLocks noChangeShapeType="1"/>
        </xdr:cNvSpPr>
      </xdr:nvSpPr>
      <xdr:spPr bwMode="auto">
        <a:xfrm>
          <a:off x="4272264" y="35342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BA23614-8CD5-4BC5-8AD0-7FC272BC72B6}"/>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BCCC7732-22B0-4CDB-9CB3-2D77CA8705F4}"/>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6B654C49-A892-4F5F-9CA9-00A553915AD5}"/>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A79D5BC4-853B-491E-8231-23202FDF071F}"/>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F454FC72-9B70-4905-8825-E6294D43A28B}"/>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73505A4E-15CC-4067-B40E-AC0E13C6F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B8597EE3-077C-4C4E-B709-F4CF517B0CF2}"/>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86B4DD09-CE18-48EC-9B49-B45726601466}"/>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2B4D583D-E670-4B64-8B98-77825F11E91E}"/>
            </a:ext>
          </a:extLst>
        </xdr:cNvPr>
        <xdr:cNvSpPr txBox="1">
          <a:spLocks noChangeArrowheads="1"/>
        </xdr:cNvSpPr>
      </xdr:nvSpPr>
      <xdr:spPr bwMode="auto">
        <a:xfrm>
          <a:off x="1018857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AGUSTUS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C87FCF14-A3A4-4CF6-B5B7-63412EDAD4F4}"/>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CA68E654-7B8C-4933-981A-49A057F2D455}"/>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8167D365-E14C-4E89-A02E-3DAC125429F6}"/>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28575</xdr:rowOff>
    </xdr:from>
    <xdr:to>
      <xdr:col>21</xdr:col>
      <xdr:colOff>561975</xdr:colOff>
      <xdr:row>39</xdr:row>
      <xdr:rowOff>158750</xdr:rowOff>
    </xdr:to>
    <xdr:sp macro="" textlink="">
      <xdr:nvSpPr>
        <xdr:cNvPr id="14" name="Text Box 13">
          <a:extLst>
            <a:ext uri="{FF2B5EF4-FFF2-40B4-BE49-F238E27FC236}">
              <a16:creationId xmlns:a16="http://schemas.microsoft.com/office/drawing/2014/main" id="{2280C4C6-42D2-4436-81AA-212F23E17691}"/>
            </a:ext>
          </a:extLst>
        </xdr:cNvPr>
        <xdr:cNvSpPr txBox="1">
          <a:spLocks noChangeArrowheads="1"/>
        </xdr:cNvSpPr>
      </xdr:nvSpPr>
      <xdr:spPr bwMode="auto">
        <a:xfrm>
          <a:off x="38100" y="7159625"/>
          <a:ext cx="126079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629516--&gt; ORDER JULI'22 </a:t>
          </a:r>
        </a:p>
        <a:p>
          <a:pPr algn="l" rtl="0">
            <a:lnSpc>
              <a:spcPts val="1500"/>
            </a:lnSpc>
            <a:defRPr sz="1000"/>
          </a:pPr>
          <a:r>
            <a:rPr lang="en-US" sz="1400" b="0" i="0" u="none" strike="noStrike" baseline="0">
              <a:solidFill>
                <a:srgbClr val="000000"/>
              </a:solidFill>
              <a:latin typeface="Arial"/>
              <a:cs typeface="Arial"/>
            </a:rPr>
            <a:t>PO : 630983--&gt; ORDER AGS'22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110E0F0C-9EE4-45C4-957E-711A65A5AD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4D5F904C-E4DF-40A6-80FC-79EEB625C097}"/>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7" name="Line 17">
          <a:extLst>
            <a:ext uri="{FF2B5EF4-FFF2-40B4-BE49-F238E27FC236}">
              <a16:creationId xmlns:a16="http://schemas.microsoft.com/office/drawing/2014/main" id="{46C690AC-7D8E-4B46-B637-05A91471AE7D}"/>
            </a:ext>
          </a:extLst>
        </xdr:cNvPr>
        <xdr:cNvSpPr>
          <a:spLocks noChangeShapeType="1"/>
        </xdr:cNvSpPr>
      </xdr:nvSpPr>
      <xdr:spPr bwMode="auto">
        <a:xfrm>
          <a:off x="4270676" y="30849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8" name="Line 17">
          <a:extLst>
            <a:ext uri="{FF2B5EF4-FFF2-40B4-BE49-F238E27FC236}">
              <a16:creationId xmlns:a16="http://schemas.microsoft.com/office/drawing/2014/main" id="{7F4A90FA-D673-4FFA-8F8C-2C2B6D056B19}"/>
            </a:ext>
          </a:extLst>
        </xdr:cNvPr>
        <xdr:cNvSpPr>
          <a:spLocks noChangeShapeType="1"/>
        </xdr:cNvSpPr>
      </xdr:nvSpPr>
      <xdr:spPr bwMode="auto">
        <a:xfrm>
          <a:off x="4270676" y="30849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19" name="Line 17">
          <a:extLst>
            <a:ext uri="{FF2B5EF4-FFF2-40B4-BE49-F238E27FC236}">
              <a16:creationId xmlns:a16="http://schemas.microsoft.com/office/drawing/2014/main" id="{A37FA27F-A8A5-4D6D-B5A9-8C35F56B39C0}"/>
            </a:ext>
          </a:extLst>
        </xdr:cNvPr>
        <xdr:cNvSpPr>
          <a:spLocks noChangeShapeType="1"/>
        </xdr:cNvSpPr>
      </xdr:nvSpPr>
      <xdr:spPr bwMode="auto">
        <a:xfrm>
          <a:off x="4270676" y="35294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16F73823-098F-4C8E-AA69-AE79661FD828}"/>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976BCBA8-03B7-4209-9F87-46246AA69566}"/>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AE979494-508B-4E7E-AB26-C301474FC8D8}"/>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652BA802-3A57-4033-96D0-42FBE7F109AA}"/>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FD12CE5F-8FA5-4788-97BF-C4179F90371C}"/>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590E37DA-A3C2-4D4B-AD4D-664AC94AE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F0719B36-EC09-4694-9333-8E618F598796}"/>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52712A81-927A-44CA-84CB-3AB891A207D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A287B067-25F0-49A7-8367-0A3C337B102E}"/>
            </a:ext>
          </a:extLst>
        </xdr:cNvPr>
        <xdr:cNvSpPr txBox="1">
          <a:spLocks noChangeArrowheads="1"/>
        </xdr:cNvSpPr>
      </xdr:nvSpPr>
      <xdr:spPr bwMode="auto">
        <a:xfrm>
          <a:off x="1018857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AGUSTUS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F8FB98C4-29D0-482B-9943-1920A88AA7E6}"/>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2B41EFC5-F3DE-47F8-A241-E7CB1490B38D}"/>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7CCCF6BD-0EAB-4DB0-B8D2-746BC2EDADC6}"/>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40</xdr:row>
      <xdr:rowOff>158750</xdr:rowOff>
    </xdr:to>
    <xdr:sp macro="" textlink="">
      <xdr:nvSpPr>
        <xdr:cNvPr id="14" name="Text Box 13">
          <a:extLst>
            <a:ext uri="{FF2B5EF4-FFF2-40B4-BE49-F238E27FC236}">
              <a16:creationId xmlns:a16="http://schemas.microsoft.com/office/drawing/2014/main" id="{E1AFB610-0A81-42C3-8BA9-425113859408}"/>
            </a:ext>
          </a:extLst>
        </xdr:cNvPr>
        <xdr:cNvSpPr txBox="1">
          <a:spLocks noChangeArrowheads="1"/>
        </xdr:cNvSpPr>
      </xdr:nvSpPr>
      <xdr:spPr bwMode="auto">
        <a:xfrm>
          <a:off x="38100" y="6715125"/>
          <a:ext cx="126079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630983--&gt; ORDER AGS'22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8232783B-4115-4C0F-84F1-7CB65118E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81F87B7E-9FC2-4AB9-A2AA-C81FE37CE116}"/>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19" name="Line 17">
          <a:extLst>
            <a:ext uri="{FF2B5EF4-FFF2-40B4-BE49-F238E27FC236}">
              <a16:creationId xmlns:a16="http://schemas.microsoft.com/office/drawing/2014/main" id="{8249BE99-0B3D-439D-A172-324DE47BC855}"/>
            </a:ext>
          </a:extLst>
        </xdr:cNvPr>
        <xdr:cNvSpPr>
          <a:spLocks noChangeShapeType="1"/>
        </xdr:cNvSpPr>
      </xdr:nvSpPr>
      <xdr:spPr bwMode="auto">
        <a:xfrm>
          <a:off x="4270676" y="35294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20" name="Line 17">
          <a:extLst>
            <a:ext uri="{FF2B5EF4-FFF2-40B4-BE49-F238E27FC236}">
              <a16:creationId xmlns:a16="http://schemas.microsoft.com/office/drawing/2014/main" id="{7B11F08F-8618-41BB-9D9A-1FC48CC07851}"/>
            </a:ext>
          </a:extLst>
        </xdr:cNvPr>
        <xdr:cNvSpPr>
          <a:spLocks noChangeShapeType="1"/>
        </xdr:cNvSpPr>
      </xdr:nvSpPr>
      <xdr:spPr bwMode="auto">
        <a:xfrm>
          <a:off x="4272264" y="30897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21" name="Line 17">
          <a:extLst>
            <a:ext uri="{FF2B5EF4-FFF2-40B4-BE49-F238E27FC236}">
              <a16:creationId xmlns:a16="http://schemas.microsoft.com/office/drawing/2014/main" id="{ABDC5B61-794D-4BC8-931A-E6ECBDFEDB32}"/>
            </a:ext>
          </a:extLst>
        </xdr:cNvPr>
        <xdr:cNvSpPr>
          <a:spLocks noChangeShapeType="1"/>
        </xdr:cNvSpPr>
      </xdr:nvSpPr>
      <xdr:spPr bwMode="auto">
        <a:xfrm>
          <a:off x="4272264" y="308970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4462F7FA-27DE-43EC-896F-B9BA8B758BBE}"/>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5E1E8946-A17A-413F-9886-ABA6063C1CA7}"/>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3CCF295-9496-48C6-83EA-C34810D00B52}"/>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B7E864C8-1CA6-4E9B-9D39-89305393825D}"/>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8C64F136-29F1-44F4-AE01-D7BDD309C5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F87776AC-7214-47BE-BFD5-F54ED026CD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D499B564-1D16-4A47-9A15-878D2974CC97}"/>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DE23F23D-1D29-48AB-8433-B2801209D4FA}"/>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8F8A5E2B-8666-4EE1-B417-25AE02D4C734}"/>
            </a:ext>
          </a:extLst>
        </xdr:cNvPr>
        <xdr:cNvSpPr txBox="1">
          <a:spLocks noChangeArrowheads="1"/>
        </xdr:cNvSpPr>
      </xdr:nvSpPr>
      <xdr:spPr bwMode="auto">
        <a:xfrm>
          <a:off x="1018857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SEPTEMBER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A8F9AA1B-836E-4946-80D5-0F6916123FD5}"/>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755F70AC-ABC2-4A30-A11B-B0B6BF208892}"/>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77E02A0F-C203-4B92-840B-2DD7EE46F45B}"/>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40</xdr:row>
      <xdr:rowOff>158750</xdr:rowOff>
    </xdr:to>
    <xdr:sp macro="" textlink="">
      <xdr:nvSpPr>
        <xdr:cNvPr id="14" name="Text Box 13">
          <a:extLst>
            <a:ext uri="{FF2B5EF4-FFF2-40B4-BE49-F238E27FC236}">
              <a16:creationId xmlns:a16="http://schemas.microsoft.com/office/drawing/2014/main" id="{CCC38FE8-3AA0-4938-AE91-D37EED4C6D8C}"/>
            </a:ext>
          </a:extLst>
        </xdr:cNvPr>
        <xdr:cNvSpPr txBox="1">
          <a:spLocks noChangeArrowheads="1"/>
        </xdr:cNvSpPr>
      </xdr:nvSpPr>
      <xdr:spPr bwMode="auto">
        <a:xfrm>
          <a:off x="38100" y="6937375"/>
          <a:ext cx="126079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632804--&gt; ORDER SEPT'22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C70A60A-2DBB-4797-B3A8-877E19D2A1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79C9D3F-BAC2-4C95-8E7B-8E66924281DF}"/>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17" name="Line 17">
          <a:extLst>
            <a:ext uri="{FF2B5EF4-FFF2-40B4-BE49-F238E27FC236}">
              <a16:creationId xmlns:a16="http://schemas.microsoft.com/office/drawing/2014/main" id="{1AFB9CCC-0AA4-4252-8674-5207969E8134}"/>
            </a:ext>
          </a:extLst>
        </xdr:cNvPr>
        <xdr:cNvSpPr>
          <a:spLocks noChangeShapeType="1"/>
        </xdr:cNvSpPr>
      </xdr:nvSpPr>
      <xdr:spPr bwMode="auto">
        <a:xfrm>
          <a:off x="4270676" y="35294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8" name="Line 17">
          <a:extLst>
            <a:ext uri="{FF2B5EF4-FFF2-40B4-BE49-F238E27FC236}">
              <a16:creationId xmlns:a16="http://schemas.microsoft.com/office/drawing/2014/main" id="{1DED8DE7-DF61-4EB1-BB33-653983902E41}"/>
            </a:ext>
          </a:extLst>
        </xdr:cNvPr>
        <xdr:cNvSpPr>
          <a:spLocks noChangeShapeType="1"/>
        </xdr:cNvSpPr>
      </xdr:nvSpPr>
      <xdr:spPr bwMode="auto">
        <a:xfrm>
          <a:off x="4270676" y="30849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9" name="Line 17">
          <a:extLst>
            <a:ext uri="{FF2B5EF4-FFF2-40B4-BE49-F238E27FC236}">
              <a16:creationId xmlns:a16="http://schemas.microsoft.com/office/drawing/2014/main" id="{2222A7AE-1139-4D0D-BD7D-FE2E9F03C210}"/>
            </a:ext>
          </a:extLst>
        </xdr:cNvPr>
        <xdr:cNvSpPr>
          <a:spLocks noChangeShapeType="1"/>
        </xdr:cNvSpPr>
      </xdr:nvSpPr>
      <xdr:spPr bwMode="auto">
        <a:xfrm>
          <a:off x="4270676" y="30849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E255AF51-0A58-4BAE-980F-ECCB48666D89}"/>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501FE9B-F0C6-41B8-94A6-B50ADF9B5B68}"/>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C4E87E93-0E3A-4E12-90AB-1E5BA4A7A311}"/>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6ABA8B82-DEED-48EF-BCFB-9C23C758727E}"/>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4A91F48D-D8DE-43C8-A835-299A90D1530D}"/>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47ADB263-0C82-4F17-8D67-744313CAA0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E4979F2F-1F83-403D-ABE0-D2AA7736E7C3}"/>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3FD5BD4C-9AC6-43A1-8A4E-D391B7862CBE}"/>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A5B599DA-91EB-46E5-867D-A786880D2479}"/>
            </a:ext>
          </a:extLst>
        </xdr:cNvPr>
        <xdr:cNvSpPr txBox="1">
          <a:spLocks noChangeArrowheads="1"/>
        </xdr:cNvSpPr>
      </xdr:nvSpPr>
      <xdr:spPr bwMode="auto">
        <a:xfrm>
          <a:off x="10188575" y="428625"/>
          <a:ext cx="21240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SEPTEMBER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8F413D53-B15E-43A0-A468-AF6709931A1E}"/>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7594150C-183B-4F17-A84F-1A7E6309BECD}"/>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F5770DE8-0D0B-4F9D-8D4F-760DB4C133F4}"/>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41</xdr:row>
      <xdr:rowOff>28575</xdr:rowOff>
    </xdr:from>
    <xdr:to>
      <xdr:col>21</xdr:col>
      <xdr:colOff>561975</xdr:colOff>
      <xdr:row>44</xdr:row>
      <xdr:rowOff>158750</xdr:rowOff>
    </xdr:to>
    <xdr:sp macro="" textlink="">
      <xdr:nvSpPr>
        <xdr:cNvPr id="14" name="Text Box 13">
          <a:extLst>
            <a:ext uri="{FF2B5EF4-FFF2-40B4-BE49-F238E27FC236}">
              <a16:creationId xmlns:a16="http://schemas.microsoft.com/office/drawing/2014/main" id="{993E1823-EC83-43C4-8ADB-120BB89D222E}"/>
            </a:ext>
          </a:extLst>
        </xdr:cNvPr>
        <xdr:cNvSpPr txBox="1">
          <a:spLocks noChangeArrowheads="1"/>
        </xdr:cNvSpPr>
      </xdr:nvSpPr>
      <xdr:spPr bwMode="auto">
        <a:xfrm>
          <a:off x="38100" y="6937375"/>
          <a:ext cx="126079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632804--&gt; ORDER SEPT'22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BC730A79-349A-4818-B22B-AC751407B0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E734541D-4627-45D2-9902-1E9245149AC9}"/>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8" name="Line 17">
          <a:extLst>
            <a:ext uri="{FF2B5EF4-FFF2-40B4-BE49-F238E27FC236}">
              <a16:creationId xmlns:a16="http://schemas.microsoft.com/office/drawing/2014/main" id="{30CB9C74-39AD-40A3-8FD2-4C883F635629}"/>
            </a:ext>
          </a:extLst>
        </xdr:cNvPr>
        <xdr:cNvSpPr>
          <a:spLocks noChangeShapeType="1"/>
        </xdr:cNvSpPr>
      </xdr:nvSpPr>
      <xdr:spPr bwMode="auto">
        <a:xfrm>
          <a:off x="4270676" y="30849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19" name="Line 17">
          <a:extLst>
            <a:ext uri="{FF2B5EF4-FFF2-40B4-BE49-F238E27FC236}">
              <a16:creationId xmlns:a16="http://schemas.microsoft.com/office/drawing/2014/main" id="{7EA3865C-FDE0-4947-A7DA-57473CDB6845}"/>
            </a:ext>
          </a:extLst>
        </xdr:cNvPr>
        <xdr:cNvSpPr>
          <a:spLocks noChangeShapeType="1"/>
        </xdr:cNvSpPr>
      </xdr:nvSpPr>
      <xdr:spPr bwMode="auto">
        <a:xfrm>
          <a:off x="4270676" y="3084939"/>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24" name="Line 17">
          <a:extLst>
            <a:ext uri="{FF2B5EF4-FFF2-40B4-BE49-F238E27FC236}">
              <a16:creationId xmlns:a16="http://schemas.microsoft.com/office/drawing/2014/main" id="{CD8F2678-BEAF-415A-BA38-578A32B978F9}"/>
            </a:ext>
          </a:extLst>
        </xdr:cNvPr>
        <xdr:cNvSpPr>
          <a:spLocks noChangeShapeType="1"/>
        </xdr:cNvSpPr>
      </xdr:nvSpPr>
      <xdr:spPr bwMode="auto">
        <a:xfrm>
          <a:off x="4272264" y="37564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25" name="Line 17">
          <a:extLst>
            <a:ext uri="{FF2B5EF4-FFF2-40B4-BE49-F238E27FC236}">
              <a16:creationId xmlns:a16="http://schemas.microsoft.com/office/drawing/2014/main" id="{81B530BA-D7A5-44BC-8366-421E9004AABA}"/>
            </a:ext>
          </a:extLst>
        </xdr:cNvPr>
        <xdr:cNvSpPr>
          <a:spLocks noChangeShapeType="1"/>
        </xdr:cNvSpPr>
      </xdr:nvSpPr>
      <xdr:spPr bwMode="auto">
        <a:xfrm>
          <a:off x="4272264" y="37564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26" name="Line 17">
          <a:extLst>
            <a:ext uri="{FF2B5EF4-FFF2-40B4-BE49-F238E27FC236}">
              <a16:creationId xmlns:a16="http://schemas.microsoft.com/office/drawing/2014/main" id="{EB5AE9DA-AA28-403D-A0B8-6171700D9C8E}"/>
            </a:ext>
          </a:extLst>
        </xdr:cNvPr>
        <xdr:cNvSpPr>
          <a:spLocks noChangeShapeType="1"/>
        </xdr:cNvSpPr>
      </xdr:nvSpPr>
      <xdr:spPr bwMode="auto">
        <a:xfrm>
          <a:off x="4272264" y="46454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FE798BE2-45C1-437B-AD44-6DA8C9EECD7E}"/>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1FEB2113-ECDE-4EF5-8FF9-C62939D1FCF5}"/>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DAF7BDE7-8824-4C60-8D56-B046BA920E2A}"/>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7D9F025F-1830-4FDC-97F6-0B04E2FFB12B}"/>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8FD4D9E0-AE6C-4505-BDBA-B0E16ECE2E07}"/>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F81F043D-6310-46A7-AD6C-060F2336D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D7DD55CD-10AD-4174-8677-49AD832A3744}"/>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143D9522-2564-4A8B-A9DB-3BE44E9420E5}"/>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14551D60-E000-454E-A694-C0C4B832741F}"/>
            </a:ext>
          </a:extLst>
        </xdr:cNvPr>
        <xdr:cNvSpPr txBox="1">
          <a:spLocks noChangeArrowheads="1"/>
        </xdr:cNvSpPr>
      </xdr:nvSpPr>
      <xdr:spPr bwMode="auto">
        <a:xfrm>
          <a:off x="10188575" y="428625"/>
          <a:ext cx="22129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SEPTEMBER 003</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603D0CA5-BE33-43AB-BF79-F490F318811D}"/>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42B4839D-FFF2-4E4B-A65A-ADAE4D9C9DDE}"/>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D8FC99CB-AD31-4B6A-AD7B-BB5672D48D8E}"/>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28575</xdr:rowOff>
    </xdr:from>
    <xdr:to>
      <xdr:col>21</xdr:col>
      <xdr:colOff>561975</xdr:colOff>
      <xdr:row>39</xdr:row>
      <xdr:rowOff>158750</xdr:rowOff>
    </xdr:to>
    <xdr:sp macro="" textlink="">
      <xdr:nvSpPr>
        <xdr:cNvPr id="14" name="Text Box 13">
          <a:extLst>
            <a:ext uri="{FF2B5EF4-FFF2-40B4-BE49-F238E27FC236}">
              <a16:creationId xmlns:a16="http://schemas.microsoft.com/office/drawing/2014/main" id="{2D936AD1-229E-44B5-8993-D2D91368A9DD}"/>
            </a:ext>
          </a:extLst>
        </xdr:cNvPr>
        <xdr:cNvSpPr txBox="1">
          <a:spLocks noChangeArrowheads="1"/>
        </xdr:cNvSpPr>
      </xdr:nvSpPr>
      <xdr:spPr bwMode="auto">
        <a:xfrm>
          <a:off x="38100" y="7826375"/>
          <a:ext cx="126968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632804--&gt; ORDER SEPT'22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54A83C9D-EA81-4038-AF9C-5584F3B25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73863763-D6E5-4CD7-B60F-3800DF25A935}"/>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27" name="Line 17">
          <a:extLst>
            <a:ext uri="{FF2B5EF4-FFF2-40B4-BE49-F238E27FC236}">
              <a16:creationId xmlns:a16="http://schemas.microsoft.com/office/drawing/2014/main" id="{187C1C87-5FC5-4E48-8435-290AD50EF333}"/>
            </a:ext>
          </a:extLst>
        </xdr:cNvPr>
        <xdr:cNvSpPr>
          <a:spLocks noChangeShapeType="1"/>
        </xdr:cNvSpPr>
      </xdr:nvSpPr>
      <xdr:spPr bwMode="auto">
        <a:xfrm>
          <a:off x="4272264" y="28674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18</xdr:row>
      <xdr:rowOff>113139</xdr:rowOff>
    </xdr:from>
    <xdr:to>
      <xdr:col>4</xdr:col>
      <xdr:colOff>597201</xdr:colOff>
      <xdr:row>18</xdr:row>
      <xdr:rowOff>113139</xdr:rowOff>
    </xdr:to>
    <xdr:sp macro="" textlink="">
      <xdr:nvSpPr>
        <xdr:cNvPr id="28" name="Line 17">
          <a:extLst>
            <a:ext uri="{FF2B5EF4-FFF2-40B4-BE49-F238E27FC236}">
              <a16:creationId xmlns:a16="http://schemas.microsoft.com/office/drawing/2014/main" id="{9C73D67A-62D7-482A-931A-74CA5D5B47DB}"/>
            </a:ext>
          </a:extLst>
        </xdr:cNvPr>
        <xdr:cNvSpPr>
          <a:spLocks noChangeShapeType="1"/>
        </xdr:cNvSpPr>
      </xdr:nvSpPr>
      <xdr:spPr bwMode="auto">
        <a:xfrm>
          <a:off x="4272264" y="28674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29" name="Line 17">
          <a:extLst>
            <a:ext uri="{FF2B5EF4-FFF2-40B4-BE49-F238E27FC236}">
              <a16:creationId xmlns:a16="http://schemas.microsoft.com/office/drawing/2014/main" id="{44557BA3-0C23-4AC6-834D-C8EB8F673691}"/>
            </a:ext>
          </a:extLst>
        </xdr:cNvPr>
        <xdr:cNvSpPr>
          <a:spLocks noChangeShapeType="1"/>
        </xdr:cNvSpPr>
      </xdr:nvSpPr>
      <xdr:spPr bwMode="auto">
        <a:xfrm>
          <a:off x="4272264" y="33119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30" name="Line 17">
          <a:extLst>
            <a:ext uri="{FF2B5EF4-FFF2-40B4-BE49-F238E27FC236}">
              <a16:creationId xmlns:a16="http://schemas.microsoft.com/office/drawing/2014/main" id="{BDE8AB03-EABC-46B7-B79E-AF86D232C6AE}"/>
            </a:ext>
          </a:extLst>
        </xdr:cNvPr>
        <xdr:cNvSpPr>
          <a:spLocks noChangeShapeType="1"/>
        </xdr:cNvSpPr>
      </xdr:nvSpPr>
      <xdr:spPr bwMode="auto">
        <a:xfrm>
          <a:off x="4272264" y="33119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168576</xdr:colOff>
      <xdr:row>20</xdr:row>
      <xdr:rowOff>113139</xdr:rowOff>
    </xdr:from>
    <xdr:to>
      <xdr:col>4</xdr:col>
      <xdr:colOff>597201</xdr:colOff>
      <xdr:row>20</xdr:row>
      <xdr:rowOff>113139</xdr:rowOff>
    </xdr:to>
    <xdr:sp macro="" textlink="">
      <xdr:nvSpPr>
        <xdr:cNvPr id="31" name="Line 17">
          <a:extLst>
            <a:ext uri="{FF2B5EF4-FFF2-40B4-BE49-F238E27FC236}">
              <a16:creationId xmlns:a16="http://schemas.microsoft.com/office/drawing/2014/main" id="{4D3981FC-4F22-4DF2-8AE6-D91B36935917}"/>
            </a:ext>
          </a:extLst>
        </xdr:cNvPr>
        <xdr:cNvSpPr>
          <a:spLocks noChangeShapeType="1"/>
        </xdr:cNvSpPr>
      </xdr:nvSpPr>
      <xdr:spPr bwMode="auto">
        <a:xfrm>
          <a:off x="4272264" y="3311952"/>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3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3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3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2021 OKTOBER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3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3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3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50</xdr:row>
      <xdr:rowOff>28575</xdr:rowOff>
    </xdr:from>
    <xdr:to>
      <xdr:col>21</xdr:col>
      <xdr:colOff>561975</xdr:colOff>
      <xdr:row>52</xdr:row>
      <xdr:rowOff>269875</xdr:rowOff>
    </xdr:to>
    <xdr:sp macro="" textlink="">
      <xdr:nvSpPr>
        <xdr:cNvPr id="14" name="Text Box 13">
          <a:extLst>
            <a:ext uri="{FF2B5EF4-FFF2-40B4-BE49-F238E27FC236}">
              <a16:creationId xmlns:a16="http://schemas.microsoft.com/office/drawing/2014/main" id="{00000000-0008-0000-0300-00000E000000}"/>
            </a:ext>
          </a:extLst>
        </xdr:cNvPr>
        <xdr:cNvSpPr txBox="1">
          <a:spLocks noChangeArrowheads="1"/>
        </xdr:cNvSpPr>
      </xdr:nvSpPr>
      <xdr:spPr bwMode="auto">
        <a:xfrm>
          <a:off x="38100" y="9402763"/>
          <a:ext cx="12834938" cy="558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610480--&gt; ORDER AGUSTUS'21 </a:t>
          </a:r>
        </a:p>
        <a:p>
          <a:pPr algn="l" rtl="0">
            <a:lnSpc>
              <a:spcPts val="1500"/>
            </a:lnSpc>
            <a:defRPr sz="1000"/>
          </a:pPr>
          <a:r>
            <a:rPr lang="en-US" sz="1400" b="0" i="0" u="none" strike="noStrike" baseline="0">
              <a:solidFill>
                <a:srgbClr val="000000"/>
              </a:solidFill>
              <a:latin typeface="Arial"/>
              <a:cs typeface="Arial"/>
            </a:rPr>
            <a:t>PO : 612255-&gt; ORDER SEPTEMBER'21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3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108858</xdr:colOff>
      <xdr:row>18</xdr:row>
      <xdr:rowOff>108858</xdr:rowOff>
    </xdr:from>
    <xdr:to>
      <xdr:col>4</xdr:col>
      <xdr:colOff>698500</xdr:colOff>
      <xdr:row>18</xdr:row>
      <xdr:rowOff>127001</xdr:rowOff>
    </xdr:to>
    <xdr:sp macro="" textlink="">
      <xdr:nvSpPr>
        <xdr:cNvPr id="17" name="Line 17">
          <a:extLst>
            <a:ext uri="{FF2B5EF4-FFF2-40B4-BE49-F238E27FC236}">
              <a16:creationId xmlns:a16="http://schemas.microsoft.com/office/drawing/2014/main" id="{00000000-0008-0000-0300-000011000000}"/>
            </a:ext>
          </a:extLst>
        </xdr:cNvPr>
        <xdr:cNvSpPr>
          <a:spLocks noChangeShapeType="1"/>
        </xdr:cNvSpPr>
      </xdr:nvSpPr>
      <xdr:spPr bwMode="auto">
        <a:xfrm flipV="1">
          <a:off x="4210958" y="3080658"/>
          <a:ext cx="589642" cy="181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184452</xdr:colOff>
      <xdr:row>21</xdr:row>
      <xdr:rowOff>129015</xdr:rowOff>
    </xdr:from>
    <xdr:to>
      <xdr:col>4</xdr:col>
      <xdr:colOff>613077</xdr:colOff>
      <xdr:row>21</xdr:row>
      <xdr:rowOff>129015</xdr:rowOff>
    </xdr:to>
    <xdr:sp macro="" textlink="">
      <xdr:nvSpPr>
        <xdr:cNvPr id="19" name="Line 17">
          <a:extLst>
            <a:ext uri="{FF2B5EF4-FFF2-40B4-BE49-F238E27FC236}">
              <a16:creationId xmlns:a16="http://schemas.microsoft.com/office/drawing/2014/main" id="{00000000-0008-0000-0300-000013000000}"/>
            </a:ext>
          </a:extLst>
        </xdr:cNvPr>
        <xdr:cNvSpPr>
          <a:spLocks noChangeShapeType="1"/>
        </xdr:cNvSpPr>
      </xdr:nvSpPr>
      <xdr:spPr bwMode="auto">
        <a:xfrm>
          <a:off x="4288140" y="355007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4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4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4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2021 OKTOBER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4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4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4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39</xdr:row>
      <xdr:rowOff>28575</xdr:rowOff>
    </xdr:from>
    <xdr:to>
      <xdr:col>21</xdr:col>
      <xdr:colOff>561975</xdr:colOff>
      <xdr:row>41</xdr:row>
      <xdr:rowOff>269875</xdr:rowOff>
    </xdr:to>
    <xdr:sp macro="" textlink="">
      <xdr:nvSpPr>
        <xdr:cNvPr id="14" name="Text Box 13">
          <a:extLst>
            <a:ext uri="{FF2B5EF4-FFF2-40B4-BE49-F238E27FC236}">
              <a16:creationId xmlns:a16="http://schemas.microsoft.com/office/drawing/2014/main" id="{00000000-0008-0000-0400-00000E000000}"/>
            </a:ext>
          </a:extLst>
        </xdr:cNvPr>
        <xdr:cNvSpPr txBox="1">
          <a:spLocks noChangeArrowheads="1"/>
        </xdr:cNvSpPr>
      </xdr:nvSpPr>
      <xdr:spPr bwMode="auto">
        <a:xfrm>
          <a:off x="38100" y="9680575"/>
          <a:ext cx="12836525" cy="558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610480--&gt; ORDER AGUSTUS'21 </a:t>
          </a:r>
        </a:p>
        <a:p>
          <a:pPr algn="l" rtl="0">
            <a:lnSpc>
              <a:spcPts val="1500"/>
            </a:lnSpc>
            <a:defRPr sz="1000"/>
          </a:pPr>
          <a:r>
            <a:rPr lang="en-US" sz="1400" b="0" i="0" u="none" strike="noStrike" baseline="0">
              <a:solidFill>
                <a:srgbClr val="000000"/>
              </a:solidFill>
              <a:latin typeface="Arial"/>
              <a:cs typeface="Arial"/>
            </a:rPr>
            <a:t>PO : 612255-&gt; ORDER SEPTEMBER'21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4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184452</xdr:colOff>
      <xdr:row>20</xdr:row>
      <xdr:rowOff>129015</xdr:rowOff>
    </xdr:from>
    <xdr:to>
      <xdr:col>4</xdr:col>
      <xdr:colOff>613077</xdr:colOff>
      <xdr:row>20</xdr:row>
      <xdr:rowOff>129015</xdr:rowOff>
    </xdr:to>
    <xdr:sp macro="" textlink="">
      <xdr:nvSpPr>
        <xdr:cNvPr id="20" name="Line 17">
          <a:extLst>
            <a:ext uri="{FF2B5EF4-FFF2-40B4-BE49-F238E27FC236}">
              <a16:creationId xmlns:a16="http://schemas.microsoft.com/office/drawing/2014/main" id="{00000000-0008-0000-0400-000014000000}"/>
            </a:ext>
          </a:extLst>
        </xdr:cNvPr>
        <xdr:cNvSpPr>
          <a:spLocks noChangeShapeType="1"/>
        </xdr:cNvSpPr>
      </xdr:nvSpPr>
      <xdr:spPr bwMode="auto">
        <a:xfrm>
          <a:off x="4288140" y="377232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108858</xdr:colOff>
      <xdr:row>18</xdr:row>
      <xdr:rowOff>108858</xdr:rowOff>
    </xdr:from>
    <xdr:to>
      <xdr:col>4</xdr:col>
      <xdr:colOff>698500</xdr:colOff>
      <xdr:row>18</xdr:row>
      <xdr:rowOff>127001</xdr:rowOff>
    </xdr:to>
    <xdr:sp macro="" textlink="">
      <xdr:nvSpPr>
        <xdr:cNvPr id="21" name="Line 17">
          <a:extLst>
            <a:ext uri="{FF2B5EF4-FFF2-40B4-BE49-F238E27FC236}">
              <a16:creationId xmlns:a16="http://schemas.microsoft.com/office/drawing/2014/main" id="{00000000-0008-0000-0400-000015000000}"/>
            </a:ext>
          </a:extLst>
        </xdr:cNvPr>
        <xdr:cNvSpPr>
          <a:spLocks noChangeShapeType="1"/>
        </xdr:cNvSpPr>
      </xdr:nvSpPr>
      <xdr:spPr bwMode="auto">
        <a:xfrm flipV="1">
          <a:off x="4212546" y="2863171"/>
          <a:ext cx="589642" cy="181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5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5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5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5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5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5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5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5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2021 DESEMBER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5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5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5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61</xdr:row>
      <xdr:rowOff>28575</xdr:rowOff>
    </xdr:from>
    <xdr:to>
      <xdr:col>21</xdr:col>
      <xdr:colOff>561975</xdr:colOff>
      <xdr:row>64</xdr:row>
      <xdr:rowOff>269875</xdr:rowOff>
    </xdr:to>
    <xdr:sp macro="" textlink="">
      <xdr:nvSpPr>
        <xdr:cNvPr id="14" name="Text Box 13">
          <a:extLst>
            <a:ext uri="{FF2B5EF4-FFF2-40B4-BE49-F238E27FC236}">
              <a16:creationId xmlns:a16="http://schemas.microsoft.com/office/drawing/2014/main" id="{00000000-0008-0000-0500-00000E000000}"/>
            </a:ext>
          </a:extLst>
        </xdr:cNvPr>
        <xdr:cNvSpPr txBox="1">
          <a:spLocks noChangeArrowheads="1"/>
        </xdr:cNvSpPr>
      </xdr:nvSpPr>
      <xdr:spPr bwMode="auto">
        <a:xfrm>
          <a:off x="38100" y="7235825"/>
          <a:ext cx="12836525" cy="558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614024-&gt; ORDER OKTOBER'21 </a:t>
          </a:r>
        </a:p>
        <a:p>
          <a:pPr algn="l" rtl="0">
            <a:lnSpc>
              <a:spcPts val="1500"/>
            </a:lnSpc>
            <a:defRPr sz="1000"/>
          </a:pPr>
          <a:r>
            <a:rPr lang="en-US" sz="1400" b="0" i="0" u="none" strike="noStrike" baseline="0">
              <a:solidFill>
                <a:srgbClr val="000000"/>
              </a:solidFill>
              <a:latin typeface="Arial"/>
              <a:cs typeface="Arial"/>
            </a:rPr>
            <a:t>PO : 615490-&gt; ORDER NOVEMBER'21 </a:t>
          </a:r>
        </a:p>
        <a:p>
          <a:pPr algn="l" rtl="0">
            <a:lnSpc>
              <a:spcPts val="1500"/>
            </a:lnSpc>
            <a:defRPr sz="1000"/>
          </a:pPr>
          <a:r>
            <a:rPr lang="en-US" sz="1400" b="0" i="0" u="none" strike="noStrike" baseline="0">
              <a:solidFill>
                <a:srgbClr val="000000"/>
              </a:solidFill>
              <a:latin typeface="Arial"/>
              <a:cs typeface="Arial"/>
            </a:rPr>
            <a:t>PO : 617366-&gt; ORDER DESEMBER'21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5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184452</xdr:colOff>
      <xdr:row>20</xdr:row>
      <xdr:rowOff>129015</xdr:rowOff>
    </xdr:from>
    <xdr:to>
      <xdr:col>4</xdr:col>
      <xdr:colOff>613077</xdr:colOff>
      <xdr:row>20</xdr:row>
      <xdr:rowOff>129015</xdr:rowOff>
    </xdr:to>
    <xdr:sp macro="" textlink="">
      <xdr:nvSpPr>
        <xdr:cNvPr id="20" name="Line 17">
          <a:extLst>
            <a:ext uri="{FF2B5EF4-FFF2-40B4-BE49-F238E27FC236}">
              <a16:creationId xmlns:a16="http://schemas.microsoft.com/office/drawing/2014/main" id="{00000000-0008-0000-0500-000014000000}"/>
            </a:ext>
          </a:extLst>
        </xdr:cNvPr>
        <xdr:cNvSpPr>
          <a:spLocks noChangeShapeType="1"/>
        </xdr:cNvSpPr>
      </xdr:nvSpPr>
      <xdr:spPr bwMode="auto">
        <a:xfrm>
          <a:off x="4288140" y="332782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6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6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6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FEBRUARI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6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6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6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28575</xdr:rowOff>
    </xdr:from>
    <xdr:to>
      <xdr:col>21</xdr:col>
      <xdr:colOff>561975</xdr:colOff>
      <xdr:row>39</xdr:row>
      <xdr:rowOff>269875</xdr:rowOff>
    </xdr:to>
    <xdr:sp macro="" textlink="">
      <xdr:nvSpPr>
        <xdr:cNvPr id="14" name="Text Box 13">
          <a:extLst>
            <a:ext uri="{FF2B5EF4-FFF2-40B4-BE49-F238E27FC236}">
              <a16:creationId xmlns:a16="http://schemas.microsoft.com/office/drawing/2014/main" id="{00000000-0008-0000-0600-00000E000000}"/>
            </a:ext>
          </a:extLst>
        </xdr:cNvPr>
        <xdr:cNvSpPr txBox="1">
          <a:spLocks noChangeArrowheads="1"/>
        </xdr:cNvSpPr>
      </xdr:nvSpPr>
      <xdr:spPr bwMode="auto">
        <a:xfrm>
          <a:off x="38100" y="8124825"/>
          <a:ext cx="12836525" cy="717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619024-&gt; ORDER JANUARI'22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6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184452</xdr:colOff>
      <xdr:row>20</xdr:row>
      <xdr:rowOff>129015</xdr:rowOff>
    </xdr:from>
    <xdr:to>
      <xdr:col>4</xdr:col>
      <xdr:colOff>613077</xdr:colOff>
      <xdr:row>20</xdr:row>
      <xdr:rowOff>129015</xdr:rowOff>
    </xdr:to>
    <xdr:sp macro="" textlink="">
      <xdr:nvSpPr>
        <xdr:cNvPr id="17" name="Line 17">
          <a:extLst>
            <a:ext uri="{FF2B5EF4-FFF2-40B4-BE49-F238E27FC236}">
              <a16:creationId xmlns:a16="http://schemas.microsoft.com/office/drawing/2014/main" id="{00000000-0008-0000-0600-000011000000}"/>
            </a:ext>
          </a:extLst>
        </xdr:cNvPr>
        <xdr:cNvSpPr>
          <a:spLocks noChangeShapeType="1"/>
        </xdr:cNvSpPr>
      </xdr:nvSpPr>
      <xdr:spPr bwMode="auto">
        <a:xfrm>
          <a:off x="4286552" y="354531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151114</xdr:colOff>
      <xdr:row>22</xdr:row>
      <xdr:rowOff>108378</xdr:rowOff>
    </xdr:from>
    <xdr:to>
      <xdr:col>4</xdr:col>
      <xdr:colOff>579739</xdr:colOff>
      <xdr:row>22</xdr:row>
      <xdr:rowOff>108378</xdr:rowOff>
    </xdr:to>
    <xdr:sp macro="" textlink="">
      <xdr:nvSpPr>
        <xdr:cNvPr id="18" name="Line 17">
          <a:extLst>
            <a:ext uri="{FF2B5EF4-FFF2-40B4-BE49-F238E27FC236}">
              <a16:creationId xmlns:a16="http://schemas.microsoft.com/office/drawing/2014/main" id="{00000000-0008-0000-0600-000012000000}"/>
            </a:ext>
          </a:extLst>
        </xdr:cNvPr>
        <xdr:cNvSpPr>
          <a:spLocks noChangeShapeType="1"/>
        </xdr:cNvSpPr>
      </xdr:nvSpPr>
      <xdr:spPr bwMode="auto">
        <a:xfrm>
          <a:off x="4254802" y="3973941"/>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7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7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7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7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7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7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7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7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FEBRUARI 002</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7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7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7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44</xdr:row>
      <xdr:rowOff>28575</xdr:rowOff>
    </xdr:from>
    <xdr:to>
      <xdr:col>21</xdr:col>
      <xdr:colOff>561975</xdr:colOff>
      <xdr:row>47</xdr:row>
      <xdr:rowOff>158750</xdr:rowOff>
    </xdr:to>
    <xdr:sp macro="" textlink="">
      <xdr:nvSpPr>
        <xdr:cNvPr id="14" name="Text Box 13">
          <a:extLst>
            <a:ext uri="{FF2B5EF4-FFF2-40B4-BE49-F238E27FC236}">
              <a16:creationId xmlns:a16="http://schemas.microsoft.com/office/drawing/2014/main" id="{00000000-0008-0000-0700-00000E000000}"/>
            </a:ext>
          </a:extLst>
        </xdr:cNvPr>
        <xdr:cNvSpPr txBox="1">
          <a:spLocks noChangeArrowheads="1"/>
        </xdr:cNvSpPr>
      </xdr:nvSpPr>
      <xdr:spPr bwMode="auto">
        <a:xfrm>
          <a:off x="38100" y="8132763"/>
          <a:ext cx="12834938"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617366-&gt; ORDER DESEMBER'21 </a:t>
          </a:r>
        </a:p>
        <a:p>
          <a:pPr algn="l" rtl="0">
            <a:lnSpc>
              <a:spcPts val="1500"/>
            </a:lnSpc>
            <a:defRPr sz="1000"/>
          </a:pPr>
          <a:r>
            <a:rPr lang="en-US" sz="1400" b="0" i="0" u="none" strike="noStrike" baseline="0">
              <a:solidFill>
                <a:srgbClr val="000000"/>
              </a:solidFill>
              <a:latin typeface="Arial"/>
              <a:cs typeface="Arial"/>
            </a:rPr>
            <a:t>PO : 619024-&gt; ORDER JANUARI'22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7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166989</xdr:colOff>
      <xdr:row>18</xdr:row>
      <xdr:rowOff>100440</xdr:rowOff>
    </xdr:from>
    <xdr:to>
      <xdr:col>4</xdr:col>
      <xdr:colOff>595614</xdr:colOff>
      <xdr:row>18</xdr:row>
      <xdr:rowOff>100440</xdr:rowOff>
    </xdr:to>
    <xdr:sp macro="" textlink="">
      <xdr:nvSpPr>
        <xdr:cNvPr id="18" name="Line 17">
          <a:extLst>
            <a:ext uri="{FF2B5EF4-FFF2-40B4-BE49-F238E27FC236}">
              <a16:creationId xmlns:a16="http://schemas.microsoft.com/office/drawing/2014/main" id="{00000000-0008-0000-0700-000012000000}"/>
            </a:ext>
          </a:extLst>
        </xdr:cNvPr>
        <xdr:cNvSpPr>
          <a:spLocks noChangeShapeType="1"/>
        </xdr:cNvSpPr>
      </xdr:nvSpPr>
      <xdr:spPr bwMode="auto">
        <a:xfrm>
          <a:off x="4270677" y="3077003"/>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184452</xdr:colOff>
      <xdr:row>20</xdr:row>
      <xdr:rowOff>129015</xdr:rowOff>
    </xdr:from>
    <xdr:to>
      <xdr:col>4</xdr:col>
      <xdr:colOff>613077</xdr:colOff>
      <xdr:row>20</xdr:row>
      <xdr:rowOff>129015</xdr:rowOff>
    </xdr:to>
    <xdr:sp macro="" textlink="">
      <xdr:nvSpPr>
        <xdr:cNvPr id="20" name="Line 17">
          <a:extLst>
            <a:ext uri="{FF2B5EF4-FFF2-40B4-BE49-F238E27FC236}">
              <a16:creationId xmlns:a16="http://schemas.microsoft.com/office/drawing/2014/main" id="{00000000-0008-0000-0700-000014000000}"/>
            </a:ext>
          </a:extLst>
        </xdr:cNvPr>
        <xdr:cNvSpPr>
          <a:spLocks noChangeShapeType="1"/>
        </xdr:cNvSpPr>
      </xdr:nvSpPr>
      <xdr:spPr bwMode="auto">
        <a:xfrm>
          <a:off x="4288140" y="399457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8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8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8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FEBRUARI 003</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8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8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8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28575</xdr:rowOff>
    </xdr:from>
    <xdr:to>
      <xdr:col>21</xdr:col>
      <xdr:colOff>561975</xdr:colOff>
      <xdr:row>40</xdr:row>
      <xdr:rowOff>158750</xdr:rowOff>
    </xdr:to>
    <xdr:sp macro="" textlink="">
      <xdr:nvSpPr>
        <xdr:cNvPr id="14" name="Text Box 13">
          <a:extLst>
            <a:ext uri="{FF2B5EF4-FFF2-40B4-BE49-F238E27FC236}">
              <a16:creationId xmlns:a16="http://schemas.microsoft.com/office/drawing/2014/main" id="{00000000-0008-0000-0800-00000E000000}"/>
            </a:ext>
          </a:extLst>
        </xdr:cNvPr>
        <xdr:cNvSpPr txBox="1">
          <a:spLocks noChangeArrowheads="1"/>
        </xdr:cNvSpPr>
      </xdr:nvSpPr>
      <xdr:spPr bwMode="auto">
        <a:xfrm>
          <a:off x="38100" y="834707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620802--&gt; ORDER FEBRUARI'22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8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95552</xdr:colOff>
      <xdr:row>22</xdr:row>
      <xdr:rowOff>108377</xdr:rowOff>
    </xdr:from>
    <xdr:to>
      <xdr:col>4</xdr:col>
      <xdr:colOff>524177</xdr:colOff>
      <xdr:row>22</xdr:row>
      <xdr:rowOff>108377</xdr:rowOff>
    </xdr:to>
    <xdr:sp macro="" textlink="">
      <xdr:nvSpPr>
        <xdr:cNvPr id="19" name="Line 17">
          <a:extLst>
            <a:ext uri="{FF2B5EF4-FFF2-40B4-BE49-F238E27FC236}">
              <a16:creationId xmlns:a16="http://schemas.microsoft.com/office/drawing/2014/main" id="{00000000-0008-0000-0800-000013000000}"/>
            </a:ext>
          </a:extLst>
        </xdr:cNvPr>
        <xdr:cNvSpPr>
          <a:spLocks noChangeShapeType="1"/>
        </xdr:cNvSpPr>
      </xdr:nvSpPr>
      <xdr:spPr bwMode="auto">
        <a:xfrm>
          <a:off x="4199240" y="3973940"/>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184452</xdr:colOff>
      <xdr:row>20</xdr:row>
      <xdr:rowOff>129015</xdr:rowOff>
    </xdr:from>
    <xdr:to>
      <xdr:col>4</xdr:col>
      <xdr:colOff>613077</xdr:colOff>
      <xdr:row>20</xdr:row>
      <xdr:rowOff>129015</xdr:rowOff>
    </xdr:to>
    <xdr:sp macro="" textlink="">
      <xdr:nvSpPr>
        <xdr:cNvPr id="20" name="Line 17">
          <a:extLst>
            <a:ext uri="{FF2B5EF4-FFF2-40B4-BE49-F238E27FC236}">
              <a16:creationId xmlns:a16="http://schemas.microsoft.com/office/drawing/2014/main" id="{00000000-0008-0000-0800-000014000000}"/>
            </a:ext>
          </a:extLst>
        </xdr:cNvPr>
        <xdr:cNvSpPr>
          <a:spLocks noChangeShapeType="1"/>
        </xdr:cNvSpPr>
      </xdr:nvSpPr>
      <xdr:spPr bwMode="auto">
        <a:xfrm>
          <a:off x="4288140" y="3550078"/>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133350</xdr:rowOff>
    </xdr:to>
    <xdr:sp macro="" textlink="">
      <xdr:nvSpPr>
        <xdr:cNvPr id="2" name="Line 1">
          <a:extLst>
            <a:ext uri="{FF2B5EF4-FFF2-40B4-BE49-F238E27FC236}">
              <a16:creationId xmlns:a16="http://schemas.microsoft.com/office/drawing/2014/main" id="{00000000-0008-0000-0900-000002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66675</xdr:colOff>
      <xdr:row>14</xdr:row>
      <xdr:rowOff>9525</xdr:rowOff>
    </xdr:from>
    <xdr:to>
      <xdr:col>3</xdr:col>
      <xdr:colOff>152400</xdr:colOff>
      <xdr:row>14</xdr:row>
      <xdr:rowOff>142875</xdr:rowOff>
    </xdr:to>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3571875" y="2244725"/>
          <a:ext cx="8572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123825</xdr:rowOff>
    </xdr:to>
    <xdr:sp macro="" textlink="">
      <xdr:nvSpPr>
        <xdr:cNvPr id="4" name="Line 3">
          <a:extLst>
            <a:ext uri="{FF2B5EF4-FFF2-40B4-BE49-F238E27FC236}">
              <a16:creationId xmlns:a16="http://schemas.microsoft.com/office/drawing/2014/main" id="{00000000-0008-0000-0900-000004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0</xdr:rowOff>
    </xdr:from>
    <xdr:to>
      <xdr:col>1</xdr:col>
      <xdr:colOff>695325</xdr:colOff>
      <xdr:row>1</xdr:row>
      <xdr:rowOff>28575</xdr:rowOff>
    </xdr:to>
    <xdr:pic>
      <xdr:nvPicPr>
        <xdr:cNvPr id="7" name="Picture 6">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371475</xdr:colOff>
      <xdr:row>14</xdr:row>
      <xdr:rowOff>0</xdr:rowOff>
    </xdr:from>
    <xdr:to>
      <xdr:col>5</xdr:col>
      <xdr:colOff>466725</xdr:colOff>
      <xdr:row>14</xdr:row>
      <xdr:rowOff>133350</xdr:rowOff>
    </xdr:to>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52546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9525</xdr:rowOff>
    </xdr:from>
    <xdr:to>
      <xdr:col>3</xdr:col>
      <xdr:colOff>361950</xdr:colOff>
      <xdr:row>14</xdr:row>
      <xdr:rowOff>142875</xdr:rowOff>
    </xdr:to>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3771900" y="2244725"/>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28575</xdr:colOff>
      <xdr:row>2</xdr:row>
      <xdr:rowOff>104775</xdr:rowOff>
    </xdr:from>
    <xdr:to>
      <xdr:col>21</xdr:col>
      <xdr:colOff>228600</xdr:colOff>
      <xdr:row>3</xdr:row>
      <xdr:rowOff>38100</xdr:rowOff>
    </xdr:to>
    <xdr:sp macro="" textlink="">
      <xdr:nvSpPr>
        <xdr:cNvPr id="10" name="Text 7">
          <a:extLst>
            <a:ext uri="{FF2B5EF4-FFF2-40B4-BE49-F238E27FC236}">
              <a16:creationId xmlns:a16="http://schemas.microsoft.com/office/drawing/2014/main" id="{00000000-0008-0000-0900-00000A000000}"/>
            </a:ext>
          </a:extLst>
        </xdr:cNvPr>
        <xdr:cNvSpPr txBox="1">
          <a:spLocks noChangeArrowheads="1"/>
        </xdr:cNvSpPr>
      </xdr:nvSpPr>
      <xdr:spPr bwMode="auto">
        <a:xfrm>
          <a:off x="10226675" y="428625"/>
          <a:ext cx="2314575" cy="187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1" i="0" u="none" strike="noStrike" baseline="0">
              <a:solidFill>
                <a:srgbClr val="000000"/>
              </a:solidFill>
              <a:latin typeface="Arial"/>
              <a:cs typeface="Arial"/>
            </a:rPr>
            <a:t>NO : 2022 MARET 001</a:t>
          </a:r>
        </a:p>
      </xdr:txBody>
    </xdr:sp>
    <xdr:clientData/>
  </xdr:twoCellAnchor>
  <xdr:twoCellAnchor>
    <xdr:from>
      <xdr:col>5</xdr:col>
      <xdr:colOff>571500</xdr:colOff>
      <xdr:row>14</xdr:row>
      <xdr:rowOff>0</xdr:rowOff>
    </xdr:from>
    <xdr:to>
      <xdr:col>5</xdr:col>
      <xdr:colOff>666750</xdr:colOff>
      <xdr:row>14</xdr:row>
      <xdr:rowOff>123825</xdr:rowOff>
    </xdr:to>
    <xdr:sp macro="" textlink="">
      <xdr:nvSpPr>
        <xdr:cNvPr id="11" name="Line 10">
          <a:extLst>
            <a:ext uri="{FF2B5EF4-FFF2-40B4-BE49-F238E27FC236}">
              <a16:creationId xmlns:a16="http://schemas.microsoft.com/office/drawing/2014/main" id="{00000000-0008-0000-0900-00000B000000}"/>
            </a:ext>
          </a:extLst>
        </xdr:cNvPr>
        <xdr:cNvSpPr>
          <a:spLocks noChangeShapeType="1"/>
        </xdr:cNvSpPr>
      </xdr:nvSpPr>
      <xdr:spPr bwMode="auto">
        <a:xfrm flipV="1">
          <a:off x="5454650" y="22352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133350</xdr:rowOff>
    </xdr:to>
    <xdr:sp macro="" textlink="">
      <xdr:nvSpPr>
        <xdr:cNvPr id="12" name="Line 11">
          <a:extLst>
            <a:ext uri="{FF2B5EF4-FFF2-40B4-BE49-F238E27FC236}">
              <a16:creationId xmlns:a16="http://schemas.microsoft.com/office/drawing/2014/main" id="{00000000-0008-0000-0900-00000C000000}"/>
            </a:ext>
          </a:extLst>
        </xdr:cNvPr>
        <xdr:cNvSpPr>
          <a:spLocks noChangeShapeType="1"/>
        </xdr:cNvSpPr>
      </xdr:nvSpPr>
      <xdr:spPr bwMode="auto">
        <a:xfrm flipV="1">
          <a:off x="62198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133350</xdr:rowOff>
    </xdr:to>
    <xdr:sp macro="" textlink="">
      <xdr:nvSpPr>
        <xdr:cNvPr id="13" name="Line 12">
          <a:extLst>
            <a:ext uri="{FF2B5EF4-FFF2-40B4-BE49-F238E27FC236}">
              <a16:creationId xmlns:a16="http://schemas.microsoft.com/office/drawing/2014/main" id="{00000000-0008-0000-0900-00000D000000}"/>
            </a:ext>
          </a:extLst>
        </xdr:cNvPr>
        <xdr:cNvSpPr>
          <a:spLocks noChangeShapeType="1"/>
        </xdr:cNvSpPr>
      </xdr:nvSpPr>
      <xdr:spPr bwMode="auto">
        <a:xfrm flipV="1">
          <a:off x="6448425" y="2235200"/>
          <a:ext cx="952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28575</xdr:rowOff>
    </xdr:from>
    <xdr:to>
      <xdr:col>21</xdr:col>
      <xdr:colOff>561975</xdr:colOff>
      <xdr:row>39</xdr:row>
      <xdr:rowOff>158750</xdr:rowOff>
    </xdr:to>
    <xdr:sp macro="" textlink="">
      <xdr:nvSpPr>
        <xdr:cNvPr id="14" name="Text Box 13">
          <a:extLst>
            <a:ext uri="{FF2B5EF4-FFF2-40B4-BE49-F238E27FC236}">
              <a16:creationId xmlns:a16="http://schemas.microsoft.com/office/drawing/2014/main" id="{00000000-0008-0000-0900-00000E000000}"/>
            </a:ext>
          </a:extLst>
        </xdr:cNvPr>
        <xdr:cNvSpPr txBox="1">
          <a:spLocks noChangeArrowheads="1"/>
        </xdr:cNvSpPr>
      </xdr:nvSpPr>
      <xdr:spPr bwMode="auto">
        <a:xfrm>
          <a:off x="38100" y="8347075"/>
          <a:ext cx="12836525" cy="606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Note :</a:t>
          </a:r>
        </a:p>
        <a:p>
          <a:pPr algn="l" rtl="0">
            <a:lnSpc>
              <a:spcPts val="1500"/>
            </a:lnSpc>
            <a:defRPr sz="1000"/>
          </a:pPr>
          <a:r>
            <a:rPr lang="en-US" sz="1400" b="0" i="0" u="none" strike="noStrike" baseline="0">
              <a:solidFill>
                <a:srgbClr val="000000"/>
              </a:solidFill>
              <a:latin typeface="Arial"/>
              <a:cs typeface="Arial"/>
            </a:rPr>
            <a:t>PO : 622250-&gt; ORDER MARET'22 </a:t>
          </a:r>
        </a:p>
        <a:p>
          <a:pPr algn="l" rtl="0">
            <a:lnSpc>
              <a:spcPts val="1500"/>
            </a:lnSpc>
            <a:defRPr sz="1000"/>
          </a:pPr>
          <a:endParaRPr lang="en-US" sz="1400" b="0" i="0" u="none" strike="noStrike" baseline="0">
            <a:solidFill>
              <a:srgbClr val="000000"/>
            </a:solidFill>
            <a:latin typeface="Arial"/>
            <a:cs typeface="Arial"/>
          </a:endParaRPr>
        </a:p>
        <a:p>
          <a:pPr algn="l" rtl="0">
            <a:lnSpc>
              <a:spcPts val="1500"/>
            </a:lnSpc>
            <a:defRPr sz="1000"/>
          </a:pPr>
          <a:endParaRPr lang="en-US" sz="1400" b="0" i="0" u="none" strike="noStrike" baseline="0">
            <a:solidFill>
              <a:srgbClr val="000000"/>
            </a:solidFill>
            <a:latin typeface="Arial"/>
            <a:cs typeface="Arial"/>
          </a:endParaRPr>
        </a:p>
        <a:p>
          <a:pPr algn="l" rtl="0">
            <a:lnSpc>
              <a:spcPts val="1400"/>
            </a:lnSpc>
            <a:defRPr sz="1000"/>
          </a:pPr>
          <a:r>
            <a:rPr lang="en-US" sz="1400" b="0" i="0" u="none" strike="noStrike" baseline="0">
              <a:solidFill>
                <a:srgbClr val="000000"/>
              </a:solidFill>
              <a:latin typeface="Arial"/>
              <a:cs typeface="Arial"/>
            </a:rPr>
            <a:t>        </a:t>
          </a:r>
        </a:p>
      </xdr:txBody>
    </xdr:sp>
    <xdr:clientData/>
  </xdr:twoCellAnchor>
  <xdr:twoCellAnchor editAs="oneCell">
    <xdr:from>
      <xdr:col>0</xdr:col>
      <xdr:colOff>47625</xdr:colOff>
      <xdr:row>0</xdr:row>
      <xdr:rowOff>0</xdr:rowOff>
    </xdr:from>
    <xdr:to>
      <xdr:col>1</xdr:col>
      <xdr:colOff>695325</xdr:colOff>
      <xdr:row>1</xdr:row>
      <xdr:rowOff>28575</xdr:rowOff>
    </xdr:to>
    <xdr:pic>
      <xdr:nvPicPr>
        <xdr:cNvPr id="15" name="Picture 14">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11049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38100</xdr:rowOff>
    </xdr:from>
    <xdr:to>
      <xdr:col>1</xdr:col>
      <xdr:colOff>1209701</xdr:colOff>
      <xdr:row>2</xdr:row>
      <xdr:rowOff>142875</xdr:rowOff>
    </xdr:to>
    <xdr:sp macro="" textlink="">
      <xdr:nvSpPr>
        <xdr:cNvPr id="16" name="Text Box 15">
          <a:extLst>
            <a:ext uri="{FF2B5EF4-FFF2-40B4-BE49-F238E27FC236}">
              <a16:creationId xmlns:a16="http://schemas.microsoft.com/office/drawing/2014/main" id="{00000000-0008-0000-0900-000010000000}"/>
            </a:ext>
          </a:extLst>
        </xdr:cNvPr>
        <xdr:cNvSpPr txBox="1">
          <a:spLocks noChangeArrowheads="1"/>
        </xdr:cNvSpPr>
      </xdr:nvSpPr>
      <xdr:spPr bwMode="auto">
        <a:xfrm>
          <a:off x="0" y="196850"/>
          <a:ext cx="1666901" cy="269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4</xdr:col>
      <xdr:colOff>166989</xdr:colOff>
      <xdr:row>22</xdr:row>
      <xdr:rowOff>171877</xdr:rowOff>
    </xdr:from>
    <xdr:to>
      <xdr:col>4</xdr:col>
      <xdr:colOff>595614</xdr:colOff>
      <xdr:row>22</xdr:row>
      <xdr:rowOff>171877</xdr:rowOff>
    </xdr:to>
    <xdr:sp macro="" textlink="">
      <xdr:nvSpPr>
        <xdr:cNvPr id="17" name="Line 17">
          <a:extLst>
            <a:ext uri="{FF2B5EF4-FFF2-40B4-BE49-F238E27FC236}">
              <a16:creationId xmlns:a16="http://schemas.microsoft.com/office/drawing/2014/main" id="{00000000-0008-0000-0900-000011000000}"/>
            </a:ext>
          </a:extLst>
        </xdr:cNvPr>
        <xdr:cNvSpPr>
          <a:spLocks noChangeShapeType="1"/>
        </xdr:cNvSpPr>
      </xdr:nvSpPr>
      <xdr:spPr bwMode="auto">
        <a:xfrm>
          <a:off x="4270677" y="4037440"/>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184452</xdr:colOff>
      <xdr:row>20</xdr:row>
      <xdr:rowOff>129015</xdr:rowOff>
    </xdr:from>
    <xdr:to>
      <xdr:col>4</xdr:col>
      <xdr:colOff>613077</xdr:colOff>
      <xdr:row>20</xdr:row>
      <xdr:rowOff>129015</xdr:rowOff>
    </xdr:to>
    <xdr:sp macro="" textlink="">
      <xdr:nvSpPr>
        <xdr:cNvPr id="18" name="Line 17">
          <a:extLst>
            <a:ext uri="{FF2B5EF4-FFF2-40B4-BE49-F238E27FC236}">
              <a16:creationId xmlns:a16="http://schemas.microsoft.com/office/drawing/2014/main" id="{00000000-0008-0000-0900-000012000000}"/>
            </a:ext>
          </a:extLst>
        </xdr:cNvPr>
        <xdr:cNvSpPr>
          <a:spLocks noChangeShapeType="1"/>
        </xdr:cNvSpPr>
      </xdr:nvSpPr>
      <xdr:spPr bwMode="auto">
        <a:xfrm>
          <a:off x="4286552" y="354531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6" customWidth="1"/>
    <col min="7" max="7" width="13.54296875" style="66" customWidth="1"/>
    <col min="8" max="8" width="7.453125" style="4" customWidth="1"/>
    <col min="9" max="9" width="11.54296875" style="4" customWidth="1"/>
    <col min="10" max="10" width="12" style="66" customWidth="1"/>
    <col min="11" max="11" width="11.54296875" style="66"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67"/>
      <c r="G3" s="67"/>
      <c r="H3" s="6"/>
      <c r="I3" s="6"/>
      <c r="J3" s="67"/>
      <c r="K3" s="67"/>
      <c r="L3" s="6"/>
      <c r="M3" s="6"/>
      <c r="N3" s="6"/>
      <c r="O3" s="6"/>
      <c r="P3" s="6"/>
      <c r="Q3" s="6"/>
      <c r="R3" s="6"/>
      <c r="S3" s="6"/>
      <c r="T3" s="6"/>
      <c r="U3" s="7"/>
    </row>
    <row r="4" spans="1:21" ht="3.75" hidden="1" customHeight="1"/>
    <row r="5" spans="1:21" hidden="1">
      <c r="A5" s="4" t="s">
        <v>41</v>
      </c>
      <c r="H5" s="8" t="s">
        <v>42</v>
      </c>
      <c r="I5" s="9">
        <f ca="1">TODAY()</f>
        <v>44825</v>
      </c>
      <c r="J5" s="80"/>
      <c r="K5" s="73"/>
      <c r="L5" s="8"/>
      <c r="M5" s="8"/>
      <c r="N5" s="8"/>
      <c r="O5" s="8"/>
      <c r="P5" s="8"/>
      <c r="Q5" s="8"/>
      <c r="R5" s="8"/>
      <c r="S5" s="8"/>
      <c r="T5" s="8"/>
    </row>
    <row r="6" spans="1:21" ht="13" hidden="1">
      <c r="A6" s="10" t="s">
        <v>43</v>
      </c>
      <c r="B6" s="11"/>
      <c r="C6" s="12"/>
      <c r="D6" s="10"/>
      <c r="E6" s="11"/>
      <c r="F6" s="81" t="s">
        <v>44</v>
      </c>
      <c r="G6" s="74"/>
      <c r="H6" s="13" t="s">
        <v>45</v>
      </c>
      <c r="I6" s="14"/>
      <c r="J6" s="81" t="s">
        <v>46</v>
      </c>
      <c r="K6" s="74"/>
      <c r="L6" s="15"/>
      <c r="M6" s="15"/>
      <c r="N6" s="16"/>
      <c r="O6" s="15"/>
      <c r="P6" s="15"/>
      <c r="Q6" s="15"/>
      <c r="R6" s="15"/>
      <c r="S6" s="17"/>
      <c r="T6" s="17"/>
      <c r="U6" s="18"/>
    </row>
    <row r="7" spans="1:21" ht="13" hidden="1">
      <c r="A7" s="26"/>
      <c r="B7" s="20"/>
      <c r="C7" s="21"/>
      <c r="D7" s="22" t="s">
        <v>47</v>
      </c>
      <c r="E7" s="23"/>
      <c r="F7" s="82" t="s">
        <v>48</v>
      </c>
      <c r="G7" s="68"/>
      <c r="H7" s="22" t="s">
        <v>49</v>
      </c>
      <c r="I7" s="24"/>
      <c r="J7" s="82" t="s">
        <v>50</v>
      </c>
      <c r="K7" s="68"/>
      <c r="L7" s="23"/>
      <c r="M7" s="23"/>
      <c r="N7" s="22" t="s">
        <v>51</v>
      </c>
      <c r="O7" s="23"/>
      <c r="P7" s="23"/>
      <c r="Q7" s="23"/>
      <c r="R7" s="23"/>
      <c r="S7" s="23"/>
      <c r="T7" s="23"/>
      <c r="U7" s="25"/>
    </row>
    <row r="8" spans="1:21" hidden="1">
      <c r="A8" s="26"/>
      <c r="B8" s="20"/>
      <c r="C8" s="21"/>
      <c r="D8" s="19"/>
      <c r="E8" s="20"/>
      <c r="F8" s="83"/>
      <c r="G8" s="69"/>
      <c r="H8" s="19"/>
      <c r="I8" s="21"/>
      <c r="J8" s="83"/>
      <c r="K8" s="75"/>
      <c r="L8" s="20"/>
      <c r="M8" s="12"/>
      <c r="N8" s="20"/>
      <c r="O8" s="20"/>
      <c r="P8" s="20"/>
      <c r="Q8" s="20"/>
      <c r="R8" s="20"/>
      <c r="S8" s="27"/>
      <c r="T8" s="27"/>
      <c r="U8" s="28"/>
    </row>
    <row r="9" spans="1:21" hidden="1">
      <c r="A9" s="26"/>
      <c r="B9" s="20"/>
      <c r="C9" s="21"/>
      <c r="D9" s="19" t="s">
        <v>52</v>
      </c>
      <c r="E9" s="20"/>
      <c r="F9" s="83" t="s">
        <v>53</v>
      </c>
      <c r="G9" s="69"/>
      <c r="H9" s="19" t="s">
        <v>54</v>
      </c>
      <c r="I9" s="21"/>
      <c r="J9" s="83" t="s">
        <v>55</v>
      </c>
      <c r="K9" s="76"/>
      <c r="L9" s="20"/>
      <c r="M9" s="21"/>
      <c r="N9" s="20" t="s">
        <v>56</v>
      </c>
      <c r="O9" s="20"/>
      <c r="P9" s="20"/>
      <c r="Q9" s="20"/>
      <c r="R9" s="20"/>
      <c r="S9" s="20"/>
      <c r="T9" s="20"/>
      <c r="U9" s="29"/>
    </row>
    <row r="10" spans="1:21" hidden="1">
      <c r="A10" s="26"/>
      <c r="B10" s="20"/>
      <c r="C10" s="21"/>
      <c r="D10" s="19" t="s">
        <v>57</v>
      </c>
      <c r="E10" s="20"/>
      <c r="F10" s="83"/>
      <c r="G10" s="69"/>
      <c r="H10" s="30"/>
      <c r="I10" s="31"/>
      <c r="J10" s="83"/>
      <c r="K10" s="76"/>
      <c r="L10" s="20"/>
      <c r="M10" s="21"/>
      <c r="N10" s="20"/>
      <c r="O10" s="20"/>
      <c r="P10" s="20"/>
      <c r="Q10" s="20"/>
      <c r="R10" s="20"/>
      <c r="S10" s="20"/>
      <c r="T10" s="20"/>
      <c r="U10" s="29"/>
    </row>
    <row r="11" spans="1:21" ht="13" hidden="1">
      <c r="A11" s="26"/>
      <c r="B11" s="20"/>
      <c r="C11" s="21"/>
      <c r="D11" s="32"/>
      <c r="E11" s="33"/>
      <c r="F11" s="83" t="s">
        <v>58</v>
      </c>
      <c r="G11" s="69"/>
      <c r="H11" s="19" t="s">
        <v>59</v>
      </c>
      <c r="I11" s="21"/>
      <c r="J11" s="83" t="s">
        <v>60</v>
      </c>
      <c r="K11" s="76"/>
      <c r="L11" s="20"/>
      <c r="M11" s="21"/>
      <c r="N11" s="20" t="s">
        <v>61</v>
      </c>
      <c r="O11" s="20"/>
      <c r="P11" s="20"/>
      <c r="Q11" s="20"/>
      <c r="R11" s="20"/>
      <c r="S11" s="20"/>
      <c r="T11" s="20"/>
      <c r="U11" s="29"/>
    </row>
    <row r="12" spans="1:21" hidden="1">
      <c r="A12" s="34" t="s">
        <v>62</v>
      </c>
      <c r="B12" s="20"/>
      <c r="C12" s="21"/>
      <c r="D12" s="19" t="s">
        <v>63</v>
      </c>
      <c r="E12" s="20"/>
      <c r="F12" s="83"/>
      <c r="G12" s="69"/>
      <c r="H12" s="19"/>
      <c r="I12" s="21"/>
      <c r="J12" s="83"/>
      <c r="K12" s="76"/>
      <c r="L12" s="20"/>
      <c r="M12" s="21"/>
      <c r="N12" s="20"/>
      <c r="O12" s="20"/>
      <c r="P12" s="20"/>
      <c r="Q12" s="20"/>
      <c r="R12" s="20"/>
      <c r="S12" s="20"/>
      <c r="T12" s="20"/>
      <c r="U12" s="29"/>
    </row>
    <row r="13" spans="1:21" hidden="1">
      <c r="A13" s="19"/>
      <c r="B13" s="20"/>
      <c r="C13" s="21"/>
      <c r="D13" s="19" t="s">
        <v>64</v>
      </c>
      <c r="E13" s="20"/>
      <c r="F13" s="83"/>
      <c r="G13" s="69"/>
      <c r="H13" s="19"/>
      <c r="I13" s="21"/>
      <c r="J13" s="83"/>
      <c r="K13" s="76"/>
      <c r="L13" s="20"/>
      <c r="M13" s="21"/>
      <c r="N13" s="20"/>
      <c r="O13" s="20"/>
      <c r="P13" s="20"/>
      <c r="Q13" s="20"/>
      <c r="R13" s="20"/>
      <c r="S13" s="20"/>
      <c r="T13" s="20"/>
      <c r="U13" s="29"/>
    </row>
    <row r="14" spans="1:21">
      <c r="A14" s="134"/>
      <c r="B14" s="135"/>
      <c r="C14" s="135"/>
      <c r="D14" s="136"/>
      <c r="E14" s="136"/>
      <c r="F14" s="137"/>
      <c r="G14" s="137"/>
      <c r="H14" s="136"/>
      <c r="I14" s="136"/>
      <c r="J14" s="137"/>
      <c r="K14" s="137"/>
      <c r="L14" s="134"/>
      <c r="M14" s="134"/>
      <c r="N14" s="134"/>
      <c r="O14" s="134"/>
      <c r="P14" s="134"/>
      <c r="Q14" s="134"/>
      <c r="R14" s="134"/>
      <c r="S14" s="134"/>
      <c r="T14" s="134"/>
      <c r="U14" s="138"/>
    </row>
    <row r="15" spans="1:21">
      <c r="A15" s="407" t="s">
        <v>65</v>
      </c>
      <c r="B15" s="407"/>
      <c r="C15" s="139"/>
      <c r="D15" s="136"/>
      <c r="E15" s="136"/>
      <c r="F15" s="137"/>
      <c r="G15" s="137"/>
      <c r="H15" s="136"/>
      <c r="I15" s="136"/>
      <c r="J15" s="137"/>
      <c r="K15" s="137"/>
      <c r="L15" s="134"/>
      <c r="M15" s="134"/>
      <c r="N15" s="134"/>
      <c r="O15" s="134"/>
      <c r="P15" s="134"/>
      <c r="Q15" s="134"/>
      <c r="R15" s="134"/>
      <c r="S15" s="134"/>
      <c r="T15" s="134"/>
      <c r="U15" s="138"/>
    </row>
    <row r="16" spans="1:21" ht="14">
      <c r="A16" s="408"/>
      <c r="B16" s="407"/>
      <c r="C16" s="142"/>
      <c r="D16" s="141"/>
      <c r="E16" s="141"/>
      <c r="F16" s="143"/>
      <c r="G16" s="143"/>
      <c r="H16" s="141"/>
      <c r="I16" s="141"/>
      <c r="J16" s="143"/>
      <c r="K16" s="143"/>
      <c r="L16" s="141"/>
      <c r="M16" s="141"/>
      <c r="N16" s="141"/>
      <c r="O16" s="141"/>
      <c r="P16" s="141"/>
      <c r="Q16" s="141"/>
      <c r="R16" s="141"/>
      <c r="S16" s="141"/>
      <c r="T16" s="141"/>
      <c r="U16" s="140"/>
    </row>
    <row r="17" spans="1:21" ht="15.5">
      <c r="A17" s="120"/>
      <c r="B17" s="145" t="s">
        <v>66</v>
      </c>
      <c r="C17" s="156" t="s">
        <v>67</v>
      </c>
      <c r="D17" s="157" t="s">
        <v>68</v>
      </c>
      <c r="E17" s="106"/>
      <c r="F17" s="153" t="s">
        <v>69</v>
      </c>
      <c r="G17" s="153" t="s">
        <v>70</v>
      </c>
      <c r="H17" s="154" t="s">
        <v>71</v>
      </c>
      <c r="I17" s="121"/>
      <c r="J17" s="149" t="s">
        <v>72</v>
      </c>
      <c r="K17" s="150" t="s">
        <v>73</v>
      </c>
      <c r="L17" s="123"/>
      <c r="M17" s="124"/>
      <c r="N17" s="124"/>
      <c r="O17" s="124"/>
      <c r="P17" s="124"/>
      <c r="Q17" s="124"/>
      <c r="R17" s="124"/>
      <c r="S17" s="123"/>
      <c r="T17" s="123"/>
      <c r="U17" s="147" t="s">
        <v>74</v>
      </c>
    </row>
    <row r="18" spans="1:21" ht="14">
      <c r="A18" s="91"/>
      <c r="B18" s="144"/>
      <c r="C18" s="148" t="str">
        <f>IF(D18="","",VLOOKUP(B18,Data!$B$5:$L$319,2,FALSE))</f>
        <v/>
      </c>
      <c r="D18" s="155"/>
      <c r="E18" s="93"/>
      <c r="F18" s="148" t="str">
        <f>IF(D18="","",VLOOKUP(B18,Data!$B$5:$L$319,11,FALSE))</f>
        <v/>
      </c>
      <c r="G18" s="151" t="str">
        <f t="shared" ref="G18:G47" si="0">IF(D18&gt;0,D18*F18,"-")</f>
        <v>-</v>
      </c>
      <c r="H18" s="152" t="str">
        <f>IF(D18="","",VLOOKUP(B18,Data!$B$5:$D$319,3,FALSE))</f>
        <v/>
      </c>
      <c r="I18" s="94" t="str">
        <f>IF(D18="","",VLOOKUP(B18,Data!$B$5:$M$319,12,FALSE))</f>
        <v/>
      </c>
      <c r="J18" s="148" t="str">
        <f>IF(D18="","",VLOOKUP(B18,Data!$B$5:$E$319,4,FALSE)*D18)</f>
        <v/>
      </c>
      <c r="K18" s="148" t="str">
        <f>IF(D18="","",VLOOKUP(B18,Data!$B$5:$F$319,5,FALSE)*D18)</f>
        <v/>
      </c>
      <c r="L18" s="96"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7"/>
      <c r="N18" s="98"/>
      <c r="O18" s="99"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8"/>
      <c r="Q18" s="98"/>
      <c r="R18" s="99"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100"/>
      <c r="T18" s="99"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6" t="str">
        <f>IF(D18="","",VLOOKUP(B18,Data!$B$5:$J$319,9,FALSE)*D18)</f>
        <v/>
      </c>
    </row>
    <row r="19" spans="1:21" ht="14">
      <c r="A19" s="129"/>
      <c r="B19" s="92"/>
      <c r="C19" s="126" t="str">
        <f>IF(D19="","",VLOOKUP(B19,Data!$B$5:$L$319,2,FALSE))</f>
        <v/>
      </c>
      <c r="D19" s="93"/>
      <c r="E19" s="93"/>
      <c r="F19" s="126" t="str">
        <f>IF(D19="","",VLOOKUP(B19,Data!$B$5:$L$319,11,FALSE))</f>
        <v/>
      </c>
      <c r="G19" s="96" t="str">
        <f t="shared" si="0"/>
        <v>-</v>
      </c>
      <c r="H19" s="94" t="str">
        <f>IF(D19="","",VLOOKUP(B19,Data!$B$5:$D$319,3,FALSE))</f>
        <v/>
      </c>
      <c r="I19" s="94" t="str">
        <f>IF(D19="","",VLOOKUP(B19,Data!$B$5:$M$319,12,FALSE))</f>
        <v/>
      </c>
      <c r="J19" s="126" t="str">
        <f>IF(D19="","",VLOOKUP(B19,Data!$B$5:$E$319,4,FALSE)*D19)</f>
        <v/>
      </c>
      <c r="K19" s="126" t="str">
        <f>IF(D19="","",VLOOKUP(B19,Data!$B$5:$F$319,5,FALSE)*D19)</f>
        <v/>
      </c>
      <c r="L19" s="96"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7"/>
      <c r="N19" s="98"/>
      <c r="O19" s="99"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8"/>
      <c r="Q19" s="98"/>
      <c r="R19" s="99"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100"/>
      <c r="T19" s="99"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8" t="str">
        <f>IF(D19="","",VLOOKUP(B19,Data!$B$5:$J$319,9,FALSE)*D19)</f>
        <v/>
      </c>
    </row>
    <row r="20" spans="1:21" ht="14">
      <c r="A20" s="91"/>
      <c r="B20" s="92"/>
      <c r="C20" s="126" t="str">
        <f>IF(D20="","",VLOOKUP(B20,Data!$B$5:$L$319,2,FALSE))</f>
        <v/>
      </c>
      <c r="D20" s="93"/>
      <c r="E20" s="93"/>
      <c r="F20" s="126" t="str">
        <f>IF(D20="","",VLOOKUP(B20,Data!$B$5:$L$319,11,FALSE))</f>
        <v/>
      </c>
      <c r="G20" s="96" t="str">
        <f t="shared" si="0"/>
        <v>-</v>
      </c>
      <c r="H20" s="94" t="str">
        <f>IF(D20="","",VLOOKUP(B20,Data!$B$5:$D$319,3,FALSE))</f>
        <v/>
      </c>
      <c r="I20" s="94" t="str">
        <f>IF(D20="","",VLOOKUP(B20,Data!$B$5:$M$319,12,FALSE))</f>
        <v/>
      </c>
      <c r="J20" s="126" t="str">
        <f>IF(D20="","",VLOOKUP(B20,Data!$B$5:$E$319,4,FALSE)*D20)</f>
        <v/>
      </c>
      <c r="K20" s="126" t="str">
        <f>IF(D20="","",VLOOKUP(B20,Data!$B$5:$F$319,5,FALSE)*D20)</f>
        <v/>
      </c>
      <c r="L20" s="96"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7"/>
      <c r="N20" s="98"/>
      <c r="O20" s="99"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8"/>
      <c r="Q20" s="98"/>
      <c r="R20" s="99"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100"/>
      <c r="T20" s="99"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8" t="str">
        <f>IF(D20="","",VLOOKUP(B20,Data!$B$5:$J$319,9,FALSE)*D20)</f>
        <v/>
      </c>
    </row>
    <row r="21" spans="1:21" ht="14">
      <c r="A21" s="91"/>
      <c r="B21" s="92"/>
      <c r="C21" s="126" t="str">
        <f>IF(D21="","",VLOOKUP(B21,Data!$B$5:$L$319,2,FALSE))</f>
        <v/>
      </c>
      <c r="D21" s="93"/>
      <c r="E21" s="95"/>
      <c r="F21" s="126" t="str">
        <f>IF(D21="","",VLOOKUP(B21,Data!$B$5:$L$319,11,FALSE))</f>
        <v/>
      </c>
      <c r="G21" s="96" t="str">
        <f t="shared" si="0"/>
        <v>-</v>
      </c>
      <c r="H21" s="94" t="str">
        <f>IF(D21="","",VLOOKUP(B21,Data!$B$5:$D$319,3,FALSE))</f>
        <v/>
      </c>
      <c r="I21" s="94" t="str">
        <f>IF(D21="","",VLOOKUP(B21,Data!$B$5:$M$319,12,FALSE))</f>
        <v/>
      </c>
      <c r="J21" s="126" t="str">
        <f>IF(D21="","",VLOOKUP(B21,Data!$B$5:$E$319,4,FALSE)*D21)</f>
        <v/>
      </c>
      <c r="K21" s="126" t="str">
        <f>IF(D21="","",VLOOKUP(B21,Data!$B$5:$F$319,5,FALSE)*D21)</f>
        <v/>
      </c>
      <c r="L21" s="96"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7"/>
      <c r="N21" s="98"/>
      <c r="O21" s="99"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8"/>
      <c r="Q21" s="98"/>
      <c r="R21" s="99"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100"/>
      <c r="T21" s="99"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8" t="str">
        <f>IF(D21="","",VLOOKUP(B21,Data!$B$5:$J$319,9,FALSE)*D21)</f>
        <v/>
      </c>
    </row>
    <row r="22" spans="1:21" ht="14">
      <c r="A22" s="91"/>
      <c r="B22" s="92"/>
      <c r="C22" s="126" t="str">
        <f>IF(D22="","",VLOOKUP(B22,Data!$B$5:$L$319,2,FALSE))</f>
        <v/>
      </c>
      <c r="D22" s="93"/>
      <c r="E22" s="95"/>
      <c r="F22" s="126" t="str">
        <f>IF(D22="","",VLOOKUP(B22,Data!$B$5:$L$319,11,FALSE))</f>
        <v/>
      </c>
      <c r="G22" s="96" t="str">
        <f t="shared" si="0"/>
        <v>-</v>
      </c>
      <c r="H22" s="94" t="str">
        <f>IF(D22="","",VLOOKUP(B22,Data!$B$5:$D$319,3,FALSE))</f>
        <v/>
      </c>
      <c r="I22" s="94" t="str">
        <f>IF(D22="","",VLOOKUP(B22,Data!$B$5:$M$319,12,FALSE))</f>
        <v/>
      </c>
      <c r="J22" s="126" t="str">
        <f>IF(D22="","",VLOOKUP(B22,Data!$B$5:$E$319,4,FALSE)*D22)</f>
        <v/>
      </c>
      <c r="K22" s="126" t="str">
        <f>IF(D22="","",VLOOKUP(B22,Data!$B$5:$F$319,5,FALSE)*D22)</f>
        <v/>
      </c>
      <c r="L22" s="96"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7"/>
      <c r="N22" s="98"/>
      <c r="O22" s="99"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8"/>
      <c r="Q22" s="98"/>
      <c r="R22" s="99"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100"/>
      <c r="T22" s="99"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8" t="str">
        <f>IF(D22="","",VLOOKUP(B22,Data!$B$5:$J$319,9,FALSE)*D22)</f>
        <v/>
      </c>
    </row>
    <row r="23" spans="1:21" ht="14">
      <c r="A23" s="91"/>
      <c r="B23" s="132" t="s">
        <v>75</v>
      </c>
      <c r="C23" s="126" t="e">
        <f>IF(D23="","",VLOOKUP(B23,Data!$B$5:$L$319,2,FALSE))</f>
        <v>#N/A</v>
      </c>
      <c r="D23" s="93">
        <v>1</v>
      </c>
      <c r="E23" s="95"/>
      <c r="F23" s="126" t="e">
        <f>IF(D23="","",VLOOKUP(B23,Data!$B$5:$L$319,11,FALSE))</f>
        <v>#N/A</v>
      </c>
      <c r="G23" s="96" t="e">
        <f t="shared" si="0"/>
        <v>#N/A</v>
      </c>
      <c r="H23" s="94" t="e">
        <f>IF(D23="","",VLOOKUP(B23,Data!$B$5:$D$319,3,FALSE))</f>
        <v>#N/A</v>
      </c>
      <c r="I23" s="94" t="e">
        <f>IF(D23="","",VLOOKUP(B23,Data!$B$5:$M$319,12,FALSE))</f>
        <v>#N/A</v>
      </c>
      <c r="J23" s="126" t="e">
        <f>IF(D23="","",VLOOKUP(B23,Data!$B$5:$E$319,4,FALSE)*D23)</f>
        <v>#N/A</v>
      </c>
      <c r="K23" s="126" t="e">
        <f>IF(D23="","",VLOOKUP(B23,Data!$B$5:$F$319,5,FALSE)*D23)</f>
        <v>#N/A</v>
      </c>
      <c r="L23" s="96"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7"/>
      <c r="N23" s="98"/>
      <c r="O23" s="99"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8"/>
      <c r="Q23" s="98"/>
      <c r="R23" s="99"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100"/>
      <c r="T23" s="99"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8" t="e">
        <f>IF(D23="","",VLOOKUP(B23,Data!$B$5:$J$319,9,FALSE)*D23)</f>
        <v>#N/A</v>
      </c>
    </row>
    <row r="24" spans="1:21" ht="14">
      <c r="A24" s="91"/>
      <c r="B24" s="92"/>
      <c r="C24" s="126" t="str">
        <f>IF(D24="","",VLOOKUP(B24,Data!$B$5:$L$319,2,FALSE))</f>
        <v/>
      </c>
      <c r="D24" s="93"/>
      <c r="E24" s="95"/>
      <c r="F24" s="126" t="str">
        <f>IF(D24="","",VLOOKUP(B24,Data!$B$5:$L$319,11,FALSE))</f>
        <v/>
      </c>
      <c r="G24" s="96" t="str">
        <f t="shared" si="0"/>
        <v>-</v>
      </c>
      <c r="H24" s="94" t="str">
        <f>IF(D24="","",VLOOKUP(B24,Data!$B$5:$D$319,3,FALSE))</f>
        <v/>
      </c>
      <c r="I24" s="94" t="str">
        <f>IF(D24="","",VLOOKUP(B24,Data!$B$5:$M$319,12,FALSE))</f>
        <v/>
      </c>
      <c r="J24" s="126" t="str">
        <f>IF(D24="","",VLOOKUP(B24,Data!$B$5:$E$319,4,FALSE)*D24)</f>
        <v/>
      </c>
      <c r="K24" s="126" t="str">
        <f>IF(D24="","",VLOOKUP(B24,Data!$B$5:$F$319,5,FALSE)*D24)</f>
        <v/>
      </c>
      <c r="L24" s="96"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7"/>
      <c r="N24" s="98"/>
      <c r="O24" s="99"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8"/>
      <c r="Q24" s="98"/>
      <c r="R24" s="99"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100"/>
      <c r="T24" s="99"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8" t="str">
        <f>IF(D24="","",VLOOKUP(B24,Data!$B$5:$J$319,9,FALSE)*D24)</f>
        <v/>
      </c>
    </row>
    <row r="25" spans="1:21" ht="14">
      <c r="A25" s="101"/>
      <c r="B25" s="92"/>
      <c r="C25" s="126" t="str">
        <f>IF(D25="","",VLOOKUP(B25,Data!$B$5:$L$319,2,FALSE))</f>
        <v/>
      </c>
      <c r="D25" s="93"/>
      <c r="E25" s="95"/>
      <c r="F25" s="126" t="str">
        <f>IF(D25="","",VLOOKUP(B25,Data!$B$5:$L$319,11,FALSE))</f>
        <v/>
      </c>
      <c r="G25" s="96" t="str">
        <f t="shared" si="0"/>
        <v>-</v>
      </c>
      <c r="H25" s="94" t="str">
        <f>IF(D25="","",VLOOKUP(B25,Data!$B$5:$D$319,3,FALSE))</f>
        <v/>
      </c>
      <c r="I25" s="94" t="str">
        <f>IF(D25="","",VLOOKUP(B25,Data!$B$5:$M$319,12,FALSE))</f>
        <v/>
      </c>
      <c r="J25" s="126" t="str">
        <f>IF(D25="","",VLOOKUP(B25,Data!$B$5:$E$319,4,FALSE)*D25)</f>
        <v/>
      </c>
      <c r="K25" s="126" t="str">
        <f>IF(D25="","",VLOOKUP(B25,Data!$B$5:$F$319,5,FALSE)*D25)</f>
        <v/>
      </c>
      <c r="L25" s="96"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7"/>
      <c r="N25" s="98"/>
      <c r="O25" s="99"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8"/>
      <c r="Q25" s="98"/>
      <c r="R25" s="99"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100"/>
      <c r="T25" s="99"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8" t="str">
        <f>IF(D25="","",VLOOKUP(B25,Data!$B$5:$J$319,9,FALSE)*D25)</f>
        <v/>
      </c>
    </row>
    <row r="26" spans="1:21" ht="14">
      <c r="A26" s="91"/>
      <c r="B26" s="92"/>
      <c r="C26" s="126" t="str">
        <f>IF(D26="","",VLOOKUP(B26,Data!$B$5:$L$319,2,FALSE))</f>
        <v/>
      </c>
      <c r="D26" s="93"/>
      <c r="E26" s="95"/>
      <c r="F26" s="126" t="str">
        <f>IF(D26="","",VLOOKUP(B26,Data!$B$5:$L$319,11,FALSE))</f>
        <v/>
      </c>
      <c r="G26" s="96" t="str">
        <f t="shared" si="0"/>
        <v>-</v>
      </c>
      <c r="H26" s="94" t="str">
        <f>IF(D26="","",VLOOKUP(B26,Data!$B$5:$D$319,3,FALSE))</f>
        <v/>
      </c>
      <c r="I26" s="94" t="str">
        <f>IF(D26="","",VLOOKUP(B26,Data!$B$5:$M$319,12,FALSE))</f>
        <v/>
      </c>
      <c r="J26" s="126" t="str">
        <f>IF(D26="","",VLOOKUP(B26,Data!$B$5:$E$319,4,FALSE)*D26)</f>
        <v/>
      </c>
      <c r="K26" s="126" t="str">
        <f>IF(D26="","",VLOOKUP(B26,Data!$B$5:$F$319,5,FALSE)*D26)</f>
        <v/>
      </c>
      <c r="L26" s="96"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7"/>
      <c r="N26" s="98"/>
      <c r="O26" s="99"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8"/>
      <c r="Q26" s="98"/>
      <c r="R26" s="99"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100"/>
      <c r="T26" s="99"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8" t="str">
        <f>IF(D26="","",VLOOKUP(B26,Data!$B$5:$J$319,9,FALSE)*D26)</f>
        <v/>
      </c>
    </row>
    <row r="27" spans="1:21" ht="14">
      <c r="A27" s="101"/>
      <c r="B27" s="92"/>
      <c r="C27" s="126" t="str">
        <f>IF(D27="","",VLOOKUP(B27,Data!$B$5:$L$319,2,FALSE))</f>
        <v/>
      </c>
      <c r="D27" s="93"/>
      <c r="E27" s="95"/>
      <c r="F27" s="126" t="str">
        <f>IF(D27="","",VLOOKUP(B27,Data!$B$5:$L$319,11,FALSE))</f>
        <v/>
      </c>
      <c r="G27" s="96" t="str">
        <f t="shared" si="0"/>
        <v>-</v>
      </c>
      <c r="H27" s="94" t="str">
        <f>IF(D27="","",VLOOKUP(B27,Data!$B$5:$D$319,3,FALSE))</f>
        <v/>
      </c>
      <c r="I27" s="94" t="str">
        <f>IF(D27="","",VLOOKUP(B27,Data!$B$5:$M$319,12,FALSE))</f>
        <v/>
      </c>
      <c r="J27" s="126" t="str">
        <f>IF(D27="","",VLOOKUP(B27,Data!$B$5:$E$319,4,FALSE)*D27)</f>
        <v/>
      </c>
      <c r="K27" s="126" t="str">
        <f>IF(D27="","",VLOOKUP(B27,Data!$B$5:$F$319,5,FALSE)*D27)</f>
        <v/>
      </c>
      <c r="L27" s="96"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7"/>
      <c r="N27" s="98"/>
      <c r="O27" s="99"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8"/>
      <c r="Q27" s="98"/>
      <c r="R27" s="99"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100"/>
      <c r="T27" s="99"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8" t="str">
        <f>IF(D27="","",VLOOKUP(B27,Data!$B$5:$J$319,9,FALSE)*D27)</f>
        <v/>
      </c>
    </row>
    <row r="28" spans="1:21" ht="14">
      <c r="A28" s="101"/>
      <c r="B28" s="92" t="s">
        <v>76</v>
      </c>
      <c r="C28" s="126" t="e">
        <f>IF(D28="","",VLOOKUP(B28,Data!$B$5:$L$319,2,FALSE))</f>
        <v>#N/A</v>
      </c>
      <c r="D28" s="93">
        <v>100</v>
      </c>
      <c r="E28" s="95"/>
      <c r="F28" s="126" t="e">
        <f>IF(D28="","",VLOOKUP(B28,Data!$B$5:$L$319,11,FALSE))</f>
        <v>#N/A</v>
      </c>
      <c r="G28" s="96" t="e">
        <f t="shared" ref="G28:G35" si="1">IF(D28&gt;0,D28*F28,"-")</f>
        <v>#N/A</v>
      </c>
      <c r="H28" s="94" t="e">
        <f>IF(D28="","",VLOOKUP(B28,Data!$B$5:$D$319,3,FALSE))</f>
        <v>#N/A</v>
      </c>
      <c r="I28" s="94" t="e">
        <f>IF(D28="","",VLOOKUP(B28,Data!$B$5:$M$319,12,FALSE))</f>
        <v>#N/A</v>
      </c>
      <c r="J28" s="126" t="e">
        <f>IF(D28="","",VLOOKUP(B28,Data!$B$5:$E$319,4,FALSE)*D28)</f>
        <v>#N/A</v>
      </c>
      <c r="K28" s="126" t="e">
        <f>IF(D28="","",VLOOKUP(B28,Data!$B$5:$F$319,5,FALSE)*D28)</f>
        <v>#N/A</v>
      </c>
      <c r="L28" s="96"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7"/>
      <c r="N28" s="98"/>
      <c r="O28" s="99"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8"/>
      <c r="Q28" s="98"/>
      <c r="R28" s="99"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100"/>
      <c r="T28" s="99"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8" t="e">
        <f>IF(D28="","",VLOOKUP(B28,Data!$B$5:$J$319,9,FALSE)*D28)</f>
        <v>#N/A</v>
      </c>
    </row>
    <row r="29" spans="1:21" ht="14">
      <c r="A29" s="101"/>
      <c r="B29" s="92"/>
      <c r="C29" s="126" t="str">
        <f>IF(D29="","",VLOOKUP(B29,Data!$B$5:$L$319,2,FALSE))</f>
        <v/>
      </c>
      <c r="D29" s="93"/>
      <c r="E29" s="95"/>
      <c r="F29" s="126" t="str">
        <f>IF(D29="","",VLOOKUP(B29,Data!$B$5:$L$319,11,FALSE))</f>
        <v/>
      </c>
      <c r="G29" s="96" t="str">
        <f t="shared" si="1"/>
        <v>-</v>
      </c>
      <c r="H29" s="94" t="str">
        <f>IF(D29="","",VLOOKUP(B29,Data!$B$5:$D$319,3,FALSE))</f>
        <v/>
      </c>
      <c r="I29" s="94" t="str">
        <f>IF(D29="","",VLOOKUP(B29,Data!$B$5:$M$319,12,FALSE))</f>
        <v/>
      </c>
      <c r="J29" s="126" t="str">
        <f>IF(D29="","",VLOOKUP(B29,Data!$B$5:$E$319,4,FALSE)*D29)</f>
        <v/>
      </c>
      <c r="K29" s="126" t="str">
        <f>IF(D29="","",VLOOKUP(B29,Data!$B$5:$F$319,5,FALSE)*D29)</f>
        <v/>
      </c>
      <c r="L29" s="96"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7"/>
      <c r="N29" s="98"/>
      <c r="O29" s="99"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8"/>
      <c r="Q29" s="98"/>
      <c r="R29" s="99"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100"/>
      <c r="T29" s="99"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8" t="str">
        <f>IF(D29="","",VLOOKUP(B29,Data!$B$5:$J$319,9,FALSE)*D29)</f>
        <v/>
      </c>
    </row>
    <row r="30" spans="1:21" ht="14">
      <c r="A30" s="101"/>
      <c r="B30" s="92"/>
      <c r="C30" s="126" t="str">
        <f>IF(D30="","",VLOOKUP(B30,Data!$B$5:$L$319,2,FALSE))</f>
        <v/>
      </c>
      <c r="D30" s="93"/>
      <c r="E30" s="95"/>
      <c r="F30" s="126" t="str">
        <f>IF(D30="","",VLOOKUP(B30,Data!$B$5:$L$319,11,FALSE))</f>
        <v/>
      </c>
      <c r="G30" s="96" t="str">
        <f t="shared" si="1"/>
        <v>-</v>
      </c>
      <c r="H30" s="94" t="str">
        <f>IF(D30="","",VLOOKUP(B30,Data!$B$5:$D$319,3,FALSE))</f>
        <v/>
      </c>
      <c r="I30" s="94" t="str">
        <f>IF(D30="","",VLOOKUP(B30,Data!$B$5:$M$319,12,FALSE))</f>
        <v/>
      </c>
      <c r="J30" s="126" t="str">
        <f>IF(D30="","",VLOOKUP(B30,Data!$B$5:$E$319,4,FALSE)*D30)</f>
        <v/>
      </c>
      <c r="K30" s="126" t="str">
        <f>IF(D30="","",VLOOKUP(B30,Data!$B$5:$F$319,5,FALSE)*D30)</f>
        <v/>
      </c>
      <c r="L30" s="96"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7"/>
      <c r="N30" s="98"/>
      <c r="O30" s="99"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8"/>
      <c r="Q30" s="98"/>
      <c r="R30" s="99"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100"/>
      <c r="T30" s="99"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8" t="str">
        <f>IF(D30="","",VLOOKUP(B30,Data!$B$5:$J$319,9,FALSE)*D30)</f>
        <v/>
      </c>
    </row>
    <row r="31" spans="1:21" ht="14">
      <c r="A31" s="101"/>
      <c r="B31" s="92"/>
      <c r="C31" s="126" t="str">
        <f>IF(D31="","",VLOOKUP(B31,Data!$B$5:$L$319,2,FALSE))</f>
        <v/>
      </c>
      <c r="D31" s="93"/>
      <c r="E31" s="95"/>
      <c r="F31" s="126" t="str">
        <f>IF(D31="","",VLOOKUP(B31,Data!$B$5:$L$319,11,FALSE))</f>
        <v/>
      </c>
      <c r="G31" s="96" t="str">
        <f t="shared" si="1"/>
        <v>-</v>
      </c>
      <c r="H31" s="94" t="str">
        <f>IF(D31="","",VLOOKUP(B31,Data!$B$5:$D$319,3,FALSE))</f>
        <v/>
      </c>
      <c r="I31" s="94" t="str">
        <f>IF(D31="","",VLOOKUP(B31,Data!$B$5:$M$319,12,FALSE))</f>
        <v/>
      </c>
      <c r="J31" s="126" t="str">
        <f>IF(D31="","",VLOOKUP(B31,Data!$B$5:$E$319,4,FALSE)*D31)</f>
        <v/>
      </c>
      <c r="K31" s="126" t="str">
        <f>IF(D31="","",VLOOKUP(B31,Data!$B$5:$F$319,5,FALSE)*D31)</f>
        <v/>
      </c>
      <c r="L31" s="96"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7"/>
      <c r="N31" s="98"/>
      <c r="O31" s="99"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8"/>
      <c r="Q31" s="98"/>
      <c r="R31" s="99"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100"/>
      <c r="T31" s="99"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8" t="str">
        <f>IF(D31="","",VLOOKUP(B31,Data!$B$5:$J$319,9,FALSE)*D31)</f>
        <v/>
      </c>
    </row>
    <row r="32" spans="1:21" ht="14">
      <c r="A32" s="101"/>
      <c r="B32" s="92"/>
      <c r="C32" s="126" t="str">
        <f>IF(D32="","",VLOOKUP(B32,Data!$B$5:$L$319,2,FALSE))</f>
        <v/>
      </c>
      <c r="D32" s="93"/>
      <c r="E32" s="95"/>
      <c r="F32" s="126" t="str">
        <f>IF(D32="","",VLOOKUP(B32,Data!$B$5:$L$319,11,FALSE))</f>
        <v/>
      </c>
      <c r="G32" s="96" t="str">
        <f t="shared" si="1"/>
        <v>-</v>
      </c>
      <c r="H32" s="94" t="str">
        <f>IF(D32="","",VLOOKUP(B32,Data!$B$5:$D$319,3,FALSE))</f>
        <v/>
      </c>
      <c r="I32" s="94" t="str">
        <f>IF(D32="","",VLOOKUP(B32,Data!$B$5:$M$319,12,FALSE))</f>
        <v/>
      </c>
      <c r="J32" s="126" t="str">
        <f>IF(D32="","",VLOOKUP(B32,Data!$B$5:$E$319,4,FALSE)*D32)</f>
        <v/>
      </c>
      <c r="K32" s="126" t="str">
        <f>IF(D32="","",VLOOKUP(B32,Data!$B$5:$F$319,5,FALSE)*D32)</f>
        <v/>
      </c>
      <c r="L32" s="96"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7"/>
      <c r="N32" s="98"/>
      <c r="O32" s="99"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8"/>
      <c r="Q32" s="98"/>
      <c r="R32" s="99"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100"/>
      <c r="T32" s="99"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8" t="str">
        <f>IF(D32="","",VLOOKUP(B32,Data!$B$5:$J$319,9,FALSE)*D32)</f>
        <v/>
      </c>
    </row>
    <row r="33" spans="1:21" ht="14">
      <c r="A33" s="101"/>
      <c r="B33" s="92"/>
      <c r="C33" s="126" t="str">
        <f>IF(D33="","",VLOOKUP(B33,Data!$B$5:$L$319,2,FALSE))</f>
        <v/>
      </c>
      <c r="D33" s="93"/>
      <c r="E33" s="95"/>
      <c r="F33" s="126" t="str">
        <f>IF(D33="","",VLOOKUP(B33,Data!$B$5:$L$319,11,FALSE))</f>
        <v/>
      </c>
      <c r="G33" s="96" t="str">
        <f t="shared" si="1"/>
        <v>-</v>
      </c>
      <c r="H33" s="94" t="str">
        <f>IF(D33="","",VLOOKUP(B33,Data!$B$5:$D$319,3,FALSE))</f>
        <v/>
      </c>
      <c r="I33" s="94" t="str">
        <f>IF(D33="","",VLOOKUP(B33,Data!$B$5:$M$319,12,FALSE))</f>
        <v/>
      </c>
      <c r="J33" s="126" t="str">
        <f>IF(D33="","",VLOOKUP(B33,Data!$B$5:$E$319,4,FALSE)*D33)</f>
        <v/>
      </c>
      <c r="K33" s="126" t="str">
        <f>IF(D33="","",VLOOKUP(B33,Data!$B$5:$F$319,5,FALSE)*D33)</f>
        <v/>
      </c>
      <c r="L33" s="96"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7"/>
      <c r="N33" s="98"/>
      <c r="O33" s="99"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8"/>
      <c r="Q33" s="98"/>
      <c r="R33" s="99"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100"/>
      <c r="T33" s="99"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8" t="str">
        <f>IF(D33="","",VLOOKUP(B33,Data!$B$5:$J$319,9,FALSE)*D33)</f>
        <v/>
      </c>
    </row>
    <row r="34" spans="1:21" ht="14">
      <c r="A34" s="101"/>
      <c r="B34" s="92"/>
      <c r="C34" s="126" t="str">
        <f>IF(D34="","",VLOOKUP(B34,Data!$B$5:$L$319,2,FALSE))</f>
        <v/>
      </c>
      <c r="D34" s="93"/>
      <c r="E34" s="95"/>
      <c r="F34" s="126" t="str">
        <f>IF(D34="","",VLOOKUP(B34,Data!$B$5:$L$319,11,FALSE))</f>
        <v/>
      </c>
      <c r="G34" s="96" t="str">
        <f t="shared" si="1"/>
        <v>-</v>
      </c>
      <c r="H34" s="94" t="str">
        <f>IF(D34="","",VLOOKUP(B34,Data!$B$5:$D$319,3,FALSE))</f>
        <v/>
      </c>
      <c r="I34" s="94" t="str">
        <f>IF(D34="","",VLOOKUP(B34,Data!$B$5:$M$319,12,FALSE))</f>
        <v/>
      </c>
      <c r="J34" s="126" t="str">
        <f>IF(D34="","",VLOOKUP(B34,Data!$B$5:$E$319,4,FALSE)*D34)</f>
        <v/>
      </c>
      <c r="K34" s="126" t="str">
        <f>IF(D34="","",VLOOKUP(B34,Data!$B$5:$F$319,5,FALSE)*D34)</f>
        <v/>
      </c>
      <c r="L34" s="96"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7"/>
      <c r="N34" s="98"/>
      <c r="O34" s="99"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8"/>
      <c r="Q34" s="98"/>
      <c r="R34" s="99"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100"/>
      <c r="T34" s="99"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8" t="str">
        <f>IF(D34="","",VLOOKUP(B34,Data!$B$5:$J$319,9,FALSE)*D34)</f>
        <v/>
      </c>
    </row>
    <row r="35" spans="1:21" ht="14">
      <c r="A35" s="91"/>
      <c r="B35" s="92"/>
      <c r="C35" s="126" t="str">
        <f>IF(D35="","",VLOOKUP(B35,Data!$B$5:$L$319,2,FALSE))</f>
        <v/>
      </c>
      <c r="D35" s="93"/>
      <c r="E35" s="95"/>
      <c r="F35" s="126" t="str">
        <f>IF(D35="","",VLOOKUP(B35,Data!$B$5:$L$319,11,FALSE))</f>
        <v/>
      </c>
      <c r="G35" s="96" t="str">
        <f t="shared" si="1"/>
        <v>-</v>
      </c>
      <c r="H35" s="94" t="str">
        <f>IF(D35="","",VLOOKUP(B35,Data!$B$5:$D$319,3,FALSE))</f>
        <v/>
      </c>
      <c r="I35" s="94" t="str">
        <f>IF(D35="","",VLOOKUP(B35,Data!$B$5:$M$319,12,FALSE))</f>
        <v/>
      </c>
      <c r="J35" s="126" t="str">
        <f>IF(D35="","",VLOOKUP(B35,Data!$B$5:$E$319,4,FALSE)*D35)</f>
        <v/>
      </c>
      <c r="K35" s="126" t="str">
        <f>IF(D35="","",VLOOKUP(B35,Data!$B$5:$F$319,5,FALSE)*D35)</f>
        <v/>
      </c>
      <c r="L35" s="96"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7"/>
      <c r="N35" s="98"/>
      <c r="O35" s="99"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8"/>
      <c r="Q35" s="98"/>
      <c r="R35" s="99"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100"/>
      <c r="T35" s="99"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8" t="str">
        <f>IF(D35="","",VLOOKUP(B35,Data!$B$5:$J$319,9,FALSE)*D35)</f>
        <v/>
      </c>
    </row>
    <row r="36" spans="1:21" ht="14">
      <c r="A36" s="91"/>
      <c r="B36" s="92"/>
      <c r="C36" s="126" t="str">
        <f>IF(D36="","",VLOOKUP(B36,Data!$B$5:$L$319,2,FALSE))</f>
        <v/>
      </c>
      <c r="D36" s="93"/>
      <c r="E36" s="93"/>
      <c r="F36" s="126" t="str">
        <f>IF(D36="","",VLOOKUP(B36,Data!$B$5:$L$319,11,FALSE))</f>
        <v/>
      </c>
      <c r="G36" s="96" t="str">
        <f t="shared" si="0"/>
        <v>-</v>
      </c>
      <c r="H36" s="94" t="str">
        <f>IF(D36="","",VLOOKUP(B36,Data!$B$5:$D$319,3,FALSE))</f>
        <v/>
      </c>
      <c r="I36" s="94" t="str">
        <f>IF(D36="","",VLOOKUP(B36,Data!$B$5:$M$319,12,FALSE))</f>
        <v/>
      </c>
      <c r="J36" s="126" t="str">
        <f>IF(D36="","",VLOOKUP(B36,Data!$B$5:$E$319,4,FALSE)*D36)</f>
        <v/>
      </c>
      <c r="K36" s="126" t="str">
        <f>IF(D36="","",VLOOKUP(B36,Data!$B$5:$F$319,5,FALSE)*D36)</f>
        <v/>
      </c>
      <c r="L36" s="96"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7"/>
      <c r="N36" s="98"/>
      <c r="O36" s="99"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8"/>
      <c r="Q36" s="98"/>
      <c r="R36" s="99"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100"/>
      <c r="T36" s="99"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8" t="str">
        <f>IF(D36="","",VLOOKUP(B36,Data!$B$5:$J$319,9,FALSE)*D36)</f>
        <v/>
      </c>
    </row>
    <row r="37" spans="1:21" ht="14">
      <c r="A37" s="91"/>
      <c r="B37" s="92"/>
      <c r="C37" s="126" t="str">
        <f>IF(D37="","",VLOOKUP(B37,Data!$B$5:$L$319,2,FALSE))</f>
        <v/>
      </c>
      <c r="D37" s="93"/>
      <c r="E37" s="93"/>
      <c r="F37" s="126" t="str">
        <f>IF(D37="","",VLOOKUP(B37,Data!$B$5:$L$319,11,FALSE))</f>
        <v/>
      </c>
      <c r="G37" s="96" t="str">
        <f t="shared" si="0"/>
        <v>-</v>
      </c>
      <c r="H37" s="94" t="str">
        <f>IF(D37="","",VLOOKUP(B37,Data!$B$5:$D$319,3,FALSE))</f>
        <v/>
      </c>
      <c r="I37" s="94" t="str">
        <f>IF(D37="","",VLOOKUP(B37,Data!$B$5:$M$319,12,FALSE))</f>
        <v/>
      </c>
      <c r="J37" s="126" t="str">
        <f>IF(D37="","",VLOOKUP(B37,Data!$B$5:$E$319,4,FALSE)*D37)</f>
        <v/>
      </c>
      <c r="K37" s="126" t="str">
        <f>IF(D37="","",VLOOKUP(B37,Data!$B$5:$F$319,5,FALSE)*D37)</f>
        <v/>
      </c>
      <c r="L37" s="96"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7"/>
      <c r="N37" s="98"/>
      <c r="O37" s="99"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8"/>
      <c r="Q37" s="98"/>
      <c r="R37" s="99"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100"/>
      <c r="T37" s="99"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8" t="str">
        <f>IF(D37="","",VLOOKUP(B37,Data!$B$5:$J$319,9,FALSE)*D37)</f>
        <v/>
      </c>
    </row>
    <row r="38" spans="1:21" ht="14">
      <c r="A38" s="91"/>
      <c r="B38" s="92"/>
      <c r="C38" s="126" t="str">
        <f>IF(D38="","",VLOOKUP(B38,Data!$B$5:$L$319,2,FALSE))</f>
        <v/>
      </c>
      <c r="D38" s="93"/>
      <c r="E38" s="93"/>
      <c r="F38" s="126" t="str">
        <f>IF(D38="","",VLOOKUP(B38,Data!$B$5:$L$319,11,FALSE))</f>
        <v/>
      </c>
      <c r="G38" s="96" t="str">
        <f t="shared" si="0"/>
        <v>-</v>
      </c>
      <c r="H38" s="94" t="str">
        <f>IF(D38="","",VLOOKUP(B38,Data!$B$5:$D$319,3,FALSE))</f>
        <v/>
      </c>
      <c r="I38" s="94" t="str">
        <f>IF(D38="","",VLOOKUP(B38,Data!$B$5:$M$319,12,FALSE))</f>
        <v/>
      </c>
      <c r="J38" s="126" t="str">
        <f>IF(D38="","",VLOOKUP(B38,Data!$B$5:$E$319,4,FALSE)*D38)</f>
        <v/>
      </c>
      <c r="K38" s="126" t="str">
        <f>IF(D38="","",VLOOKUP(B38,Data!$B$5:$F$319,5,FALSE)*D38)</f>
        <v/>
      </c>
      <c r="L38" s="96"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7"/>
      <c r="N38" s="98"/>
      <c r="O38" s="99"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8"/>
      <c r="Q38" s="98"/>
      <c r="R38" s="99"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100"/>
      <c r="T38" s="99"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8" t="str">
        <f>IF(D38="","",VLOOKUP(B38,Data!$B$5:$J$319,9,FALSE)*D38)</f>
        <v/>
      </c>
    </row>
    <row r="39" spans="1:21" ht="14">
      <c r="A39" s="91"/>
      <c r="B39" s="102"/>
      <c r="C39" s="126" t="str">
        <f>IF(D39="","",VLOOKUP(B39,Data!$B$5:$L$319,2,FALSE))</f>
        <v/>
      </c>
      <c r="D39" s="93"/>
      <c r="E39" s="93"/>
      <c r="F39" s="126" t="str">
        <f>IF(D39="","",VLOOKUP(B39,Data!$B$5:$L$319,11,FALSE))</f>
        <v/>
      </c>
      <c r="G39" s="96" t="str">
        <f t="shared" si="0"/>
        <v>-</v>
      </c>
      <c r="H39" s="94" t="str">
        <f>IF(D39="","",VLOOKUP(B39,Data!$B$5:$D$319,3,FALSE))</f>
        <v/>
      </c>
      <c r="I39" s="94" t="str">
        <f>IF(D39="","",VLOOKUP(B39,Data!$B$5:$M$319,12,FALSE))</f>
        <v/>
      </c>
      <c r="J39" s="126" t="str">
        <f>IF(D39="","",VLOOKUP(B39,Data!$B$5:$E$319,4,FALSE)*D39)</f>
        <v/>
      </c>
      <c r="K39" s="126" t="str">
        <f>IF(D39="","",VLOOKUP(B39,Data!$B$5:$F$319,5,FALSE)*D39)</f>
        <v/>
      </c>
      <c r="L39" s="96"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7"/>
      <c r="N39" s="98"/>
      <c r="O39" s="99"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8"/>
      <c r="Q39" s="98"/>
      <c r="R39" s="99"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100"/>
      <c r="T39" s="99"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8" t="str">
        <f>IF(D39="","",VLOOKUP(B39,Data!$B$5:$J$319,9,FALSE)*D39)</f>
        <v/>
      </c>
    </row>
    <row r="40" spans="1:21" ht="14">
      <c r="A40" s="91"/>
      <c r="B40" s="102"/>
      <c r="C40" s="126" t="str">
        <f>IF(D40="","",VLOOKUP(B40,Data!$B$5:$L$319,2,FALSE))</f>
        <v/>
      </c>
      <c r="D40" s="93"/>
      <c r="E40" s="93"/>
      <c r="F40" s="126" t="str">
        <f>IF(D40="","",VLOOKUP(B40,Data!$B$5:$L$319,11,FALSE))</f>
        <v/>
      </c>
      <c r="G40" s="96" t="str">
        <f t="shared" si="0"/>
        <v>-</v>
      </c>
      <c r="H40" s="94" t="str">
        <f>IF(D40="","",VLOOKUP(B40,Data!$B$5:$D$319,3,FALSE))</f>
        <v/>
      </c>
      <c r="I40" s="94" t="str">
        <f>IF(D40="","",VLOOKUP(B40,Data!$B$5:$M$319,12,FALSE))</f>
        <v/>
      </c>
      <c r="J40" s="126" t="str">
        <f>IF(D40="","",VLOOKUP(B40,Data!$B$5:$E$319,4,FALSE)*D40)</f>
        <v/>
      </c>
      <c r="K40" s="126" t="str">
        <f>IF(D40="","",VLOOKUP(B40,Data!$B$5:$F$319,5,FALSE)*D40)</f>
        <v/>
      </c>
      <c r="L40" s="96"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7"/>
      <c r="N40" s="98"/>
      <c r="O40" s="99"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8"/>
      <c r="Q40" s="98"/>
      <c r="R40" s="99"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100"/>
      <c r="T40" s="99"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8" t="str">
        <f>IF(D40="","",VLOOKUP(B40,Data!$B$5:$J$319,9,FALSE)*D40)</f>
        <v/>
      </c>
    </row>
    <row r="41" spans="1:21" ht="14">
      <c r="A41" s="91"/>
      <c r="B41" s="102"/>
      <c r="C41" s="126" t="str">
        <f>IF(D41="","",VLOOKUP(B41,Data!$B$5:$L$319,2,FALSE))</f>
        <v/>
      </c>
      <c r="D41" s="93"/>
      <c r="E41" s="93"/>
      <c r="F41" s="126" t="str">
        <f>IF(D41="","",VLOOKUP(B41,Data!$B$5:$L$319,11,FALSE))</f>
        <v/>
      </c>
      <c r="G41" s="96" t="str">
        <f t="shared" si="0"/>
        <v>-</v>
      </c>
      <c r="H41" s="94" t="str">
        <f>IF(D41="","",VLOOKUP(B41,Data!$B$5:$D$319,3,FALSE))</f>
        <v/>
      </c>
      <c r="I41" s="94" t="str">
        <f>IF(D41="","",VLOOKUP(B41,Data!$B$5:$M$319,12,FALSE))</f>
        <v/>
      </c>
      <c r="J41" s="126" t="str">
        <f>IF(D41="","",VLOOKUP(B41,Data!$B$5:$E$319,4,FALSE)*D41)</f>
        <v/>
      </c>
      <c r="K41" s="126" t="str">
        <f>IF(D41="","",VLOOKUP(B41,Data!$B$5:$F$319,5,FALSE)*D41)</f>
        <v/>
      </c>
      <c r="L41" s="96"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7"/>
      <c r="N41" s="98"/>
      <c r="O41" s="99"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8"/>
      <c r="Q41" s="98"/>
      <c r="R41" s="99"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100"/>
      <c r="T41" s="99"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8" t="str">
        <f>IF(D41="","",VLOOKUP(B41,Data!$B$5:$J$319,9,FALSE)*D41)</f>
        <v/>
      </c>
    </row>
    <row r="42" spans="1:21" ht="14">
      <c r="A42" s="91"/>
      <c r="B42" s="92"/>
      <c r="C42" s="126" t="str">
        <f>IF(D42="","",VLOOKUP(B42,Data!$B$5:$L$319,2,FALSE))</f>
        <v/>
      </c>
      <c r="D42" s="93"/>
      <c r="E42" s="93"/>
      <c r="F42" s="126" t="str">
        <f>IF(D42="","",VLOOKUP(B42,Data!$B$5:$L$319,11,FALSE))</f>
        <v/>
      </c>
      <c r="G42" s="96" t="str">
        <f t="shared" si="0"/>
        <v>-</v>
      </c>
      <c r="H42" s="94" t="str">
        <f>IF(D42="","",VLOOKUP(B42,Data!$B$5:$D$319,3,FALSE))</f>
        <v/>
      </c>
      <c r="I42" s="94" t="str">
        <f>IF(D42="","",VLOOKUP(B42,Data!$B$5:$M$319,12,FALSE))</f>
        <v/>
      </c>
      <c r="J42" s="126" t="str">
        <f>IF(D42="","",VLOOKUP(B42,Data!$B$5:$E$319,4,FALSE)*D42)</f>
        <v/>
      </c>
      <c r="K42" s="126" t="str">
        <f>IF(D42="","",VLOOKUP(B42,Data!$B$5:$F$319,5,FALSE)*D42)</f>
        <v/>
      </c>
      <c r="L42" s="96"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7"/>
      <c r="N42" s="98"/>
      <c r="O42" s="99"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8"/>
      <c r="Q42" s="98"/>
      <c r="R42" s="99"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100"/>
      <c r="T42" s="99"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8" t="str">
        <f>IF(D42="","",VLOOKUP(B42,Data!$B$5:$J$319,9,FALSE)*D42)</f>
        <v/>
      </c>
    </row>
    <row r="43" spans="1:21" ht="14">
      <c r="A43" s="91"/>
      <c r="B43" s="92"/>
      <c r="C43" s="126" t="str">
        <f>IF(D43="","",VLOOKUP(B43,Data!$B$5:$L$319,2,FALSE))</f>
        <v/>
      </c>
      <c r="D43" s="93"/>
      <c r="E43" s="93"/>
      <c r="F43" s="126" t="str">
        <f>IF(D43="","",VLOOKUP(B43,Data!$B$5:$L$319,11,FALSE))</f>
        <v/>
      </c>
      <c r="G43" s="96" t="str">
        <f t="shared" si="0"/>
        <v>-</v>
      </c>
      <c r="H43" s="94" t="str">
        <f>IF(D43="","",VLOOKUP(B43,Data!$B$5:$D$319,3,FALSE))</f>
        <v/>
      </c>
      <c r="I43" s="94" t="str">
        <f>IF(D43="","",VLOOKUP(B43,Data!$B$5:$M$319,12,FALSE))</f>
        <v/>
      </c>
      <c r="J43" s="126" t="str">
        <f>IF(D43="","",VLOOKUP(B43,Data!$B$5:$E$319,4,FALSE)*D43)</f>
        <v/>
      </c>
      <c r="K43" s="126" t="str">
        <f>IF(D43="","",VLOOKUP(B43,Data!$B$5:$F$319,5,FALSE)*D43)</f>
        <v/>
      </c>
      <c r="L43" s="96"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7"/>
      <c r="N43" s="98"/>
      <c r="O43" s="99"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8"/>
      <c r="Q43" s="98"/>
      <c r="R43" s="99"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100"/>
      <c r="T43" s="99"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8" t="str">
        <f>IF(D43="","",VLOOKUP(B43,Data!$B$5:$J$319,9,FALSE)*D43)</f>
        <v/>
      </c>
    </row>
    <row r="44" spans="1:21" ht="14">
      <c r="A44" s="91"/>
      <c r="B44" s="92"/>
      <c r="C44" s="126" t="str">
        <f>IF(D44="","",VLOOKUP(B44,Data!$B$5:$L$319,2,FALSE))</f>
        <v/>
      </c>
      <c r="D44" s="93"/>
      <c r="E44" s="95"/>
      <c r="F44" s="126" t="str">
        <f>IF(D44="","",VLOOKUP(B44,Data!$B$5:$L$319,11,FALSE))</f>
        <v/>
      </c>
      <c r="G44" s="96" t="str">
        <f t="shared" si="0"/>
        <v>-</v>
      </c>
      <c r="H44" s="94" t="str">
        <f>IF(D44="","",VLOOKUP(B44,Data!$B$5:$D$319,3,FALSE))</f>
        <v/>
      </c>
      <c r="I44" s="94" t="str">
        <f>IF(D44="","",VLOOKUP(B44,Data!$B$5:$M$319,12,FALSE))</f>
        <v/>
      </c>
      <c r="J44" s="126" t="str">
        <f>IF(D44="","",VLOOKUP(B44,Data!$B$5:$E$319,4,FALSE)*D44)</f>
        <v/>
      </c>
      <c r="K44" s="126" t="str">
        <f>IF(D44="","",VLOOKUP(B44,Data!$B$5:$F$319,5,FALSE)*D44)</f>
        <v/>
      </c>
      <c r="L44" s="96"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7"/>
      <c r="N44" s="98"/>
      <c r="O44" s="99"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8"/>
      <c r="Q44" s="98"/>
      <c r="R44" s="99"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100"/>
      <c r="T44" s="99"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8" t="str">
        <f>IF(D44="","",VLOOKUP(B44,Data!$B$5:$J$319,9,FALSE)*D44)</f>
        <v/>
      </c>
    </row>
    <row r="45" spans="1:21" ht="14">
      <c r="A45" s="91"/>
      <c r="B45" s="92"/>
      <c r="C45" s="126" t="str">
        <f>IF(D45="","",VLOOKUP(B45,Data!$B$5:$L$319,2,FALSE))</f>
        <v/>
      </c>
      <c r="D45" s="93"/>
      <c r="E45" s="93"/>
      <c r="F45" s="126" t="str">
        <f>IF(D45="","",VLOOKUP(B45,Data!$B$5:$L$319,11,FALSE))</f>
        <v/>
      </c>
      <c r="G45" s="96" t="str">
        <f t="shared" si="0"/>
        <v>-</v>
      </c>
      <c r="H45" s="94" t="str">
        <f>IF(D45="","",VLOOKUP(B45,Data!$B$5:$D$319,3,FALSE))</f>
        <v/>
      </c>
      <c r="I45" s="94" t="str">
        <f>IF(D45="","",VLOOKUP(B45,Data!$B$5:$M$319,12,FALSE))</f>
        <v/>
      </c>
      <c r="J45" s="126" t="str">
        <f>IF(D45="","",VLOOKUP(B45,Data!$B$5:$E$319,4,FALSE)*D45)</f>
        <v/>
      </c>
      <c r="K45" s="126" t="str">
        <f>IF(D45="","",VLOOKUP(B45,Data!$B$5:$F$319,5,FALSE)*D45)</f>
        <v/>
      </c>
      <c r="L45" s="96"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7"/>
      <c r="N45" s="98"/>
      <c r="O45" s="99"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8"/>
      <c r="Q45" s="98"/>
      <c r="R45" s="99"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100"/>
      <c r="T45" s="99"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8" t="str">
        <f>IF(D45="","",VLOOKUP(B45,Data!$B$5:$J$319,9,FALSE)*D45)</f>
        <v/>
      </c>
    </row>
    <row r="46" spans="1:21" ht="14">
      <c r="A46" s="91"/>
      <c r="B46" s="92"/>
      <c r="C46" s="126" t="str">
        <f>IF(D46="","",VLOOKUP(B46,Data!$B$5:$L$319,2,FALSE))</f>
        <v/>
      </c>
      <c r="D46" s="93"/>
      <c r="E46" s="95"/>
      <c r="F46" s="126" t="str">
        <f>IF(D46="","",VLOOKUP(B46,Data!$B$5:$L$319,11,FALSE))</f>
        <v/>
      </c>
      <c r="G46" s="96" t="str">
        <f t="shared" si="0"/>
        <v>-</v>
      </c>
      <c r="H46" s="94" t="str">
        <f>IF(D46="","",VLOOKUP(B46,Data!$B$5:$D$319,3,FALSE))</f>
        <v/>
      </c>
      <c r="I46" s="94" t="str">
        <f>IF(D46="","",VLOOKUP(B46,Data!$B$5:$M$319,12,FALSE))</f>
        <v/>
      </c>
      <c r="J46" s="126" t="str">
        <f>IF(D46="","",VLOOKUP(B46,Data!$B$5:$E$319,4,FALSE)*D46)</f>
        <v/>
      </c>
      <c r="K46" s="126" t="str">
        <f>IF(D46="","",VLOOKUP(B46,Data!$B$5:$F$319,5,FALSE)*D46)</f>
        <v/>
      </c>
      <c r="L46" s="96"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7"/>
      <c r="N46" s="98"/>
      <c r="O46" s="99"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8"/>
      <c r="Q46" s="98"/>
      <c r="R46" s="99"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100"/>
      <c r="T46" s="99"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8" t="str">
        <f>IF(D46="","",VLOOKUP(B46,Data!$B$5:$J$319,9,FALSE)*D46)</f>
        <v/>
      </c>
    </row>
    <row r="47" spans="1:21" ht="14">
      <c r="A47" s="91"/>
      <c r="B47" s="92"/>
      <c r="C47" s="126" t="str">
        <f>IF(D47="","",VLOOKUP(B47,Data!$B$5:$L$319,2,FALSE))</f>
        <v/>
      </c>
      <c r="D47" s="93"/>
      <c r="E47" s="93"/>
      <c r="F47" s="126" t="str">
        <f>IF(D47="","",VLOOKUP(B47,Data!$B$5:$L$319,11,FALSE))</f>
        <v/>
      </c>
      <c r="G47" s="96" t="str">
        <f t="shared" si="0"/>
        <v>-</v>
      </c>
      <c r="H47" s="94" t="str">
        <f>IF(D47="","",VLOOKUP(B47,Data!$B$5:$D$319,3,FALSE))</f>
        <v/>
      </c>
      <c r="I47" s="94" t="str">
        <f>IF(D47="","",VLOOKUP(B47,Data!$B$5:$M$319,12,FALSE))</f>
        <v/>
      </c>
      <c r="J47" s="126" t="str">
        <f>IF(D47="","",VLOOKUP(B47,Data!$B$5:$E$319,4,FALSE)*D47)</f>
        <v/>
      </c>
      <c r="K47" s="126" t="str">
        <f>IF(D47="","",VLOOKUP(B47,Data!$B$5:$F$319,5,FALSE)*D47)</f>
        <v/>
      </c>
      <c r="L47" s="96"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7"/>
      <c r="N47" s="98"/>
      <c r="O47" s="99"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8"/>
      <c r="Q47" s="98"/>
      <c r="R47" s="99"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100"/>
      <c r="T47" s="99"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8" t="str">
        <f>IF(D47="","",VLOOKUP(B47,Data!$B$5:$J$319,9,FALSE)*D47)</f>
        <v/>
      </c>
    </row>
    <row r="48" spans="1:21" ht="14">
      <c r="A48" s="103"/>
      <c r="B48" s="104"/>
      <c r="C48" s="105"/>
      <c r="D48" s="106"/>
      <c r="E48" s="106"/>
      <c r="F48" s="107"/>
      <c r="G48" s="107"/>
      <c r="H48" s="107"/>
      <c r="I48" s="106"/>
      <c r="J48" s="107"/>
      <c r="K48" s="107"/>
      <c r="L48" s="107"/>
      <c r="M48" s="108"/>
      <c r="N48" s="109"/>
      <c r="O48" s="110"/>
      <c r="P48" s="109"/>
      <c r="Q48" s="109"/>
      <c r="R48" s="110"/>
      <c r="S48" s="111"/>
      <c r="T48" s="110"/>
      <c r="U48" s="112"/>
    </row>
    <row r="49" spans="1:21" ht="14">
      <c r="A49" s="106"/>
      <c r="B49" s="104"/>
      <c r="C49" s="105"/>
      <c r="D49" s="113">
        <f>SUM(D18:D47)</f>
        <v>101</v>
      </c>
      <c r="E49" s="113"/>
      <c r="F49" s="115"/>
      <c r="G49" s="115" t="e">
        <f>SUM(G18:G47)</f>
        <v>#N/A</v>
      </c>
      <c r="H49" s="106"/>
      <c r="I49" s="106"/>
      <c r="J49" s="115" t="e">
        <f>SUM(J18:J47)</f>
        <v>#N/A</v>
      </c>
      <c r="K49" s="115" t="e">
        <f>SUM(K18:K47)</f>
        <v>#N/A</v>
      </c>
      <c r="L49" s="115" t="e">
        <f>SUM(L16:L48)</f>
        <v>#REF!</v>
      </c>
      <c r="M49" s="114">
        <f>SUM(M18:M47)</f>
        <v>0</v>
      </c>
      <c r="N49" s="115">
        <f>SUM(N16:N48)</f>
        <v>0</v>
      </c>
      <c r="O49" s="115" t="e">
        <f>SUM(O16:O48)</f>
        <v>#REF!</v>
      </c>
      <c r="P49" s="114">
        <f>SUM(P18:P47)</f>
        <v>0</v>
      </c>
      <c r="Q49" s="115">
        <f>SUM(Q16:Q48)</f>
        <v>0</v>
      </c>
      <c r="R49" s="115" t="e">
        <f>SUM(R16:R48)</f>
        <v>#REF!</v>
      </c>
      <c r="S49" s="114">
        <f>SUM(S18:S47)</f>
        <v>0</v>
      </c>
      <c r="T49" s="115" t="e">
        <f>SUM(T16:T48)</f>
        <v>#REF!</v>
      </c>
      <c r="U49" s="116" t="e">
        <f>SUM(U18:U47)</f>
        <v>#N/A</v>
      </c>
    </row>
    <row r="50" spans="1:21">
      <c r="A50" s="55"/>
      <c r="B50" s="34"/>
      <c r="C50" s="36"/>
      <c r="D50" s="55"/>
      <c r="E50" s="34"/>
      <c r="F50" s="88"/>
      <c r="G50" s="70"/>
      <c r="H50" s="55"/>
      <c r="I50" s="55"/>
      <c r="J50" s="84"/>
      <c r="K50" s="70"/>
      <c r="L50" s="36"/>
      <c r="M50" s="35"/>
      <c r="N50" s="35"/>
      <c r="O50" s="35"/>
      <c r="P50" s="35"/>
      <c r="Q50" s="35"/>
      <c r="R50" s="35"/>
      <c r="S50" s="36"/>
      <c r="T50" s="36"/>
      <c r="U50" s="37"/>
    </row>
    <row r="51" spans="1:21" ht="13" hidden="1">
      <c r="A51" s="16" t="s">
        <v>79</v>
      </c>
      <c r="B51" s="17"/>
      <c r="C51" s="1"/>
      <c r="D51" s="27" t="s">
        <v>80</v>
      </c>
      <c r="E51" s="27"/>
      <c r="F51" s="81" t="s">
        <v>81</v>
      </c>
      <c r="G51" s="85"/>
      <c r="H51" s="32" t="s">
        <v>82</v>
      </c>
      <c r="I51" s="56"/>
      <c r="J51" s="75" t="s">
        <v>83</v>
      </c>
      <c r="K51" s="75"/>
      <c r="L51" s="27"/>
      <c r="M51" s="57"/>
      <c r="N51" s="58" t="s">
        <v>84</v>
      </c>
      <c r="O51" s="27"/>
      <c r="P51" s="27"/>
      <c r="Q51" s="27"/>
      <c r="R51" s="27"/>
      <c r="S51" s="27"/>
      <c r="T51" s="27"/>
      <c r="U51" s="59"/>
    </row>
    <row r="52" spans="1:21" ht="13" hidden="1">
      <c r="A52" s="19" t="s">
        <v>85</v>
      </c>
      <c r="B52" s="20"/>
      <c r="C52" s="60"/>
      <c r="D52" s="20" t="s">
        <v>86</v>
      </c>
      <c r="E52" s="20"/>
      <c r="F52" s="409"/>
      <c r="G52" s="410"/>
      <c r="H52" s="19" t="s">
        <v>87</v>
      </c>
      <c r="I52" s="61"/>
      <c r="J52" s="76" t="s">
        <v>88</v>
      </c>
      <c r="K52" s="76"/>
      <c r="L52" s="20"/>
      <c r="M52" s="21"/>
      <c r="N52" s="20"/>
      <c r="O52" s="20"/>
      <c r="P52" s="20"/>
      <c r="Q52" s="20"/>
      <c r="R52" s="20"/>
      <c r="S52" s="20"/>
      <c r="T52" s="20"/>
      <c r="U52" s="29"/>
    </row>
    <row r="53" spans="1:21" hidden="1">
      <c r="A53" s="19" t="s">
        <v>91</v>
      </c>
      <c r="B53" s="20"/>
      <c r="C53" s="21"/>
      <c r="D53" s="20"/>
      <c r="E53" s="20"/>
      <c r="F53" s="409"/>
      <c r="G53" s="410"/>
      <c r="H53" s="19"/>
      <c r="I53" s="61"/>
      <c r="J53" s="76" t="s">
        <v>92</v>
      </c>
      <c r="K53" s="76"/>
      <c r="L53" s="20"/>
      <c r="M53" s="21"/>
      <c r="N53" s="20"/>
      <c r="O53" s="20"/>
      <c r="P53" s="20"/>
      <c r="Q53" s="20"/>
      <c r="R53" s="20"/>
      <c r="S53" s="20"/>
      <c r="T53" s="20"/>
      <c r="U53" s="29"/>
    </row>
    <row r="54" spans="1:21" hidden="1">
      <c r="A54" s="34"/>
      <c r="B54" s="35"/>
      <c r="C54" s="131"/>
      <c r="D54" s="20" t="s">
        <v>93</v>
      </c>
      <c r="E54" s="20"/>
      <c r="F54" s="409"/>
      <c r="G54" s="410"/>
      <c r="H54" s="19" t="s">
        <v>94</v>
      </c>
      <c r="I54" s="61"/>
      <c r="J54" s="76"/>
      <c r="K54" s="76"/>
      <c r="L54" s="20"/>
      <c r="M54" s="21"/>
      <c r="N54" s="20"/>
      <c r="O54" s="20"/>
      <c r="P54" s="20"/>
      <c r="Q54" s="20"/>
      <c r="R54" s="20"/>
      <c r="S54" s="20"/>
      <c r="T54" s="20"/>
      <c r="U54" s="29"/>
    </row>
    <row r="55" spans="1:21" ht="13" hidden="1">
      <c r="A55" s="16" t="s">
        <v>95</v>
      </c>
      <c r="B55" s="27"/>
      <c r="C55" s="12"/>
      <c r="D55" s="20" t="s">
        <v>96</v>
      </c>
      <c r="E55" s="20"/>
      <c r="F55" s="89" t="s">
        <v>97</v>
      </c>
      <c r="G55" s="86"/>
      <c r="H55" s="19" t="s">
        <v>87</v>
      </c>
      <c r="I55" s="61"/>
      <c r="J55" s="76" t="s">
        <v>98</v>
      </c>
      <c r="K55" s="76"/>
      <c r="L55" s="20"/>
      <c r="M55" s="21"/>
      <c r="N55" s="20"/>
      <c r="O55" s="20"/>
      <c r="P55" s="20"/>
      <c r="Q55" s="20"/>
      <c r="R55" s="20"/>
      <c r="S55" s="20"/>
      <c r="T55" s="20"/>
      <c r="U55" s="29"/>
    </row>
    <row r="56" spans="1:21" ht="13" hidden="1">
      <c r="A56" s="19"/>
      <c r="B56" s="20"/>
      <c r="C56" s="21"/>
      <c r="D56" s="20" t="s">
        <v>99</v>
      </c>
      <c r="E56" s="20"/>
      <c r="F56" s="90"/>
      <c r="G56" s="87"/>
      <c r="H56" s="19" t="s">
        <v>100</v>
      </c>
      <c r="I56" s="61"/>
      <c r="J56" s="76" t="s">
        <v>101</v>
      </c>
      <c r="K56" s="76"/>
      <c r="L56" s="20"/>
      <c r="M56" s="53"/>
      <c r="N56" s="54" t="s">
        <v>102</v>
      </c>
      <c r="O56" s="54"/>
      <c r="P56" s="54"/>
      <c r="Q56" s="54"/>
      <c r="R56" s="54"/>
      <c r="S56" s="54"/>
      <c r="T56" s="54"/>
      <c r="U56" s="62"/>
    </row>
    <row r="57" spans="1:21" hidden="1">
      <c r="A57" s="34"/>
      <c r="B57" s="35"/>
      <c r="C57" s="36"/>
      <c r="D57" s="35"/>
      <c r="E57" s="35"/>
      <c r="F57" s="405"/>
      <c r="G57" s="411"/>
      <c r="H57" s="405"/>
      <c r="I57" s="406"/>
      <c r="J57" s="77" t="s">
        <v>103</v>
      </c>
      <c r="K57" s="77"/>
      <c r="L57" s="35"/>
      <c r="M57" s="63"/>
      <c r="N57" s="64" t="s">
        <v>104</v>
      </c>
      <c r="O57" s="64"/>
      <c r="P57" s="64"/>
      <c r="Q57" s="64"/>
      <c r="R57" s="64"/>
      <c r="S57" s="64"/>
      <c r="T57" s="64"/>
      <c r="U57" s="65"/>
    </row>
    <row r="58" spans="1:21" hidden="1"/>
    <row r="59" spans="1:21" hidden="1"/>
  </sheetData>
  <mergeCells count="6">
    <mergeCell ref="H57:I57"/>
    <mergeCell ref="A15:B16"/>
    <mergeCell ref="F52:G52"/>
    <mergeCell ref="F53:G53"/>
    <mergeCell ref="F54:G54"/>
    <mergeCell ref="F57:G57"/>
  </mergeCells>
  <phoneticPr fontId="9" type="noConversion"/>
  <printOptions horizontalCentered="1"/>
  <pageMargins left="0" right="0" top="0.25" bottom="0" header="0.51111111111111107" footer="0.51111111111111107"/>
  <pageSetup paperSize="9" scale="81" firstPageNumber="429496319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45"/>
  <sheetViews>
    <sheetView topLeftCell="A18" zoomScale="80" zoomScaleNormal="80" zoomScaleSheetLayoutView="80" workbookViewId="0">
      <selection activeCell="J19" sqref="J19"/>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928</v>
      </c>
      <c r="C18" s="239" t="str">
        <f>IF(D18="","",VLOOKUP(B18,Data!$B$5:$L$501,2,FALSE))</f>
        <v/>
      </c>
      <c r="D18" s="229"/>
      <c r="E18" s="319"/>
      <c r="F18" s="224" t="str">
        <f>IF(D18="","",VLOOKUP(B18,Data!$B$5:$L$501,11,FALSE))</f>
        <v/>
      </c>
      <c r="G18" s="234" t="str">
        <f t="shared" ref="G18:G26"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118,Data!G118,(IF(B18=Data!#REF!,Data!#REF!,(IF(B18=Data!B121,Data!G121,(IF(B18=Data!#REF!,Data!#REF!,(IF(B18=Data!#REF!,Data!#REF!,(IF(B18=Data!#REF!,Data!#REF!,(IF(B18=Data!B105,Data!G105,(IF(B18=Data!#REF!,Data!#REF!,Data!#REF!)))))))))))))))&amp;IF(B18=Data!#REF!,Data!#REF!,(IF(B18=Data!#REF!,Data!#REF!,(IF(B18=Data!B245,Data!G245,(IF(B18=Data!#REF!,Data!#REF!,(IF(B18=Data!#REF!,Data!#REF!,(IF(B18=Data!B145,Data!G913,(IF(B18=Data!#REF!,Data!#REF!,(IF(B18=Data!#REF!,Data!#REF!,Data!#REF!)))))))))))))))&amp;IF(B18=Data!#REF!,Data!#REF!,(IF(B18=Data!#REF!,Data!#REF!,(IF(B18=Data!#REF!,Data!#REF!,(IF(B18=Data!#REF!,Data!#REF!,(IF(B18=Data!#REF!,Data!#REF!,Data!#REF!)))))))))</f>
        <v>#REF!</v>
      </c>
      <c r="N18" s="328"/>
      <c r="O18" s="329"/>
      <c r="P18" s="233" t="e">
        <f>IF(B18=Data!B118,Data!H118,(IF(B18=Data!#REF!,Data!#REF!,(IF(B18=Data!B121,Data!H121,(IF(B18=Data!#REF!,Data!#REF!,(IF(B18=Data!#REF!,Data!#REF!,(IF(B18=Data!#REF!,Data!#REF!,(IF(B18=Data!B105,Data!H105,(IF(B18=Data!#REF!,Data!#REF!,Data!#REF!)))))))))))))))&amp;IF(B18=Data!#REF!,Data!#REF!,(IF(B18=Data!#REF!,Data!#REF!,(IF(B18=Data!B245,Data!H245,(IF(B18=Data!#REF!,Data!#REF!,(IF(B18=Data!#REF!,Data!#REF!,(IF(B18=Data!B145,Data!H913,(IF(B18=Data!#REF!,Data!#REF!,(IF(B18=Data!#REF!,Data!#REF!,Data!#REF!)))))))))))))))&amp;IF(B18=Data!#REF!,Data!#REF!,(IF(B18=Data!#REF!,Data!#REF!,(IF(B18=Data!#REF!,Data!#REF!,(IF(B18=Data!#REF!,Data!#REF!,(IF(B18=Data!#REF!,Data!#REF!,Data!#REF!)))))))))</f>
        <v>#REF!</v>
      </c>
      <c r="Q18" s="329"/>
      <c r="R18" s="329"/>
      <c r="S18" s="233" t="e">
        <f>IF(B18=Data!B118,Data!I118,(IF(B18=Data!#REF!,Data!#REF!,(IF(B18=Data!B121,Data!I121,(IF(B18=Data!#REF!,Data!#REF!,(IF(B18=Data!#REF!,Data!#REF!,(IF(B18=Data!#REF!,Data!#REF!,(IF(B18=Data!B105,Data!I105,(IF(B18=Data!#REF!,Data!#REF!,Data!#REF!)))))))))))))))&amp;IF(B18=Data!#REF!,Data!#REF!,(IF(B18=Data!#REF!,Data!#REF!,(IF(B18=Data!B245,Data!I245,(IF(B18=Data!#REF!,Data!#REF!,(IF(B18=Data!#REF!,Data!#REF!,(IF(B18=Data!B145,Data!I913,(IF(B18=Data!#REF!,Data!#REF!,(IF(B18=Data!#REF!,Data!#REF!,Data!#REF!)))))))))))))))&amp;IF(B18=Data!#REF!,Data!#REF!,(IF(B18=Data!#REF!,Data!#REF!,(IF(B18=Data!#REF!,Data!#REF!,(IF(B18=Data!#REF!,Data!#REF!,(IF(B18=Data!#REF!,Data!#REF!,Data!#REF!)))))))))</f>
        <v>#REF!</v>
      </c>
      <c r="T18" s="330"/>
      <c r="U18" s="233" t="e">
        <f>IF(B18=Data!B118,Data!J118,(IF(B18=Data!#REF!,Data!#REF!,(IF(B18=Data!B121,Data!J121,(IF(B18=Data!#REF!,Data!#REF!,(IF(B18=Data!#REF!,Data!#REF!,(IF(B18=Data!#REF!,Data!#REF!,(IF(B18=Data!B105,Data!J105,(IF(B18=Data!#REF!,Data!#REF!,Data!#REF!)))))))))))))))&amp;IF(B18=Data!#REF!,Data!#REF!,(IF(B18=Data!#REF!,Data!#REF!,(IF(B18=Data!B245,Data!J245,(IF(B18=Data!#REF!,Data!#REF!,(IF(B18=Data!#REF!,Data!#REF!,(IF(B18=Data!B145,Data!J913,(IF(B18=Data!#REF!,Data!#REF!,(IF(B18=Data!#REF!,Data!#REF!,Data!#REF!)))))))))))))))&amp;IF(B18=Data!#REF!,Data!#REF!,(IF(B18=Data!#REF!,Data!#REF!,(IF(B18=Data!#REF!,Data!#REF!,(IF(B18=Data!#REF!,Data!#REF!,(IF(B18=Data!#REF!,Data!#REF!,Data!#REF!)))))))))</f>
        <v>#REF!</v>
      </c>
      <c r="V18" s="227" t="str">
        <f>IF(D18="","",VLOOKUP(B18,Data!$B$5:$J$501,9,FALSE)*D18)</f>
        <v/>
      </c>
    </row>
    <row r="19" spans="1:22" ht="17.5" customHeight="1">
      <c r="A19" s="326"/>
      <c r="B19" s="327" t="s">
        <v>336</v>
      </c>
      <c r="C19" s="239" t="str">
        <f>IF(D19="","",VLOOKUP(B19,Data!$B$5:$L$501,2,FALSE))</f>
        <v>ZE62400</v>
      </c>
      <c r="D19" s="229">
        <v>4</v>
      </c>
      <c r="E19" s="319" t="s">
        <v>570</v>
      </c>
      <c r="F19" s="224">
        <f>IF(D19="","",VLOOKUP(B19,Data!$B$5:$L$501,11,FALSE))</f>
        <v>1704.47</v>
      </c>
      <c r="G19" s="234">
        <f t="shared" si="0"/>
        <v>6817.88</v>
      </c>
      <c r="H19" s="225" t="str">
        <f>IF(D19="","",VLOOKUP(B19,Data!$B$5:$D$501,3,FALSE))</f>
        <v>C/T</v>
      </c>
      <c r="I19" s="225" t="str">
        <f>IF(D19="","",VLOOKUP(B19,Data!$B$5:$M$501,12,FALSE))</f>
        <v>Indonesia</v>
      </c>
      <c r="J19" s="231" t="s">
        <v>929</v>
      </c>
      <c r="K19" s="226">
        <f>IF(D19="","",VLOOKUP(B19,Data!$B$5:$E$501,4,FALSE)*D19)</f>
        <v>804</v>
      </c>
      <c r="L19" s="232">
        <f>IF(D19="","",VLOOKUP(B19,Data!$B$5:$F$501,5,FALSE)*D19)</f>
        <v>724</v>
      </c>
      <c r="M19" s="230" t="e">
        <f>IF(B19=Data!B96,Data!G96,(IF(B19=Data!#REF!,Data!#REF!,(IF(B19=Data!B99,Data!G99,(IF(B19=Data!#REF!,Data!#REF!,(IF(B19=Data!#REF!,Data!#REF!,(IF(B19=Data!#REF!,Data!#REF!,(IF(B19=Data!B83,Data!G83,(IF(B19=Data!#REF!,Data!#REF!,Data!#REF!)))))))))))))))&amp;IF(B19=Data!#REF!,Data!#REF!,(IF(B19=Data!#REF!,Data!#REF!,(IF(B19=Data!B223,Data!G223,(IF(B19=Data!#REF!,Data!#REF!,(IF(B19=Data!#REF!,Data!#REF!,(IF(B19=Data!B123,Data!G891,(IF(B19=Data!#REF!,Data!#REF!,(IF(B19=Data!#REF!,Data!#REF!,Data!#REF!)))))))))))))))&amp;IF(B19=Data!#REF!,Data!#REF!,(IF(B19=Data!#REF!,Data!#REF!,(IF(B19=Data!#REF!,Data!#REF!,(IF(B19=Data!#REF!,Data!#REF!,(IF(B19=Data!#REF!,Data!#REF!,Data!#REF!)))))))))</f>
        <v>#REF!</v>
      </c>
      <c r="N19" s="328"/>
      <c r="O19" s="329"/>
      <c r="P19" s="233" t="e">
        <f>IF(B19=Data!B96,Data!H96,(IF(B19=Data!#REF!,Data!#REF!,(IF(B19=Data!B99,Data!H99,(IF(B19=Data!#REF!,Data!#REF!,(IF(B19=Data!#REF!,Data!#REF!,(IF(B19=Data!#REF!,Data!#REF!,(IF(B19=Data!B83,Data!H83,(IF(B19=Data!#REF!,Data!#REF!,Data!#REF!)))))))))))))))&amp;IF(B19=Data!#REF!,Data!#REF!,(IF(B19=Data!#REF!,Data!#REF!,(IF(B19=Data!B223,Data!H223,(IF(B19=Data!#REF!,Data!#REF!,(IF(B19=Data!#REF!,Data!#REF!,(IF(B19=Data!B123,Data!H891,(IF(B19=Data!#REF!,Data!#REF!,(IF(B19=Data!#REF!,Data!#REF!,Data!#REF!)))))))))))))))&amp;IF(B19=Data!#REF!,Data!#REF!,(IF(B19=Data!#REF!,Data!#REF!,(IF(B19=Data!#REF!,Data!#REF!,(IF(B19=Data!#REF!,Data!#REF!,(IF(B19=Data!#REF!,Data!#REF!,Data!#REF!)))))))))</f>
        <v>#REF!</v>
      </c>
      <c r="Q19" s="329"/>
      <c r="R19" s="329"/>
      <c r="S19" s="233" t="e">
        <f>IF(B19=Data!B96,Data!I96,(IF(B19=Data!#REF!,Data!#REF!,(IF(B19=Data!B99,Data!I99,(IF(B19=Data!#REF!,Data!#REF!,(IF(B19=Data!#REF!,Data!#REF!,(IF(B19=Data!#REF!,Data!#REF!,(IF(B19=Data!B83,Data!I83,(IF(B19=Data!#REF!,Data!#REF!,Data!#REF!)))))))))))))))&amp;IF(B19=Data!#REF!,Data!#REF!,(IF(B19=Data!#REF!,Data!#REF!,(IF(B19=Data!B223,Data!I223,(IF(B19=Data!#REF!,Data!#REF!,(IF(B19=Data!#REF!,Data!#REF!,(IF(B19=Data!B123,Data!I891,(IF(B19=Data!#REF!,Data!#REF!,(IF(B19=Data!#REF!,Data!#REF!,Data!#REF!)))))))))))))))&amp;IF(B19=Data!#REF!,Data!#REF!,(IF(B19=Data!#REF!,Data!#REF!,(IF(B19=Data!#REF!,Data!#REF!,(IF(B19=Data!#REF!,Data!#REF!,(IF(B19=Data!#REF!,Data!#REF!,Data!#REF!)))))))))</f>
        <v>#REF!</v>
      </c>
      <c r="T19" s="330"/>
      <c r="U19" s="233" t="e">
        <f>IF(B19=Data!B96,Data!J96,(IF(B19=Data!#REF!,Data!#REF!,(IF(B19=Data!B99,Data!J99,(IF(B19=Data!#REF!,Data!#REF!,(IF(B19=Data!#REF!,Data!#REF!,(IF(B19=Data!#REF!,Data!#REF!,(IF(B19=Data!B83,Data!J83,(IF(B19=Data!#REF!,Data!#REF!,Data!#REF!)))))))))))))))&amp;IF(B19=Data!#REF!,Data!#REF!,(IF(B19=Data!#REF!,Data!#REF!,(IF(B19=Data!B223,Data!J223,(IF(B19=Data!#REF!,Data!#REF!,(IF(B19=Data!#REF!,Data!#REF!,(IF(B19=Data!B123,Data!J891,(IF(B19=Data!#REF!,Data!#REF!,(IF(B19=Data!#REF!,Data!#REF!,Data!#REF!)))))))))))))))&amp;IF(B19=Data!#REF!,Data!#REF!,(IF(B19=Data!#REF!,Data!#REF!,(IF(B19=Data!#REF!,Data!#REF!,(IF(B19=Data!#REF!,Data!#REF!,(IF(B19=Data!#REF!,Data!#REF!,Data!#REF!)))))))))</f>
        <v>#REF!</v>
      </c>
      <c r="V19" s="227">
        <f>IF(D19="","",VLOOKUP(B19,Data!$B$5:$J$501,9,FALSE)*D19)</f>
        <v>4.5999999999999996</v>
      </c>
    </row>
    <row r="20" spans="1:22" ht="17.75" customHeight="1">
      <c r="A20" s="326"/>
      <c r="B20" s="327" t="s">
        <v>348</v>
      </c>
      <c r="C20" s="239" t="str">
        <f>IF(D20="","",VLOOKUP(B20,Data!$B$5:$L$501,2,FALSE))</f>
        <v>ZF71250</v>
      </c>
      <c r="D20" s="229">
        <v>3</v>
      </c>
      <c r="E20" s="228"/>
      <c r="F20" s="224">
        <f>IF(D20="","",VLOOKUP(B20,Data!$B$5:$L$501,11,FALSE))</f>
        <v>1991.71</v>
      </c>
      <c r="G20" s="234">
        <f t="shared" si="0"/>
        <v>5975.13</v>
      </c>
      <c r="H20" s="225" t="str">
        <f>IF(D20="","",VLOOKUP(B20,Data!$B$5:$D$501,3,FALSE))</f>
        <v>C/T</v>
      </c>
      <c r="I20" s="225" t="str">
        <f>IF(D20="","",VLOOKUP(B20,Data!$B$5:$M$501,12,FALSE))</f>
        <v>Indonesia</v>
      </c>
      <c r="J20" s="231" t="s">
        <v>929</v>
      </c>
      <c r="K20" s="226">
        <f>IF(D20="","",VLOOKUP(B20,Data!$B$5:$E$501,4,FALSE)*D20)</f>
        <v>660</v>
      </c>
      <c r="L20" s="232">
        <f>IF(D20="","",VLOOKUP(B20,Data!$B$5:$F$501,5,FALSE)*D20)</f>
        <v>597</v>
      </c>
      <c r="M20" s="230" t="e">
        <f>IF(B20=Data!B70,Data!G70,(IF(B20=Data!#REF!,Data!#REF!,(IF(B20=Data!B73,Data!G73,(IF(B20=Data!#REF!,Data!#REF!,(IF(B20=Data!#REF!,Data!#REF!,(IF(B20=Data!#REF!,Data!#REF!,(IF(B20=Data!B57,Data!G57,(IF(B20=Data!#REF!,Data!#REF!,Data!#REF!)))))))))))))))&amp;IF(B20=Data!#REF!,Data!#REF!,(IF(B20=Data!#REF!,Data!#REF!,(IF(B20=Data!B197,Data!G197,(IF(B20=Data!#REF!,Data!#REF!,(IF(B20=Data!#REF!,Data!#REF!,(IF(B20=Data!B97,Data!G865,(IF(B20=Data!#REF!,Data!#REF!,(IF(B20=Data!#REF!,Data!#REF!,Data!#REF!)))))))))))))))&amp;IF(B20=Data!#REF!,Data!#REF!,(IF(B20=Data!#REF!,Data!#REF!,(IF(B20=Data!#REF!,Data!#REF!,(IF(B20=Data!#REF!,Data!#REF!,(IF(B20=Data!#REF!,Data!#REF!,Data!#REF!)))))))))</f>
        <v>#REF!</v>
      </c>
      <c r="N20" s="328"/>
      <c r="O20" s="329"/>
      <c r="P20" s="233" t="e">
        <f>IF(B20=Data!B70,Data!H70,(IF(B20=Data!#REF!,Data!#REF!,(IF(B20=Data!B73,Data!H73,(IF(B20=Data!#REF!,Data!#REF!,(IF(B20=Data!#REF!,Data!#REF!,(IF(B20=Data!#REF!,Data!#REF!,(IF(B20=Data!B57,Data!H57,(IF(B20=Data!#REF!,Data!#REF!,Data!#REF!)))))))))))))))&amp;IF(B20=Data!#REF!,Data!#REF!,(IF(B20=Data!#REF!,Data!#REF!,(IF(B20=Data!B197,Data!H197,(IF(B20=Data!#REF!,Data!#REF!,(IF(B20=Data!#REF!,Data!#REF!,(IF(B20=Data!B97,Data!H865,(IF(B20=Data!#REF!,Data!#REF!,(IF(B20=Data!#REF!,Data!#REF!,Data!#REF!)))))))))))))))&amp;IF(B20=Data!#REF!,Data!#REF!,(IF(B20=Data!#REF!,Data!#REF!,(IF(B20=Data!#REF!,Data!#REF!,(IF(B20=Data!#REF!,Data!#REF!,(IF(B20=Data!#REF!,Data!#REF!,Data!#REF!)))))))))</f>
        <v>#REF!</v>
      </c>
      <c r="Q20" s="329"/>
      <c r="R20" s="329"/>
      <c r="S20" s="233" t="e">
        <f>IF(B20=Data!B70,Data!I70,(IF(B20=Data!#REF!,Data!#REF!,(IF(B20=Data!B73,Data!I73,(IF(B20=Data!#REF!,Data!#REF!,(IF(B20=Data!#REF!,Data!#REF!,(IF(B20=Data!#REF!,Data!#REF!,(IF(B20=Data!B57,Data!I57,(IF(B20=Data!#REF!,Data!#REF!,Data!#REF!)))))))))))))))&amp;IF(B20=Data!#REF!,Data!#REF!,(IF(B20=Data!#REF!,Data!#REF!,(IF(B20=Data!B197,Data!I197,(IF(B20=Data!#REF!,Data!#REF!,(IF(B20=Data!#REF!,Data!#REF!,(IF(B20=Data!B97,Data!I865,(IF(B20=Data!#REF!,Data!#REF!,(IF(B20=Data!#REF!,Data!#REF!,Data!#REF!)))))))))))))))&amp;IF(B20=Data!#REF!,Data!#REF!,(IF(B20=Data!#REF!,Data!#REF!,(IF(B20=Data!#REF!,Data!#REF!,(IF(B20=Data!#REF!,Data!#REF!,(IF(B20=Data!#REF!,Data!#REF!,Data!#REF!)))))))))</f>
        <v>#REF!</v>
      </c>
      <c r="T20" s="330"/>
      <c r="U20" s="233" t="e">
        <f>IF(B20=Data!B70,Data!J70,(IF(B20=Data!#REF!,Data!#REF!,(IF(B20=Data!B73,Data!J73,(IF(B20=Data!#REF!,Data!#REF!,(IF(B20=Data!#REF!,Data!#REF!,(IF(B20=Data!#REF!,Data!#REF!,(IF(B20=Data!B57,Data!J57,(IF(B20=Data!#REF!,Data!#REF!,Data!#REF!)))))))))))))))&amp;IF(B20=Data!#REF!,Data!#REF!,(IF(B20=Data!#REF!,Data!#REF!,(IF(B20=Data!B197,Data!J197,(IF(B20=Data!#REF!,Data!#REF!,(IF(B20=Data!#REF!,Data!#REF!,(IF(B20=Data!B97,Data!J865,(IF(B20=Data!#REF!,Data!#REF!,(IF(B20=Data!#REF!,Data!#REF!,Data!#REF!)))))))))))))))&amp;IF(B20=Data!#REF!,Data!#REF!,(IF(B20=Data!#REF!,Data!#REF!,(IF(B20=Data!#REF!,Data!#REF!,(IF(B20=Data!#REF!,Data!#REF!,(IF(B20=Data!#REF!,Data!#REF!,Data!#REF!)))))))))</f>
        <v>#REF!</v>
      </c>
      <c r="V20" s="227">
        <f>IF(D20="","",VLOOKUP(B20,Data!$B$5:$J$501,9,FALSE)*D20)</f>
        <v>3.5550000000000002</v>
      </c>
    </row>
    <row r="21" spans="1:22" ht="17.75" customHeight="1">
      <c r="A21" s="326"/>
      <c r="B21" s="327" t="s">
        <v>350</v>
      </c>
      <c r="C21" s="239" t="str">
        <f>IF(D21="","",VLOOKUP(B21,Data!$B$5:$L$501,2,FALSE))</f>
        <v>ZF42500</v>
      </c>
      <c r="D21" s="229">
        <v>6</v>
      </c>
      <c r="E21" s="228" t="s">
        <v>519</v>
      </c>
      <c r="F21" s="224">
        <f>IF(D21="","",VLOOKUP(B21,Data!$B$5:$L$501,11,FALSE))</f>
        <v>2302.7199999999998</v>
      </c>
      <c r="G21" s="234">
        <f t="shared" si="0"/>
        <v>13816.32</v>
      </c>
      <c r="H21" s="225" t="str">
        <f>IF(D21="","",VLOOKUP(B21,Data!$B$5:$D$501,3,FALSE))</f>
        <v>C/T</v>
      </c>
      <c r="I21" s="225" t="str">
        <f>IF(D21="","",VLOOKUP(B21,Data!$B$5:$M$501,12,FALSE))</f>
        <v>Indonesia</v>
      </c>
      <c r="J21" s="231" t="s">
        <v>929</v>
      </c>
      <c r="K21" s="226">
        <f>IF(D21="","",VLOOKUP(B21,Data!$B$5:$E$501,4,FALSE)*D21)</f>
        <v>1602</v>
      </c>
      <c r="L21" s="232">
        <f>IF(D21="","",VLOOKUP(B21,Data!$B$5:$F$501,5,FALSE)*D21)</f>
        <v>1452</v>
      </c>
      <c r="M21" s="230" t="e">
        <f>IF(B21=Data!B63,Data!G63,(IF(B21=Data!#REF!,Data!#REF!,(IF(B21=Data!B66,Data!G66,(IF(B21=Data!#REF!,Data!#REF!,(IF(B21=Data!#REF!,Data!#REF!,(IF(B21=Data!#REF!,Data!#REF!,(IF(B21=Data!B50,Data!G50,(IF(B21=Data!#REF!,Data!#REF!,Data!#REF!)))))))))))))))&amp;IF(B21=Data!#REF!,Data!#REF!,(IF(B21=Data!#REF!,Data!#REF!,(IF(B21=Data!B190,Data!G190,(IF(B21=Data!#REF!,Data!#REF!,(IF(B21=Data!#REF!,Data!#REF!,(IF(B21=Data!B90,Data!G858,(IF(B21=Data!#REF!,Data!#REF!,(IF(B21=Data!#REF!,Data!#REF!,Data!#REF!)))))))))))))))&amp;IF(B21=Data!#REF!,Data!#REF!,(IF(B21=Data!#REF!,Data!#REF!,(IF(B21=Data!#REF!,Data!#REF!,(IF(B21=Data!#REF!,Data!#REF!,(IF(B21=Data!#REF!,Data!#REF!,Data!#REF!)))))))))</f>
        <v>#REF!</v>
      </c>
      <c r="N21" s="328"/>
      <c r="O21" s="329"/>
      <c r="P21" s="233" t="e">
        <f>IF(B21=Data!B63,Data!H63,(IF(B21=Data!#REF!,Data!#REF!,(IF(B21=Data!B66,Data!H66,(IF(B21=Data!#REF!,Data!#REF!,(IF(B21=Data!#REF!,Data!#REF!,(IF(B21=Data!#REF!,Data!#REF!,(IF(B21=Data!B50,Data!H50,(IF(B21=Data!#REF!,Data!#REF!,Data!#REF!)))))))))))))))&amp;IF(B21=Data!#REF!,Data!#REF!,(IF(B21=Data!#REF!,Data!#REF!,(IF(B21=Data!B190,Data!H190,(IF(B21=Data!#REF!,Data!#REF!,(IF(B21=Data!#REF!,Data!#REF!,(IF(B21=Data!B90,Data!H858,(IF(B21=Data!#REF!,Data!#REF!,(IF(B21=Data!#REF!,Data!#REF!,Data!#REF!)))))))))))))))&amp;IF(B21=Data!#REF!,Data!#REF!,(IF(B21=Data!#REF!,Data!#REF!,(IF(B21=Data!#REF!,Data!#REF!,(IF(B21=Data!#REF!,Data!#REF!,(IF(B21=Data!#REF!,Data!#REF!,Data!#REF!)))))))))</f>
        <v>#REF!</v>
      </c>
      <c r="Q21" s="329"/>
      <c r="R21" s="329"/>
      <c r="S21" s="233" t="e">
        <f>IF(B21=Data!B63,Data!I63,(IF(B21=Data!#REF!,Data!#REF!,(IF(B21=Data!B66,Data!I66,(IF(B21=Data!#REF!,Data!#REF!,(IF(B21=Data!#REF!,Data!#REF!,(IF(B21=Data!#REF!,Data!#REF!,(IF(B21=Data!B50,Data!I50,(IF(B21=Data!#REF!,Data!#REF!,Data!#REF!)))))))))))))))&amp;IF(B21=Data!#REF!,Data!#REF!,(IF(B21=Data!#REF!,Data!#REF!,(IF(B21=Data!B190,Data!I190,(IF(B21=Data!#REF!,Data!#REF!,(IF(B21=Data!#REF!,Data!#REF!,(IF(B21=Data!B90,Data!I858,(IF(B21=Data!#REF!,Data!#REF!,(IF(B21=Data!#REF!,Data!#REF!,Data!#REF!)))))))))))))))&amp;IF(B21=Data!#REF!,Data!#REF!,(IF(B21=Data!#REF!,Data!#REF!,(IF(B21=Data!#REF!,Data!#REF!,(IF(B21=Data!#REF!,Data!#REF!,(IF(B21=Data!#REF!,Data!#REF!,Data!#REF!)))))))))</f>
        <v>#REF!</v>
      </c>
      <c r="T21" s="330"/>
      <c r="U21" s="233" t="e">
        <f>IF(B21=Data!B63,Data!J63,(IF(B21=Data!#REF!,Data!#REF!,(IF(B21=Data!B66,Data!J66,(IF(B21=Data!#REF!,Data!#REF!,(IF(B21=Data!#REF!,Data!#REF!,(IF(B21=Data!#REF!,Data!#REF!,(IF(B21=Data!B50,Data!J50,(IF(B21=Data!#REF!,Data!#REF!,Data!#REF!)))))))))))))))&amp;IF(B21=Data!#REF!,Data!#REF!,(IF(B21=Data!#REF!,Data!#REF!,(IF(B21=Data!B190,Data!J190,(IF(B21=Data!#REF!,Data!#REF!,(IF(B21=Data!#REF!,Data!#REF!,(IF(B21=Data!B90,Data!J858,(IF(B21=Data!#REF!,Data!#REF!,(IF(B21=Data!#REF!,Data!#REF!,Data!#REF!)))))))))))))))&amp;IF(B21=Data!#REF!,Data!#REF!,(IF(B21=Data!#REF!,Data!#REF!,(IF(B21=Data!#REF!,Data!#REF!,(IF(B21=Data!#REF!,Data!#REF!,(IF(B21=Data!#REF!,Data!#REF!,Data!#REF!)))))))))</f>
        <v>#REF!</v>
      </c>
      <c r="V21" s="227">
        <f>IF(D21="","",VLOOKUP(B21,Data!$B$5:$J$501,9,FALSE)*D21)</f>
        <v>8.9280000000000008</v>
      </c>
    </row>
    <row r="22" spans="1:22" ht="17.75" customHeight="1">
      <c r="A22" s="326"/>
      <c r="B22" s="327"/>
      <c r="C22" s="239" t="str">
        <f>IF(D22="","",VLOOKUP(B22,Data!$B$5:$L$501,2,FALSE))</f>
        <v/>
      </c>
      <c r="D22" s="229"/>
      <c r="E22" s="319"/>
      <c r="F22" s="224" t="str">
        <f>IF(D22="","",VLOOKUP(B22,Data!$B$5:$L$501,11,FALSE))</f>
        <v/>
      </c>
      <c r="G22" s="234" t="str">
        <f t="shared" si="0"/>
        <v>-</v>
      </c>
      <c r="H22" s="225" t="str">
        <f>IF(D22="","",VLOOKUP(B22,Data!$B$5:$D$501,3,FALSE))</f>
        <v/>
      </c>
      <c r="I22" s="225" t="str">
        <f>IF(D22="","",VLOOKUP(B22,Data!$B$5:$M$501,12,FALSE))</f>
        <v/>
      </c>
      <c r="J22" s="231"/>
      <c r="K22" s="226" t="str">
        <f>IF(D22="","",VLOOKUP(B22,Data!$B$5:$E$501,4,FALSE)*D22)</f>
        <v/>
      </c>
      <c r="L22" s="232" t="str">
        <f>IF(D22="","",VLOOKUP(B22,Data!$B$5:$F$501,5,FALSE)*D22)</f>
        <v/>
      </c>
      <c r="M22" s="230" t="e">
        <f>IF(B22=Data!B64,Data!G64,(IF(B22=Data!#REF!,Data!#REF!,(IF(B22=Data!B67,Data!G67,(IF(B22=Data!#REF!,Data!#REF!,(IF(B22=Data!#REF!,Data!#REF!,(IF(B22=Data!#REF!,Data!#REF!,(IF(B22=Data!B51,Data!G51,(IF(B22=Data!#REF!,Data!#REF!,Data!#REF!)))))))))))))))&amp;IF(B22=Data!#REF!,Data!#REF!,(IF(B22=Data!#REF!,Data!#REF!,(IF(B22=Data!B191,Data!G191,(IF(B22=Data!#REF!,Data!#REF!,(IF(B22=Data!#REF!,Data!#REF!,(IF(B22=Data!B91,Data!G859,(IF(B22=Data!#REF!,Data!#REF!,(IF(B22=Data!#REF!,Data!#REF!,Data!#REF!)))))))))))))))&amp;IF(B22=Data!#REF!,Data!#REF!,(IF(B22=Data!#REF!,Data!#REF!,(IF(B22=Data!#REF!,Data!#REF!,(IF(B22=Data!#REF!,Data!#REF!,(IF(B22=Data!#REF!,Data!#REF!,Data!#REF!)))))))))</f>
        <v>#REF!</v>
      </c>
      <c r="N22" s="328"/>
      <c r="O22" s="329"/>
      <c r="P22" s="233" t="e">
        <f>IF(B22=Data!B64,Data!H64,(IF(B22=Data!#REF!,Data!#REF!,(IF(B22=Data!B67,Data!H67,(IF(B22=Data!#REF!,Data!#REF!,(IF(B22=Data!#REF!,Data!#REF!,(IF(B22=Data!#REF!,Data!#REF!,(IF(B22=Data!B51,Data!H51,(IF(B22=Data!#REF!,Data!#REF!,Data!#REF!)))))))))))))))&amp;IF(B22=Data!#REF!,Data!#REF!,(IF(B22=Data!#REF!,Data!#REF!,(IF(B22=Data!B191,Data!H191,(IF(B22=Data!#REF!,Data!#REF!,(IF(B22=Data!#REF!,Data!#REF!,(IF(B22=Data!B91,Data!H859,(IF(B22=Data!#REF!,Data!#REF!,(IF(B22=Data!#REF!,Data!#REF!,Data!#REF!)))))))))))))))&amp;IF(B22=Data!#REF!,Data!#REF!,(IF(B22=Data!#REF!,Data!#REF!,(IF(B22=Data!#REF!,Data!#REF!,(IF(B22=Data!#REF!,Data!#REF!,(IF(B22=Data!#REF!,Data!#REF!,Data!#REF!)))))))))</f>
        <v>#REF!</v>
      </c>
      <c r="Q22" s="329"/>
      <c r="R22" s="329"/>
      <c r="S22" s="233" t="e">
        <f>IF(B22=Data!B64,Data!I64,(IF(B22=Data!#REF!,Data!#REF!,(IF(B22=Data!B67,Data!I67,(IF(B22=Data!#REF!,Data!#REF!,(IF(B22=Data!#REF!,Data!#REF!,(IF(B22=Data!#REF!,Data!#REF!,(IF(B22=Data!B51,Data!I51,(IF(B22=Data!#REF!,Data!#REF!,Data!#REF!)))))))))))))))&amp;IF(B22=Data!#REF!,Data!#REF!,(IF(B22=Data!#REF!,Data!#REF!,(IF(B22=Data!B191,Data!I191,(IF(B22=Data!#REF!,Data!#REF!,(IF(B22=Data!#REF!,Data!#REF!,(IF(B22=Data!B91,Data!I859,(IF(B22=Data!#REF!,Data!#REF!,(IF(B22=Data!#REF!,Data!#REF!,Data!#REF!)))))))))))))))&amp;IF(B22=Data!#REF!,Data!#REF!,(IF(B22=Data!#REF!,Data!#REF!,(IF(B22=Data!#REF!,Data!#REF!,(IF(B22=Data!#REF!,Data!#REF!,(IF(B22=Data!#REF!,Data!#REF!,Data!#REF!)))))))))</f>
        <v>#REF!</v>
      </c>
      <c r="T22" s="330"/>
      <c r="U22" s="233" t="e">
        <f>IF(B22=Data!B64,Data!J64,(IF(B22=Data!#REF!,Data!#REF!,(IF(B22=Data!B67,Data!J67,(IF(B22=Data!#REF!,Data!#REF!,(IF(B22=Data!#REF!,Data!#REF!,(IF(B22=Data!#REF!,Data!#REF!,(IF(B22=Data!B51,Data!J51,(IF(B22=Data!#REF!,Data!#REF!,Data!#REF!)))))))))))))))&amp;IF(B22=Data!#REF!,Data!#REF!,(IF(B22=Data!#REF!,Data!#REF!,(IF(B22=Data!B191,Data!J191,(IF(B22=Data!#REF!,Data!#REF!,(IF(B22=Data!#REF!,Data!#REF!,(IF(B22=Data!B91,Data!J859,(IF(B22=Data!#REF!,Data!#REF!,(IF(B22=Data!#REF!,Data!#REF!,Data!#REF!)))))))))))))))&amp;IF(B22=Data!#REF!,Data!#REF!,(IF(B22=Data!#REF!,Data!#REF!,(IF(B22=Data!#REF!,Data!#REF!,(IF(B22=Data!#REF!,Data!#REF!,(IF(B22=Data!#REF!,Data!#REF!,Data!#REF!)))))))))</f>
        <v>#REF!</v>
      </c>
      <c r="V22" s="227" t="str">
        <f>IF(D22="","",VLOOKUP(B22,Data!$B$5:$J$501,9,FALSE)*D22)</f>
        <v/>
      </c>
    </row>
    <row r="23" spans="1:22" ht="17.75" customHeight="1">
      <c r="A23" s="326"/>
      <c r="B23" s="327"/>
      <c r="C23" s="239" t="str">
        <f>IF(D23="","",VLOOKUP(B23,Data!$B$5:$L$501,2,FALSE))</f>
        <v/>
      </c>
      <c r="D23" s="229"/>
      <c r="E23" s="320" t="s">
        <v>524</v>
      </c>
      <c r="F23" s="224" t="str">
        <f>IF(D23="","",VLOOKUP(B23,Data!$B$5:$L$501,11,FALSE))</f>
        <v/>
      </c>
      <c r="G23" s="234" t="str">
        <f t="shared" si="0"/>
        <v>-</v>
      </c>
      <c r="H23" s="225" t="str">
        <f>IF(D23="","",VLOOKUP(B23,Data!$B$5:$D$501,3,FALSE))</f>
        <v/>
      </c>
      <c r="I23" s="225" t="str">
        <f>IF(D23="","",VLOOKUP(B23,Data!$B$5:$M$501,12,FALSE))</f>
        <v/>
      </c>
      <c r="J23" s="231"/>
      <c r="K23" s="226" t="str">
        <f>IF(D23="","",VLOOKUP(B23,Data!$B$5:$E$501,4,FALSE)*D23)</f>
        <v/>
      </c>
      <c r="L23" s="232" t="str">
        <f>IF(D23="","",VLOOKUP(B23,Data!$B$5:$F$501,5,FALSE)*D23)</f>
        <v/>
      </c>
      <c r="M23" s="230" t="e">
        <f>IF(B23=Data!B61,Data!G61,(IF(B23=Data!#REF!,Data!#REF!,(IF(B23=Data!B64,Data!G64,(IF(B23=Data!#REF!,Data!#REF!,(IF(B23=Data!#REF!,Data!#REF!,(IF(B23=Data!#REF!,Data!#REF!,(IF(B23=Data!B48,Data!G48,(IF(B23=Data!#REF!,Data!#REF!,Data!#REF!)))))))))))))))&amp;IF(B23=Data!#REF!,Data!#REF!,(IF(B23=Data!#REF!,Data!#REF!,(IF(B23=Data!B188,Data!G188,(IF(B23=Data!#REF!,Data!#REF!,(IF(B23=Data!#REF!,Data!#REF!,(IF(B23=Data!B88,Data!G856,(IF(B23=Data!#REF!,Data!#REF!,(IF(B23=Data!#REF!,Data!#REF!,Data!#REF!)))))))))))))))&amp;IF(B23=Data!#REF!,Data!#REF!,(IF(B23=Data!#REF!,Data!#REF!,(IF(B23=Data!#REF!,Data!#REF!,(IF(B23=Data!#REF!,Data!#REF!,(IF(B23=Data!#REF!,Data!#REF!,Data!#REF!)))))))))</f>
        <v>#REF!</v>
      </c>
      <c r="N23" s="328"/>
      <c r="O23" s="329"/>
      <c r="P23" s="233" t="e">
        <f>IF(B23=Data!B61,Data!H61,(IF(B23=Data!#REF!,Data!#REF!,(IF(B23=Data!B64,Data!H64,(IF(B23=Data!#REF!,Data!#REF!,(IF(B23=Data!#REF!,Data!#REF!,(IF(B23=Data!#REF!,Data!#REF!,(IF(B23=Data!B48,Data!H48,(IF(B23=Data!#REF!,Data!#REF!,Data!#REF!)))))))))))))))&amp;IF(B23=Data!#REF!,Data!#REF!,(IF(B23=Data!#REF!,Data!#REF!,(IF(B23=Data!B188,Data!H188,(IF(B23=Data!#REF!,Data!#REF!,(IF(B23=Data!#REF!,Data!#REF!,(IF(B23=Data!B88,Data!H856,(IF(B23=Data!#REF!,Data!#REF!,(IF(B23=Data!#REF!,Data!#REF!,Data!#REF!)))))))))))))))&amp;IF(B23=Data!#REF!,Data!#REF!,(IF(B23=Data!#REF!,Data!#REF!,(IF(B23=Data!#REF!,Data!#REF!,(IF(B23=Data!#REF!,Data!#REF!,(IF(B23=Data!#REF!,Data!#REF!,Data!#REF!)))))))))</f>
        <v>#REF!</v>
      </c>
      <c r="Q23" s="329"/>
      <c r="R23" s="329"/>
      <c r="S23" s="233" t="e">
        <f>IF(B23=Data!B61,Data!I61,(IF(B23=Data!#REF!,Data!#REF!,(IF(B23=Data!B64,Data!I64,(IF(B23=Data!#REF!,Data!#REF!,(IF(B23=Data!#REF!,Data!#REF!,(IF(B23=Data!#REF!,Data!#REF!,(IF(B23=Data!B48,Data!I48,(IF(B23=Data!#REF!,Data!#REF!,Data!#REF!)))))))))))))))&amp;IF(B23=Data!#REF!,Data!#REF!,(IF(B23=Data!#REF!,Data!#REF!,(IF(B23=Data!B188,Data!I188,(IF(B23=Data!#REF!,Data!#REF!,(IF(B23=Data!#REF!,Data!#REF!,(IF(B23=Data!B88,Data!I856,(IF(B23=Data!#REF!,Data!#REF!,(IF(B23=Data!#REF!,Data!#REF!,Data!#REF!)))))))))))))))&amp;IF(B23=Data!#REF!,Data!#REF!,(IF(B23=Data!#REF!,Data!#REF!,(IF(B23=Data!#REF!,Data!#REF!,(IF(B23=Data!#REF!,Data!#REF!,(IF(B23=Data!#REF!,Data!#REF!,Data!#REF!)))))))))</f>
        <v>#REF!</v>
      </c>
      <c r="T23" s="330"/>
      <c r="U23" s="233" t="e">
        <f>IF(B23=Data!B61,Data!J61,(IF(B23=Data!#REF!,Data!#REF!,(IF(B23=Data!B64,Data!J64,(IF(B23=Data!#REF!,Data!#REF!,(IF(B23=Data!#REF!,Data!#REF!,(IF(B23=Data!#REF!,Data!#REF!,(IF(B23=Data!B48,Data!J48,(IF(B23=Data!#REF!,Data!#REF!,Data!#REF!)))))))))))))))&amp;IF(B23=Data!#REF!,Data!#REF!,(IF(B23=Data!#REF!,Data!#REF!,(IF(B23=Data!B188,Data!J188,(IF(B23=Data!#REF!,Data!#REF!,(IF(B23=Data!#REF!,Data!#REF!,(IF(B23=Data!B88,Data!J856,(IF(B23=Data!#REF!,Data!#REF!,(IF(B23=Data!#REF!,Data!#REF!,Data!#REF!)))))))))))))))&amp;IF(B23=Data!#REF!,Data!#REF!,(IF(B23=Data!#REF!,Data!#REF!,(IF(B23=Data!#REF!,Data!#REF!,(IF(B23=Data!#REF!,Data!#REF!,(IF(B23=Data!#REF!,Data!#REF!,Data!#REF!)))))))))</f>
        <v>#REF!</v>
      </c>
      <c r="V23" s="227" t="str">
        <f>IF(D23="","",VLOOKUP(B23,Data!$B$5:$J$501,9,FALSE)*D23)</f>
        <v/>
      </c>
    </row>
    <row r="24" spans="1:22" ht="17.75" customHeight="1">
      <c r="A24" s="326"/>
      <c r="B24" s="327"/>
      <c r="C24" s="239" t="str">
        <f>IF(D24="","",VLOOKUP(B24,Data!$B$5:$L$501,2,FALSE))</f>
        <v/>
      </c>
      <c r="D24" s="229"/>
      <c r="E24" s="319"/>
      <c r="F24" s="224" t="str">
        <f>IF(D24="","",VLOOKUP(B24,Data!$B$5:$L$501,11,FALSE))</f>
        <v/>
      </c>
      <c r="G24" s="234" t="str">
        <f t="shared" si="0"/>
        <v>-</v>
      </c>
      <c r="H24" s="225" t="str">
        <f>IF(D24="","",VLOOKUP(B24,Data!$B$5:$D$501,3,FALSE))</f>
        <v/>
      </c>
      <c r="I24" s="225" t="str">
        <f>IF(D24="","",VLOOKUP(B24,Data!$B$5:$M$501,12,FALSE))</f>
        <v/>
      </c>
      <c r="J24" s="231"/>
      <c r="K24" s="226" t="str">
        <f>IF(D24="","",VLOOKUP(B24,Data!$B$5:$E$501,4,FALSE)*D24)</f>
        <v/>
      </c>
      <c r="L24" s="232" t="str">
        <f>IF(D24="","",VLOOKUP(B24,Data!$B$5:$F$501,5,FALSE)*D24)</f>
        <v/>
      </c>
      <c r="M24" s="230" t="e">
        <f>IF(B24=Data!B62,Data!G62,(IF(B24=Data!#REF!,Data!#REF!,(IF(B24=Data!B65,Data!G65,(IF(B24=Data!#REF!,Data!#REF!,(IF(B24=Data!#REF!,Data!#REF!,(IF(B24=Data!#REF!,Data!#REF!,(IF(B24=Data!B49,Data!G49,(IF(B24=Data!#REF!,Data!#REF!,Data!#REF!)))))))))))))))&amp;IF(B24=Data!#REF!,Data!#REF!,(IF(B24=Data!#REF!,Data!#REF!,(IF(B24=Data!B189,Data!G189,(IF(B24=Data!#REF!,Data!#REF!,(IF(B24=Data!#REF!,Data!#REF!,(IF(B24=Data!B89,Data!G857,(IF(B24=Data!#REF!,Data!#REF!,(IF(B24=Data!#REF!,Data!#REF!,Data!#REF!)))))))))))))))&amp;IF(B24=Data!#REF!,Data!#REF!,(IF(B24=Data!#REF!,Data!#REF!,(IF(B24=Data!#REF!,Data!#REF!,(IF(B24=Data!#REF!,Data!#REF!,(IF(B24=Data!#REF!,Data!#REF!,Data!#REF!)))))))))</f>
        <v>#REF!</v>
      </c>
      <c r="N24" s="328"/>
      <c r="O24" s="329"/>
      <c r="P24" s="233" t="e">
        <f>IF(B24=Data!B62,Data!H62,(IF(B24=Data!#REF!,Data!#REF!,(IF(B24=Data!B65,Data!H65,(IF(B24=Data!#REF!,Data!#REF!,(IF(B24=Data!#REF!,Data!#REF!,(IF(B24=Data!#REF!,Data!#REF!,(IF(B24=Data!B49,Data!H49,(IF(B24=Data!#REF!,Data!#REF!,Data!#REF!)))))))))))))))&amp;IF(B24=Data!#REF!,Data!#REF!,(IF(B24=Data!#REF!,Data!#REF!,(IF(B24=Data!B189,Data!H189,(IF(B24=Data!#REF!,Data!#REF!,(IF(B24=Data!#REF!,Data!#REF!,(IF(B24=Data!B89,Data!H857,(IF(B24=Data!#REF!,Data!#REF!,(IF(B24=Data!#REF!,Data!#REF!,Data!#REF!)))))))))))))))&amp;IF(B24=Data!#REF!,Data!#REF!,(IF(B24=Data!#REF!,Data!#REF!,(IF(B24=Data!#REF!,Data!#REF!,(IF(B24=Data!#REF!,Data!#REF!,(IF(B24=Data!#REF!,Data!#REF!,Data!#REF!)))))))))</f>
        <v>#REF!</v>
      </c>
      <c r="Q24" s="329"/>
      <c r="R24" s="329"/>
      <c r="S24" s="233" t="e">
        <f>IF(B24=Data!B62,Data!I62,(IF(B24=Data!#REF!,Data!#REF!,(IF(B24=Data!B65,Data!I65,(IF(B24=Data!#REF!,Data!#REF!,(IF(B24=Data!#REF!,Data!#REF!,(IF(B24=Data!#REF!,Data!#REF!,(IF(B24=Data!B49,Data!I49,(IF(B24=Data!#REF!,Data!#REF!,Data!#REF!)))))))))))))))&amp;IF(B24=Data!#REF!,Data!#REF!,(IF(B24=Data!#REF!,Data!#REF!,(IF(B24=Data!B189,Data!I189,(IF(B24=Data!#REF!,Data!#REF!,(IF(B24=Data!#REF!,Data!#REF!,(IF(B24=Data!B89,Data!I857,(IF(B24=Data!#REF!,Data!#REF!,(IF(B24=Data!#REF!,Data!#REF!,Data!#REF!)))))))))))))))&amp;IF(B24=Data!#REF!,Data!#REF!,(IF(B24=Data!#REF!,Data!#REF!,(IF(B24=Data!#REF!,Data!#REF!,(IF(B24=Data!#REF!,Data!#REF!,(IF(B24=Data!#REF!,Data!#REF!,Data!#REF!)))))))))</f>
        <v>#REF!</v>
      </c>
      <c r="T24" s="330"/>
      <c r="U24" s="233" t="e">
        <f>IF(B24=Data!B62,Data!J62,(IF(B24=Data!#REF!,Data!#REF!,(IF(B24=Data!B65,Data!J65,(IF(B24=Data!#REF!,Data!#REF!,(IF(B24=Data!#REF!,Data!#REF!,(IF(B24=Data!#REF!,Data!#REF!,(IF(B24=Data!B49,Data!J49,(IF(B24=Data!#REF!,Data!#REF!,Data!#REF!)))))))))))))))&amp;IF(B24=Data!#REF!,Data!#REF!,(IF(B24=Data!#REF!,Data!#REF!,(IF(B24=Data!B189,Data!J189,(IF(B24=Data!#REF!,Data!#REF!,(IF(B24=Data!#REF!,Data!#REF!,(IF(B24=Data!B89,Data!J857,(IF(B24=Data!#REF!,Data!#REF!,(IF(B24=Data!#REF!,Data!#REF!,Data!#REF!)))))))))))))))&amp;IF(B24=Data!#REF!,Data!#REF!,(IF(B24=Data!#REF!,Data!#REF!,(IF(B24=Data!#REF!,Data!#REF!,(IF(B24=Data!#REF!,Data!#REF!,(IF(B24=Data!#REF!,Data!#REF!,Data!#REF!)))))))))</f>
        <v>#REF!</v>
      </c>
      <c r="V24" s="227" t="str">
        <f>IF(D24="","",VLOOKUP(B24,Data!$B$5:$J$501,9,FALSE)*D24)</f>
        <v/>
      </c>
    </row>
    <row r="25" spans="1:22" ht="17.75" customHeight="1">
      <c r="A25" s="326"/>
      <c r="B25" s="327"/>
      <c r="C25" s="239" t="str">
        <f>IF(D25="","",VLOOKUP(B25,Data!$B$5:$L$501,2,FALSE))</f>
        <v/>
      </c>
      <c r="D25" s="229"/>
      <c r="E25" s="319"/>
      <c r="F25" s="224" t="str">
        <f>IF(D25="","",VLOOKUP(B25,Data!$B$5:$L$501,11,FALSE))</f>
        <v/>
      </c>
      <c r="G25" s="234" t="str">
        <f t="shared" si="0"/>
        <v>-</v>
      </c>
      <c r="H25" s="225" t="str">
        <f>IF(D25="","",VLOOKUP(B25,Data!$B$5:$D$501,3,FALSE))</f>
        <v/>
      </c>
      <c r="I25" s="225" t="str">
        <f>IF(D25="","",VLOOKUP(B25,Data!$B$5:$M$501,12,FALSE))</f>
        <v/>
      </c>
      <c r="J25" s="231"/>
      <c r="K25" s="226" t="str">
        <f>IF(D25="","",VLOOKUP(B25,Data!$B$5:$E$501,4,FALSE)*D25)</f>
        <v/>
      </c>
      <c r="L25" s="232" t="str">
        <f>IF(D25="","",VLOOKUP(B25,Data!$B$5:$F$501,5,FALSE)*D25)</f>
        <v/>
      </c>
      <c r="M25" s="230" t="e">
        <f>IF(B25=Data!B66,Data!G66,(IF(B25=Data!#REF!,Data!#REF!,(IF(B25=Data!B69,Data!G69,(IF(B25=Data!#REF!,Data!#REF!,(IF(B25=Data!#REF!,Data!#REF!,(IF(B25=Data!#REF!,Data!#REF!,(IF(B25=Data!B53,Data!G53,(IF(B25=Data!#REF!,Data!#REF!,Data!#REF!)))))))))))))))&amp;IF(B25=Data!#REF!,Data!#REF!,(IF(B25=Data!#REF!,Data!#REF!,(IF(B25=Data!B193,Data!G193,(IF(B25=Data!#REF!,Data!#REF!,(IF(B25=Data!#REF!,Data!#REF!,(IF(B25=Data!B93,Data!G861,(IF(B25=Data!#REF!,Data!#REF!,(IF(B25=Data!#REF!,Data!#REF!,Data!#REF!)))))))))))))))&amp;IF(B25=Data!#REF!,Data!#REF!,(IF(B25=Data!#REF!,Data!#REF!,(IF(B25=Data!#REF!,Data!#REF!,(IF(B25=Data!#REF!,Data!#REF!,(IF(B25=Data!#REF!,Data!#REF!,Data!#REF!)))))))))</f>
        <v>#REF!</v>
      </c>
      <c r="N25" s="328"/>
      <c r="O25" s="329"/>
      <c r="P25" s="233" t="e">
        <f>IF(B25=Data!B66,Data!H66,(IF(B25=Data!#REF!,Data!#REF!,(IF(B25=Data!B69,Data!H69,(IF(B25=Data!#REF!,Data!#REF!,(IF(B25=Data!#REF!,Data!#REF!,(IF(B25=Data!#REF!,Data!#REF!,(IF(B25=Data!B53,Data!H53,(IF(B25=Data!#REF!,Data!#REF!,Data!#REF!)))))))))))))))&amp;IF(B25=Data!#REF!,Data!#REF!,(IF(B25=Data!#REF!,Data!#REF!,(IF(B25=Data!B193,Data!H193,(IF(B25=Data!#REF!,Data!#REF!,(IF(B25=Data!#REF!,Data!#REF!,(IF(B25=Data!B93,Data!H861,(IF(B25=Data!#REF!,Data!#REF!,(IF(B25=Data!#REF!,Data!#REF!,Data!#REF!)))))))))))))))&amp;IF(B25=Data!#REF!,Data!#REF!,(IF(B25=Data!#REF!,Data!#REF!,(IF(B25=Data!#REF!,Data!#REF!,(IF(B25=Data!#REF!,Data!#REF!,(IF(B25=Data!#REF!,Data!#REF!,Data!#REF!)))))))))</f>
        <v>#REF!</v>
      </c>
      <c r="Q25" s="329"/>
      <c r="R25" s="329"/>
      <c r="S25" s="233" t="e">
        <f>IF(B25=Data!B66,Data!I66,(IF(B25=Data!#REF!,Data!#REF!,(IF(B25=Data!B69,Data!I69,(IF(B25=Data!#REF!,Data!#REF!,(IF(B25=Data!#REF!,Data!#REF!,(IF(B25=Data!#REF!,Data!#REF!,(IF(B25=Data!B53,Data!I53,(IF(B25=Data!#REF!,Data!#REF!,Data!#REF!)))))))))))))))&amp;IF(B25=Data!#REF!,Data!#REF!,(IF(B25=Data!#REF!,Data!#REF!,(IF(B25=Data!B193,Data!I193,(IF(B25=Data!#REF!,Data!#REF!,(IF(B25=Data!#REF!,Data!#REF!,(IF(B25=Data!B93,Data!I861,(IF(B25=Data!#REF!,Data!#REF!,(IF(B25=Data!#REF!,Data!#REF!,Data!#REF!)))))))))))))))&amp;IF(B25=Data!#REF!,Data!#REF!,(IF(B25=Data!#REF!,Data!#REF!,(IF(B25=Data!#REF!,Data!#REF!,(IF(B25=Data!#REF!,Data!#REF!,(IF(B25=Data!#REF!,Data!#REF!,Data!#REF!)))))))))</f>
        <v>#REF!</v>
      </c>
      <c r="T25" s="330"/>
      <c r="U25" s="233" t="e">
        <f>IF(B25=Data!B66,Data!J66,(IF(B25=Data!#REF!,Data!#REF!,(IF(B25=Data!B69,Data!J69,(IF(B25=Data!#REF!,Data!#REF!,(IF(B25=Data!#REF!,Data!#REF!,(IF(B25=Data!#REF!,Data!#REF!,(IF(B25=Data!B53,Data!J53,(IF(B25=Data!#REF!,Data!#REF!,Data!#REF!)))))))))))))))&amp;IF(B25=Data!#REF!,Data!#REF!,(IF(B25=Data!#REF!,Data!#REF!,(IF(B25=Data!B193,Data!J193,(IF(B25=Data!#REF!,Data!#REF!,(IF(B25=Data!#REF!,Data!#REF!,(IF(B25=Data!B93,Data!J861,(IF(B25=Data!#REF!,Data!#REF!,(IF(B25=Data!#REF!,Data!#REF!,Data!#REF!)))))))))))))))&amp;IF(B25=Data!#REF!,Data!#REF!,(IF(B25=Data!#REF!,Data!#REF!,(IF(B25=Data!#REF!,Data!#REF!,(IF(B25=Data!#REF!,Data!#REF!,(IF(B25=Data!#REF!,Data!#REF!,Data!#REF!)))))))))</f>
        <v>#REF!</v>
      </c>
      <c r="V25" s="227" t="str">
        <f>IF(D25="","",VLOOKUP(B25,Data!$B$5:$J$501,9,FALSE)*D25)</f>
        <v/>
      </c>
    </row>
    <row r="26" spans="1:22" ht="17.75" customHeight="1">
      <c r="A26" s="326"/>
      <c r="B26" s="327"/>
      <c r="C26" s="239" t="str">
        <f>IF(D26="","",VLOOKUP(B26,Data!$B$5:$L$501,2,FALSE))</f>
        <v/>
      </c>
      <c r="D26" s="229"/>
      <c r="E26" s="319"/>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67,Data!G67,(IF(B26=Data!#REF!,Data!#REF!,(IF(B26=Data!B70,Data!G70,(IF(B26=Data!#REF!,Data!#REF!,(IF(B26=Data!#REF!,Data!#REF!,(IF(B26=Data!#REF!,Data!#REF!,(IF(B26=Data!B54,Data!G54,(IF(B26=Data!#REF!,Data!#REF!,Data!#REF!)))))))))))))))&amp;IF(B26=Data!#REF!,Data!#REF!,(IF(B26=Data!#REF!,Data!#REF!,(IF(B26=Data!B194,Data!G194,(IF(B26=Data!#REF!,Data!#REF!,(IF(B26=Data!#REF!,Data!#REF!,(IF(B26=Data!B94,Data!G862,(IF(B26=Data!#REF!,Data!#REF!,(IF(B26=Data!#REF!,Data!#REF!,Data!#REF!)))))))))))))))&amp;IF(B26=Data!#REF!,Data!#REF!,(IF(B26=Data!#REF!,Data!#REF!,(IF(B26=Data!#REF!,Data!#REF!,(IF(B26=Data!#REF!,Data!#REF!,(IF(B26=Data!#REF!,Data!#REF!,Data!#REF!)))))))))</f>
        <v>#REF!</v>
      </c>
      <c r="N26" s="328"/>
      <c r="O26" s="329"/>
      <c r="P26" s="233" t="e">
        <f>IF(B26=Data!B67,Data!H67,(IF(B26=Data!#REF!,Data!#REF!,(IF(B26=Data!B70,Data!H70,(IF(B26=Data!#REF!,Data!#REF!,(IF(B26=Data!#REF!,Data!#REF!,(IF(B26=Data!#REF!,Data!#REF!,(IF(B26=Data!B54,Data!H54,(IF(B26=Data!#REF!,Data!#REF!,Data!#REF!)))))))))))))))&amp;IF(B26=Data!#REF!,Data!#REF!,(IF(B26=Data!#REF!,Data!#REF!,(IF(B26=Data!B194,Data!H194,(IF(B26=Data!#REF!,Data!#REF!,(IF(B26=Data!#REF!,Data!#REF!,(IF(B26=Data!B94,Data!H862,(IF(B26=Data!#REF!,Data!#REF!,(IF(B26=Data!#REF!,Data!#REF!,Data!#REF!)))))))))))))))&amp;IF(B26=Data!#REF!,Data!#REF!,(IF(B26=Data!#REF!,Data!#REF!,(IF(B26=Data!#REF!,Data!#REF!,(IF(B26=Data!#REF!,Data!#REF!,(IF(B26=Data!#REF!,Data!#REF!,Data!#REF!)))))))))</f>
        <v>#REF!</v>
      </c>
      <c r="Q26" s="329"/>
      <c r="R26" s="329"/>
      <c r="S26" s="233" t="e">
        <f>IF(B26=Data!B67,Data!I67,(IF(B26=Data!#REF!,Data!#REF!,(IF(B26=Data!B70,Data!I70,(IF(B26=Data!#REF!,Data!#REF!,(IF(B26=Data!#REF!,Data!#REF!,(IF(B26=Data!#REF!,Data!#REF!,(IF(B26=Data!B54,Data!I54,(IF(B26=Data!#REF!,Data!#REF!,Data!#REF!)))))))))))))))&amp;IF(B26=Data!#REF!,Data!#REF!,(IF(B26=Data!#REF!,Data!#REF!,(IF(B26=Data!B194,Data!I194,(IF(B26=Data!#REF!,Data!#REF!,(IF(B26=Data!#REF!,Data!#REF!,(IF(B26=Data!B94,Data!I862,(IF(B26=Data!#REF!,Data!#REF!,(IF(B26=Data!#REF!,Data!#REF!,Data!#REF!)))))))))))))))&amp;IF(B26=Data!#REF!,Data!#REF!,(IF(B26=Data!#REF!,Data!#REF!,(IF(B26=Data!#REF!,Data!#REF!,(IF(B26=Data!#REF!,Data!#REF!,(IF(B26=Data!#REF!,Data!#REF!,Data!#REF!)))))))))</f>
        <v>#REF!</v>
      </c>
      <c r="T26" s="330"/>
      <c r="U26" s="233" t="e">
        <f>IF(B26=Data!B67,Data!J67,(IF(B26=Data!#REF!,Data!#REF!,(IF(B26=Data!B70,Data!J70,(IF(B26=Data!#REF!,Data!#REF!,(IF(B26=Data!#REF!,Data!#REF!,(IF(B26=Data!#REF!,Data!#REF!,(IF(B26=Data!B54,Data!J54,(IF(B26=Data!#REF!,Data!#REF!,Data!#REF!)))))))))))))))&amp;IF(B26=Data!#REF!,Data!#REF!,(IF(B26=Data!#REF!,Data!#REF!,(IF(B26=Data!B194,Data!J194,(IF(B26=Data!#REF!,Data!#REF!,(IF(B26=Data!#REF!,Data!#REF!,(IF(B26=Data!B94,Data!J862,(IF(B26=Data!#REF!,Data!#REF!,(IF(B26=Data!#REF!,Data!#REF!,Data!#REF!)))))))))))))))&amp;IF(B26=Data!#REF!,Data!#REF!,(IF(B26=Data!#REF!,Data!#REF!,(IF(B26=Data!#REF!,Data!#REF!,(IF(B26=Data!#REF!,Data!#REF!,(IF(B26=Data!#REF!,Data!#REF!,Data!#REF!)))))))))</f>
        <v>#REF!</v>
      </c>
      <c r="V26" s="227" t="str">
        <f>IF(D26="","",VLOOKUP(B26,Data!$B$5:$J$501,9,FALSE)*D26)</f>
        <v/>
      </c>
    </row>
    <row r="27" spans="1:22" ht="17.5" customHeight="1">
      <c r="A27" s="326"/>
      <c r="B27" s="327"/>
      <c r="C27" s="239" t="str">
        <f>IF(D27="","",VLOOKUP(B27,Data!$B$5:$L$501,2,FALSE))</f>
        <v/>
      </c>
      <c r="D27" s="229"/>
      <c r="E27" s="228"/>
      <c r="F27" s="224" t="str">
        <f>IF(D27="","",VLOOKUP(B27,Data!$B$5:$L$501,11,FALSE))</f>
        <v/>
      </c>
      <c r="G27" s="234" t="str">
        <f>IF(D27&gt;0,D27*F27,"-")</f>
        <v>-</v>
      </c>
      <c r="H27" s="225" t="str">
        <f>IF(D27="","",VLOOKUP(B27,Data!$B$5:$D$501,3,FALSE))</f>
        <v/>
      </c>
      <c r="I27" s="225" t="str">
        <f>IF(D27="","",VLOOKUP(B27,Data!$B$5:$M$501,12,FALSE))</f>
        <v/>
      </c>
      <c r="J27" s="231"/>
      <c r="K27" s="226" t="str">
        <f>IF(D27="","",VLOOKUP(B27,Data!$B$5:$E$501,4,FALSE)*D27)</f>
        <v/>
      </c>
      <c r="L27" s="232" t="str">
        <f>IF(D27="","",VLOOKUP(B27,Data!$B$5:$F$501,5,FALSE)*D27)</f>
        <v/>
      </c>
      <c r="M27" s="230" t="e">
        <f>IF(B27=Data!B108,Data!G108,(IF(B27=Data!#REF!,Data!#REF!,(IF(B27=Data!B111,Data!G111,(IF(B27=Data!#REF!,Data!#REF!,(IF(B27=Data!#REF!,Data!#REF!,(IF(B27=Data!#REF!,Data!#REF!,(IF(B27=Data!B95,Data!G95,(IF(B27=Data!#REF!,Data!#REF!,Data!#REF!)))))))))))))))&amp;IF(B27=Data!#REF!,Data!#REF!,(IF(B27=Data!#REF!,Data!#REF!,(IF(B27=Data!B235,Data!G235,(IF(B27=Data!#REF!,Data!#REF!,(IF(B27=Data!#REF!,Data!#REF!,(IF(B27=Data!B135,Data!G903,(IF(B27=Data!#REF!,Data!#REF!,(IF(B27=Data!#REF!,Data!#REF!,Data!#REF!)))))))))))))))&amp;IF(B27=Data!#REF!,Data!#REF!,(IF(B27=Data!#REF!,Data!#REF!,(IF(B27=Data!#REF!,Data!#REF!,(IF(B27=Data!#REF!,Data!#REF!,(IF(B27=Data!#REF!,Data!#REF!,Data!#REF!)))))))))</f>
        <v>#REF!</v>
      </c>
      <c r="N27" s="328"/>
      <c r="O27" s="329"/>
      <c r="P27" s="233" t="e">
        <f>IF(B27=Data!B108,Data!H108,(IF(B27=Data!#REF!,Data!#REF!,(IF(B27=Data!B111,Data!H111,(IF(B27=Data!#REF!,Data!#REF!,(IF(B27=Data!#REF!,Data!#REF!,(IF(B27=Data!#REF!,Data!#REF!,(IF(B27=Data!B95,Data!H95,(IF(B27=Data!#REF!,Data!#REF!,Data!#REF!)))))))))))))))&amp;IF(B27=Data!#REF!,Data!#REF!,(IF(B27=Data!#REF!,Data!#REF!,(IF(B27=Data!B235,Data!H235,(IF(B27=Data!#REF!,Data!#REF!,(IF(B27=Data!#REF!,Data!#REF!,(IF(B27=Data!B135,Data!H903,(IF(B27=Data!#REF!,Data!#REF!,(IF(B27=Data!#REF!,Data!#REF!,Data!#REF!)))))))))))))))&amp;IF(B27=Data!#REF!,Data!#REF!,(IF(B27=Data!#REF!,Data!#REF!,(IF(B27=Data!#REF!,Data!#REF!,(IF(B27=Data!#REF!,Data!#REF!,(IF(B27=Data!#REF!,Data!#REF!,Data!#REF!)))))))))</f>
        <v>#REF!</v>
      </c>
      <c r="Q27" s="329"/>
      <c r="R27" s="329"/>
      <c r="S27" s="233" t="e">
        <f>IF(B27=Data!B108,Data!I108,(IF(B27=Data!#REF!,Data!#REF!,(IF(B27=Data!B111,Data!I111,(IF(B27=Data!#REF!,Data!#REF!,(IF(B27=Data!#REF!,Data!#REF!,(IF(B27=Data!#REF!,Data!#REF!,(IF(B27=Data!B95,Data!I95,(IF(B27=Data!#REF!,Data!#REF!,Data!#REF!)))))))))))))))&amp;IF(B27=Data!#REF!,Data!#REF!,(IF(B27=Data!#REF!,Data!#REF!,(IF(B27=Data!B235,Data!I235,(IF(B27=Data!#REF!,Data!#REF!,(IF(B27=Data!#REF!,Data!#REF!,(IF(B27=Data!B135,Data!I903,(IF(B27=Data!#REF!,Data!#REF!,(IF(B27=Data!#REF!,Data!#REF!,Data!#REF!)))))))))))))))&amp;IF(B27=Data!#REF!,Data!#REF!,(IF(B27=Data!#REF!,Data!#REF!,(IF(B27=Data!#REF!,Data!#REF!,(IF(B27=Data!#REF!,Data!#REF!,(IF(B27=Data!#REF!,Data!#REF!,Data!#REF!)))))))))</f>
        <v>#REF!</v>
      </c>
      <c r="T27" s="330"/>
      <c r="U27" s="233" t="e">
        <f>IF(B27=Data!B108,Data!J108,(IF(B27=Data!#REF!,Data!#REF!,(IF(B27=Data!B111,Data!J111,(IF(B27=Data!#REF!,Data!#REF!,(IF(B27=Data!#REF!,Data!#REF!,(IF(B27=Data!#REF!,Data!#REF!,(IF(B27=Data!B95,Data!J95,(IF(B27=Data!#REF!,Data!#REF!,Data!#REF!)))))))))))))))&amp;IF(B27=Data!#REF!,Data!#REF!,(IF(B27=Data!#REF!,Data!#REF!,(IF(B27=Data!B235,Data!J235,(IF(B27=Data!#REF!,Data!#REF!,(IF(B27=Data!#REF!,Data!#REF!,(IF(B27=Data!B135,Data!J903,(IF(B27=Data!#REF!,Data!#REF!,(IF(B27=Data!#REF!,Data!#REF!,Data!#REF!)))))))))))))))&amp;IF(B27=Data!#REF!,Data!#REF!,(IF(B27=Data!#REF!,Data!#REF!,(IF(B27=Data!#REF!,Data!#REF!,(IF(B27=Data!#REF!,Data!#REF!,(IF(B27=Data!#REF!,Data!#REF!,Data!#REF!)))))))))</f>
        <v>#REF!</v>
      </c>
      <c r="V27" s="227" t="str">
        <f>IF(D27="","",VLOOKUP(B27,Data!$B$5:$J$501,9,FALSE)*D27)</f>
        <v/>
      </c>
    </row>
    <row r="28" spans="1:22" ht="30.5" customHeight="1">
      <c r="A28" s="326"/>
      <c r="B28" s="351" t="s">
        <v>930</v>
      </c>
      <c r="C28" s="326"/>
      <c r="D28" s="321">
        <f>SUM(D18:D26)</f>
        <v>13</v>
      </c>
      <c r="E28" s="113"/>
      <c r="F28" s="167"/>
      <c r="G28" s="236">
        <f>SUM(G18:G26)</f>
        <v>26609.33</v>
      </c>
      <c r="H28" s="235"/>
      <c r="I28" s="235"/>
      <c r="J28" s="241"/>
      <c r="K28" s="236">
        <f>SUM(K18:K26)</f>
        <v>3066</v>
      </c>
      <c r="L28" s="236">
        <f>SUM(L18:L26)</f>
        <v>2773</v>
      </c>
      <c r="M28" s="236" t="e">
        <f>SUM(M16:M27)</f>
        <v>#REF!</v>
      </c>
      <c r="N28" s="237">
        <f>SUM(N18:N26)</f>
        <v>0</v>
      </c>
      <c r="O28" s="236">
        <f>SUM(O16:O27)</f>
        <v>0</v>
      </c>
      <c r="P28" s="236" t="e">
        <f>SUM(P16:P27)</f>
        <v>#REF!</v>
      </c>
      <c r="Q28" s="237"/>
      <c r="R28" s="236">
        <f>SUM(R16:R27)</f>
        <v>0</v>
      </c>
      <c r="S28" s="236" t="e">
        <f>SUM(S16:S27)</f>
        <v>#REF!</v>
      </c>
      <c r="T28" s="237"/>
      <c r="U28" s="236" t="e">
        <f>SUM(U16:U27)</f>
        <v>#REF!</v>
      </c>
      <c r="V28" s="238">
        <f>SUM(V18:V27)</f>
        <v>17.082999999999998</v>
      </c>
    </row>
    <row r="29" spans="1:22" ht="16.5">
      <c r="A29" s="326"/>
      <c r="B29" s="19"/>
      <c r="C29" s="21"/>
      <c r="D29" s="203"/>
      <c r="E29" s="34"/>
      <c r="F29" s="186" t="s">
        <v>525</v>
      </c>
      <c r="G29" s="183"/>
      <c r="H29" s="55"/>
      <c r="I29" s="55"/>
      <c r="J29" s="165"/>
      <c r="K29" s="187"/>
      <c r="L29" s="183"/>
      <c r="M29" s="36"/>
      <c r="N29" s="35"/>
      <c r="O29" s="35"/>
      <c r="P29" s="35"/>
      <c r="Q29" s="35"/>
      <c r="R29" s="35"/>
      <c r="S29" s="35"/>
      <c r="T29" s="36"/>
      <c r="U29" s="36"/>
      <c r="V29" s="185"/>
    </row>
    <row r="30" spans="1:22" ht="13">
      <c r="A30" s="16" t="s">
        <v>520</v>
      </c>
      <c r="B30" s="17"/>
      <c r="C30" s="1"/>
      <c r="D30" s="204" t="s">
        <v>532</v>
      </c>
      <c r="E30" s="27"/>
      <c r="F30" s="81" t="s">
        <v>81</v>
      </c>
      <c r="G30" s="85"/>
      <c r="H30" s="32" t="s">
        <v>82</v>
      </c>
      <c r="I30" s="56"/>
      <c r="J30" s="188" t="s">
        <v>83</v>
      </c>
      <c r="K30" s="178"/>
      <c r="L30" s="428" t="s">
        <v>84</v>
      </c>
      <c r="M30" s="429"/>
      <c r="N30" s="429"/>
      <c r="O30" s="429"/>
      <c r="P30" s="429"/>
      <c r="Q30" s="429"/>
      <c r="R30" s="429"/>
      <c r="S30" s="429"/>
      <c r="T30" s="429"/>
      <c r="U30" s="429"/>
      <c r="V30" s="430"/>
    </row>
    <row r="31" spans="1:22" ht="13">
      <c r="A31" s="19" t="s">
        <v>521</v>
      </c>
      <c r="B31" s="20"/>
      <c r="C31" s="60"/>
      <c r="D31" s="201" t="s">
        <v>86</v>
      </c>
      <c r="E31" s="20"/>
      <c r="F31" s="431"/>
      <c r="G31" s="432"/>
      <c r="H31" s="19" t="s">
        <v>87</v>
      </c>
      <c r="I31" s="61"/>
      <c r="J31" s="189" t="s">
        <v>533</v>
      </c>
      <c r="K31" s="180"/>
      <c r="L31" s="176"/>
      <c r="M31" s="20"/>
      <c r="N31" s="20"/>
      <c r="O31" s="20"/>
      <c r="P31" s="20"/>
      <c r="Q31" s="20"/>
      <c r="R31" s="20"/>
      <c r="S31" s="20"/>
      <c r="T31" s="20"/>
      <c r="U31" s="20"/>
      <c r="V31" s="181"/>
    </row>
    <row r="32" spans="1:22">
      <c r="A32" s="19" t="s">
        <v>522</v>
      </c>
      <c r="B32" s="20"/>
      <c r="C32" s="21"/>
      <c r="D32" s="201"/>
      <c r="E32" s="20"/>
      <c r="F32" s="431"/>
      <c r="G32" s="432"/>
      <c r="H32" s="19"/>
      <c r="I32" s="61"/>
      <c r="J32" s="433" t="s">
        <v>92</v>
      </c>
      <c r="K32" s="434"/>
      <c r="L32" s="176"/>
      <c r="M32" s="20"/>
      <c r="N32" s="20"/>
      <c r="O32" s="20"/>
      <c r="P32" s="20"/>
      <c r="Q32" s="20"/>
      <c r="R32" s="20"/>
      <c r="S32" s="20"/>
      <c r="T32" s="20"/>
      <c r="U32" s="20"/>
      <c r="V32" s="181"/>
    </row>
    <row r="33" spans="1:29">
      <c r="A33" s="34"/>
      <c r="B33" s="35"/>
      <c r="C33" s="349"/>
      <c r="D33" s="201" t="s">
        <v>93</v>
      </c>
      <c r="E33" s="20"/>
      <c r="F33" s="190"/>
      <c r="G33" s="191"/>
      <c r="H33" s="19" t="s">
        <v>94</v>
      </c>
      <c r="I33" s="61"/>
      <c r="J33" s="189"/>
      <c r="K33" s="180"/>
      <c r="L33" s="176"/>
      <c r="M33" s="20"/>
      <c r="N33" s="20"/>
      <c r="O33" s="20"/>
      <c r="P33" s="20"/>
      <c r="Q33" s="20"/>
      <c r="R33" s="20"/>
      <c r="S33" s="20"/>
      <c r="T33" s="20"/>
      <c r="U33" s="20"/>
      <c r="V33" s="181"/>
    </row>
    <row r="34" spans="1:29" ht="13">
      <c r="A34" s="16" t="s">
        <v>95</v>
      </c>
      <c r="B34" s="27"/>
      <c r="C34" s="12"/>
      <c r="D34" s="201" t="s">
        <v>96</v>
      </c>
      <c r="E34" s="20"/>
      <c r="F34" s="89" t="s">
        <v>97</v>
      </c>
      <c r="G34" s="86"/>
      <c r="H34" s="19" t="s">
        <v>87</v>
      </c>
      <c r="I34" s="61"/>
      <c r="J34" s="189" t="s">
        <v>98</v>
      </c>
      <c r="K34" s="180"/>
      <c r="L34" s="176"/>
      <c r="M34" s="20"/>
      <c r="N34" s="20"/>
      <c r="O34" s="20"/>
      <c r="P34" s="20"/>
      <c r="Q34" s="20"/>
      <c r="R34" s="20"/>
      <c r="S34" s="20"/>
      <c r="T34" s="20"/>
      <c r="U34" s="20"/>
      <c r="V34" s="181"/>
    </row>
    <row r="35" spans="1:29" ht="13">
      <c r="A35" s="19" t="s">
        <v>538</v>
      </c>
      <c r="B35" s="20"/>
      <c r="C35" s="21"/>
      <c r="D35" s="201" t="s">
        <v>99</v>
      </c>
      <c r="E35" s="20"/>
      <c r="F35" s="90"/>
      <c r="G35" s="192"/>
      <c r="H35" s="19" t="s">
        <v>100</v>
      </c>
      <c r="I35" s="61"/>
      <c r="J35" s="433" t="s">
        <v>523</v>
      </c>
      <c r="K35" s="434"/>
      <c r="L35" s="435" t="s">
        <v>102</v>
      </c>
      <c r="M35" s="436"/>
      <c r="N35" s="436"/>
      <c r="O35" s="436"/>
      <c r="P35" s="436"/>
      <c r="Q35" s="436"/>
      <c r="R35" s="436"/>
      <c r="S35" s="436"/>
      <c r="T35" s="436"/>
      <c r="U35" s="436"/>
      <c r="V35" s="437"/>
    </row>
    <row r="36" spans="1:29">
      <c r="A36" s="34"/>
      <c r="B36" s="35"/>
      <c r="C36" s="36"/>
      <c r="D36" s="202"/>
      <c r="E36" s="35"/>
      <c r="F36" s="422" t="s">
        <v>927</v>
      </c>
      <c r="G36" s="423"/>
      <c r="H36" s="422" t="s">
        <v>926</v>
      </c>
      <c r="I36" s="423"/>
      <c r="J36" s="184" t="s">
        <v>539</v>
      </c>
      <c r="K36" s="184"/>
      <c r="L36" s="424" t="s">
        <v>104</v>
      </c>
      <c r="M36" s="425"/>
      <c r="N36" s="425"/>
      <c r="O36" s="425"/>
      <c r="P36" s="425"/>
      <c r="Q36" s="425"/>
      <c r="R36" s="425"/>
      <c r="S36" s="425"/>
      <c r="T36" s="425"/>
      <c r="U36" s="425"/>
      <c r="V36" s="426"/>
    </row>
    <row r="40" spans="1:29" ht="36" customHeight="1">
      <c r="A40" s="206" t="s">
        <v>545</v>
      </c>
      <c r="B40" s="206"/>
      <c r="D40" s="4"/>
      <c r="F40" s="331" t="s">
        <v>883</v>
      </c>
      <c r="G40" s="331"/>
      <c r="H40" s="331" t="s">
        <v>578</v>
      </c>
      <c r="J40" s="4"/>
    </row>
    <row r="41" spans="1:29" ht="20">
      <c r="A41" s="206" t="s">
        <v>901</v>
      </c>
      <c r="B41" s="206"/>
      <c r="D41" s="4"/>
      <c r="F41" s="331" t="s">
        <v>884</v>
      </c>
      <c r="G41" s="332"/>
      <c r="H41" s="331" t="s">
        <v>578</v>
      </c>
      <c r="J41" s="4"/>
    </row>
    <row r="42" spans="1:29" ht="20">
      <c r="A42" s="206" t="s">
        <v>546</v>
      </c>
      <c r="B42" s="206"/>
      <c r="D42" s="4"/>
      <c r="F42" s="331" t="s">
        <v>885</v>
      </c>
      <c r="G42" s="331"/>
      <c r="H42" s="331" t="s">
        <v>578</v>
      </c>
      <c r="J42" s="4"/>
    </row>
    <row r="43" spans="1:29" ht="20">
      <c r="A43" s="206" t="s">
        <v>547</v>
      </c>
      <c r="B43" s="206"/>
      <c r="D43" s="4"/>
      <c r="F43" s="331" t="s">
        <v>886</v>
      </c>
      <c r="G43" s="331"/>
      <c r="H43" s="331" t="s">
        <v>578</v>
      </c>
      <c r="J43" s="4"/>
    </row>
    <row r="44" spans="1:29" s="172" customFormat="1" ht="20">
      <c r="A44" s="206" t="s">
        <v>548</v>
      </c>
      <c r="B44" s="206"/>
      <c r="C44" s="4"/>
      <c r="D44" s="4"/>
      <c r="E44" s="4"/>
      <c r="F44" s="331" t="s">
        <v>887</v>
      </c>
      <c r="G44" s="331"/>
      <c r="H44" s="331" t="s">
        <v>578</v>
      </c>
      <c r="I44" s="4"/>
      <c r="J44" s="4"/>
      <c r="M44" s="4"/>
      <c r="N44" s="4"/>
      <c r="O44" s="4"/>
      <c r="P44" s="4"/>
      <c r="Q44" s="4"/>
      <c r="R44" s="4"/>
      <c r="S44" s="4"/>
      <c r="T44" s="4"/>
      <c r="U44" s="4"/>
      <c r="V44" s="173"/>
      <c r="Y44" s="4"/>
      <c r="Z44" s="4"/>
      <c r="AA44" s="4"/>
      <c r="AB44" s="4"/>
      <c r="AC44" s="4"/>
    </row>
    <row r="45" spans="1:29" ht="20">
      <c r="F45" s="331" t="s">
        <v>888</v>
      </c>
      <c r="G45" s="331"/>
      <c r="H45" s="331" t="s">
        <v>578</v>
      </c>
    </row>
  </sheetData>
  <mergeCells count="10">
    <mergeCell ref="F36:G36"/>
    <mergeCell ref="H36:I36"/>
    <mergeCell ref="L36:V36"/>
    <mergeCell ref="I5:J5"/>
    <mergeCell ref="L30:V30"/>
    <mergeCell ref="F31:G31"/>
    <mergeCell ref="F32:G32"/>
    <mergeCell ref="J32:K32"/>
    <mergeCell ref="J35:K35"/>
    <mergeCell ref="L35:V35"/>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53"/>
  <sheetViews>
    <sheetView topLeftCell="A28" zoomScale="80" zoomScaleNormal="80" zoomScaleSheetLayoutView="80" workbookViewId="0">
      <selection activeCell="E27" sqref="E27"/>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923</v>
      </c>
      <c r="C18" s="239" t="str">
        <f>IF(D18="","",VLOOKUP(B18,Data!$B$5:$L$501,2,FALSE))</f>
        <v/>
      </c>
      <c r="D18" s="229"/>
      <c r="E18" s="319"/>
      <c r="F18" s="224" t="str">
        <f>IF(D18="","",VLOOKUP(B18,Data!$B$5:$L$501,11,FALSE))</f>
        <v/>
      </c>
      <c r="G18" s="234" t="str">
        <f t="shared" ref="G18:G34"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118,Data!G118,(IF(B18=Data!#REF!,Data!#REF!,(IF(B18=Data!B121,Data!G121,(IF(B18=Data!#REF!,Data!#REF!,(IF(B18=Data!#REF!,Data!#REF!,(IF(B18=Data!#REF!,Data!#REF!,(IF(B18=Data!B105,Data!G105,(IF(B18=Data!#REF!,Data!#REF!,Data!#REF!)))))))))))))))&amp;IF(B18=Data!#REF!,Data!#REF!,(IF(B18=Data!#REF!,Data!#REF!,(IF(B18=Data!B245,Data!G245,(IF(B18=Data!#REF!,Data!#REF!,(IF(B18=Data!#REF!,Data!#REF!,(IF(B18=Data!B145,Data!G913,(IF(B18=Data!#REF!,Data!#REF!,(IF(B18=Data!#REF!,Data!#REF!,Data!#REF!)))))))))))))))&amp;IF(B18=Data!#REF!,Data!#REF!,(IF(B18=Data!#REF!,Data!#REF!,(IF(B18=Data!#REF!,Data!#REF!,(IF(B18=Data!#REF!,Data!#REF!,(IF(B18=Data!#REF!,Data!#REF!,Data!#REF!)))))))))</f>
        <v>#REF!</v>
      </c>
      <c r="N18" s="328"/>
      <c r="O18" s="329"/>
      <c r="P18" s="233" t="e">
        <f>IF(B18=Data!B118,Data!H118,(IF(B18=Data!#REF!,Data!#REF!,(IF(B18=Data!B121,Data!H121,(IF(B18=Data!#REF!,Data!#REF!,(IF(B18=Data!#REF!,Data!#REF!,(IF(B18=Data!#REF!,Data!#REF!,(IF(B18=Data!B105,Data!H105,(IF(B18=Data!#REF!,Data!#REF!,Data!#REF!)))))))))))))))&amp;IF(B18=Data!#REF!,Data!#REF!,(IF(B18=Data!#REF!,Data!#REF!,(IF(B18=Data!B245,Data!H245,(IF(B18=Data!#REF!,Data!#REF!,(IF(B18=Data!#REF!,Data!#REF!,(IF(B18=Data!B145,Data!H913,(IF(B18=Data!#REF!,Data!#REF!,(IF(B18=Data!#REF!,Data!#REF!,Data!#REF!)))))))))))))))&amp;IF(B18=Data!#REF!,Data!#REF!,(IF(B18=Data!#REF!,Data!#REF!,(IF(B18=Data!#REF!,Data!#REF!,(IF(B18=Data!#REF!,Data!#REF!,(IF(B18=Data!#REF!,Data!#REF!,Data!#REF!)))))))))</f>
        <v>#REF!</v>
      </c>
      <c r="Q18" s="329"/>
      <c r="R18" s="329"/>
      <c r="S18" s="233" t="e">
        <f>IF(B18=Data!B118,Data!I118,(IF(B18=Data!#REF!,Data!#REF!,(IF(B18=Data!B121,Data!I121,(IF(B18=Data!#REF!,Data!#REF!,(IF(B18=Data!#REF!,Data!#REF!,(IF(B18=Data!#REF!,Data!#REF!,(IF(B18=Data!B105,Data!I105,(IF(B18=Data!#REF!,Data!#REF!,Data!#REF!)))))))))))))))&amp;IF(B18=Data!#REF!,Data!#REF!,(IF(B18=Data!#REF!,Data!#REF!,(IF(B18=Data!B245,Data!I245,(IF(B18=Data!#REF!,Data!#REF!,(IF(B18=Data!#REF!,Data!#REF!,(IF(B18=Data!B145,Data!I913,(IF(B18=Data!#REF!,Data!#REF!,(IF(B18=Data!#REF!,Data!#REF!,Data!#REF!)))))))))))))))&amp;IF(B18=Data!#REF!,Data!#REF!,(IF(B18=Data!#REF!,Data!#REF!,(IF(B18=Data!#REF!,Data!#REF!,(IF(B18=Data!#REF!,Data!#REF!,(IF(B18=Data!#REF!,Data!#REF!,Data!#REF!)))))))))</f>
        <v>#REF!</v>
      </c>
      <c r="T18" s="330"/>
      <c r="U18" s="233" t="e">
        <f>IF(B18=Data!B118,Data!J118,(IF(B18=Data!#REF!,Data!#REF!,(IF(B18=Data!B121,Data!J121,(IF(B18=Data!#REF!,Data!#REF!,(IF(B18=Data!#REF!,Data!#REF!,(IF(B18=Data!#REF!,Data!#REF!,(IF(B18=Data!B105,Data!J105,(IF(B18=Data!#REF!,Data!#REF!,Data!#REF!)))))))))))))))&amp;IF(B18=Data!#REF!,Data!#REF!,(IF(B18=Data!#REF!,Data!#REF!,(IF(B18=Data!B245,Data!J245,(IF(B18=Data!#REF!,Data!#REF!,(IF(B18=Data!#REF!,Data!#REF!,(IF(B18=Data!B145,Data!J913,(IF(B18=Data!#REF!,Data!#REF!,(IF(B18=Data!#REF!,Data!#REF!,Data!#REF!)))))))))))))))&amp;IF(B18=Data!#REF!,Data!#REF!,(IF(B18=Data!#REF!,Data!#REF!,(IF(B18=Data!#REF!,Data!#REF!,(IF(B18=Data!#REF!,Data!#REF!,(IF(B18=Data!#REF!,Data!#REF!,Data!#REF!)))))))))</f>
        <v>#REF!</v>
      </c>
      <c r="V18" s="227" t="str">
        <f>IF(D18="","",VLOOKUP(B18,Data!$B$5:$J$501,9,FALSE)*D18)</f>
        <v/>
      </c>
    </row>
    <row r="19" spans="1:22" ht="17.75" customHeight="1">
      <c r="A19" s="326">
        <v>1</v>
      </c>
      <c r="B19" s="355" t="s">
        <v>400</v>
      </c>
      <c r="C19" s="356" t="str">
        <f>IF(D19="","",VLOOKUP(B19,Data!$B$5:$L$501,2,FALSE))</f>
        <v>ZU62650</v>
      </c>
      <c r="D19" s="357">
        <v>1</v>
      </c>
      <c r="E19" s="320"/>
      <c r="F19" s="224">
        <f>IF(D19="","",VLOOKUP(B19,Data!$B$5:$L$501,11,FALSE))</f>
        <v>6876.72</v>
      </c>
      <c r="G19" s="234">
        <f t="shared" ref="G19" si="1">IF(D19&gt;0,D19*F19,"-")</f>
        <v>6876.72</v>
      </c>
      <c r="H19" s="225" t="str">
        <f>IF(D19="","",VLOOKUP(B19,Data!$B$5:$D$501,3,FALSE))</f>
        <v>C/T</v>
      </c>
      <c r="I19" s="225" t="str">
        <f>IF(D19="","",VLOOKUP(B19,Data!$B$5:$M$501,12,FALSE))</f>
        <v>Indonesia</v>
      </c>
      <c r="J19" s="231" t="s">
        <v>924</v>
      </c>
      <c r="K19" s="226">
        <f>IF(D19="","",VLOOKUP(B19,Data!$B$5:$E$501,4,FALSE)*D19)</f>
        <v>338</v>
      </c>
      <c r="L19" s="232">
        <f>IF(D19="","",VLOOKUP(B19,Data!$B$5:$F$501,5,FALSE)*D19)</f>
        <v>304</v>
      </c>
      <c r="M19" s="230" t="e">
        <f>IF(B19=Data!B69,Data!G69,(IF(B19=Data!#REF!,Data!#REF!,(IF(B19=Data!B72,Data!G72,(IF(B19=Data!#REF!,Data!#REF!,(IF(B19=Data!#REF!,Data!#REF!,(IF(B19=Data!#REF!,Data!#REF!,(IF(B19=Data!B56,Data!G56,(IF(B19=Data!#REF!,Data!#REF!,Data!#REF!)))))))))))))))&amp;IF(B19=Data!#REF!,Data!#REF!,(IF(B19=Data!#REF!,Data!#REF!,(IF(B19=Data!B196,Data!G196,(IF(B19=Data!#REF!,Data!#REF!,(IF(B19=Data!#REF!,Data!#REF!,(IF(B19=Data!B96,Data!G864,(IF(B19=Data!#REF!,Data!#REF!,(IF(B19=Data!#REF!,Data!#REF!,Data!#REF!)))))))))))))))&amp;IF(B19=Data!#REF!,Data!#REF!,(IF(B19=Data!#REF!,Data!#REF!,(IF(B19=Data!#REF!,Data!#REF!,(IF(B19=Data!#REF!,Data!#REF!,(IF(B19=Data!#REF!,Data!#REF!,Data!#REF!)))))))))</f>
        <v>#REF!</v>
      </c>
      <c r="N19" s="328"/>
      <c r="O19" s="329"/>
      <c r="P19" s="233" t="e">
        <f>IF(B19=Data!B69,Data!H69,(IF(B19=Data!#REF!,Data!#REF!,(IF(B19=Data!B72,Data!H72,(IF(B19=Data!#REF!,Data!#REF!,(IF(B19=Data!#REF!,Data!#REF!,(IF(B19=Data!#REF!,Data!#REF!,(IF(B19=Data!B56,Data!H56,(IF(B19=Data!#REF!,Data!#REF!,Data!#REF!)))))))))))))))&amp;IF(B19=Data!#REF!,Data!#REF!,(IF(B19=Data!#REF!,Data!#REF!,(IF(B19=Data!B196,Data!H196,(IF(B19=Data!#REF!,Data!#REF!,(IF(B19=Data!#REF!,Data!#REF!,(IF(B19=Data!B96,Data!H864,(IF(B19=Data!#REF!,Data!#REF!,(IF(B19=Data!#REF!,Data!#REF!,Data!#REF!)))))))))))))))&amp;IF(B19=Data!#REF!,Data!#REF!,(IF(B19=Data!#REF!,Data!#REF!,(IF(B19=Data!#REF!,Data!#REF!,(IF(B19=Data!#REF!,Data!#REF!,(IF(B19=Data!#REF!,Data!#REF!,Data!#REF!)))))))))</f>
        <v>#REF!</v>
      </c>
      <c r="Q19" s="329"/>
      <c r="R19" s="329"/>
      <c r="S19" s="233" t="e">
        <f>IF(B19=Data!B69,Data!I69,(IF(B19=Data!#REF!,Data!#REF!,(IF(B19=Data!B72,Data!I72,(IF(B19=Data!#REF!,Data!#REF!,(IF(B19=Data!#REF!,Data!#REF!,(IF(B19=Data!#REF!,Data!#REF!,(IF(B19=Data!B56,Data!I56,(IF(B19=Data!#REF!,Data!#REF!,Data!#REF!)))))))))))))))&amp;IF(B19=Data!#REF!,Data!#REF!,(IF(B19=Data!#REF!,Data!#REF!,(IF(B19=Data!B196,Data!I196,(IF(B19=Data!#REF!,Data!#REF!,(IF(B19=Data!#REF!,Data!#REF!,(IF(B19=Data!B96,Data!I864,(IF(B19=Data!#REF!,Data!#REF!,(IF(B19=Data!#REF!,Data!#REF!,Data!#REF!)))))))))))))))&amp;IF(B19=Data!#REF!,Data!#REF!,(IF(B19=Data!#REF!,Data!#REF!,(IF(B19=Data!#REF!,Data!#REF!,(IF(B19=Data!#REF!,Data!#REF!,(IF(B19=Data!#REF!,Data!#REF!,Data!#REF!)))))))))</f>
        <v>#REF!</v>
      </c>
      <c r="T19" s="330"/>
      <c r="U19" s="233" t="e">
        <f>IF(B19=Data!B69,Data!J69,(IF(B19=Data!#REF!,Data!#REF!,(IF(B19=Data!B72,Data!J72,(IF(B19=Data!#REF!,Data!#REF!,(IF(B19=Data!#REF!,Data!#REF!,(IF(B19=Data!#REF!,Data!#REF!,(IF(B19=Data!B56,Data!J56,(IF(B19=Data!#REF!,Data!#REF!,Data!#REF!)))))))))))))))&amp;IF(B19=Data!#REF!,Data!#REF!,(IF(B19=Data!#REF!,Data!#REF!,(IF(B19=Data!B196,Data!J196,(IF(B19=Data!#REF!,Data!#REF!,(IF(B19=Data!#REF!,Data!#REF!,(IF(B19=Data!B96,Data!J864,(IF(B19=Data!#REF!,Data!#REF!,(IF(B19=Data!#REF!,Data!#REF!,Data!#REF!)))))))))))))))&amp;IF(B19=Data!#REF!,Data!#REF!,(IF(B19=Data!#REF!,Data!#REF!,(IF(B19=Data!#REF!,Data!#REF!,(IF(B19=Data!#REF!,Data!#REF!,(IF(B19=Data!#REF!,Data!#REF!,Data!#REF!)))))))))</f>
        <v>#REF!</v>
      </c>
      <c r="V19" s="227">
        <f>IF(D19="","",VLOOKUP(B19,Data!$B$5:$J$501,9,FALSE)*D19)</f>
        <v>1.806</v>
      </c>
    </row>
    <row r="20" spans="1:22" ht="17.75" customHeight="1">
      <c r="A20" s="326">
        <v>2</v>
      </c>
      <c r="B20" s="327" t="s">
        <v>356</v>
      </c>
      <c r="C20" s="239" t="str">
        <f>IF(D20="","",VLOOKUP(B20,Data!$B$5:$L$501,2,FALSE))</f>
        <v>WQ78290</v>
      </c>
      <c r="D20" s="229">
        <v>1</v>
      </c>
      <c r="E20" s="320" t="s">
        <v>570</v>
      </c>
      <c r="F20" s="224">
        <f>IF(D20="","",VLOOKUP(B20,Data!$B$5:$L$501,11,FALSE))</f>
        <v>4283.7299999999996</v>
      </c>
      <c r="G20" s="234">
        <f t="shared" si="0"/>
        <v>4283.7299999999996</v>
      </c>
      <c r="H20" s="225" t="str">
        <f>IF(D20="","",VLOOKUP(B20,Data!$B$5:$D$501,3,FALSE))</f>
        <v>C/T</v>
      </c>
      <c r="I20" s="225" t="str">
        <f>IF(D20="","",VLOOKUP(B20,Data!$B$5:$M$501,12,FALSE))</f>
        <v>Indonesia</v>
      </c>
      <c r="J20" s="231" t="s">
        <v>924</v>
      </c>
      <c r="K20" s="226">
        <f>IF(D20="","",VLOOKUP(B20,Data!$B$5:$E$501,4,FALSE)*D20)</f>
        <v>305</v>
      </c>
      <c r="L20" s="232">
        <f>IF(D20="","",VLOOKUP(B20,Data!$B$5:$F$501,5,FALSE)*D20)</f>
        <v>269</v>
      </c>
      <c r="M20" s="230" t="e">
        <f>IF(B20=Data!B70,Data!G70,(IF(B20=Data!#REF!,Data!#REF!,(IF(B20=Data!B73,Data!G73,(IF(B20=Data!#REF!,Data!#REF!,(IF(B20=Data!#REF!,Data!#REF!,(IF(B20=Data!#REF!,Data!#REF!,(IF(B20=Data!B57,Data!G57,(IF(B20=Data!#REF!,Data!#REF!,Data!#REF!)))))))))))))))&amp;IF(B20=Data!#REF!,Data!#REF!,(IF(B20=Data!#REF!,Data!#REF!,(IF(B20=Data!B197,Data!G197,(IF(B20=Data!#REF!,Data!#REF!,(IF(B20=Data!#REF!,Data!#REF!,(IF(B20=Data!B97,Data!G865,(IF(B20=Data!#REF!,Data!#REF!,(IF(B20=Data!#REF!,Data!#REF!,Data!#REF!)))))))))))))))&amp;IF(B20=Data!#REF!,Data!#REF!,(IF(B20=Data!#REF!,Data!#REF!,(IF(B20=Data!#REF!,Data!#REF!,(IF(B20=Data!#REF!,Data!#REF!,(IF(B20=Data!#REF!,Data!#REF!,Data!#REF!)))))))))</f>
        <v>#REF!</v>
      </c>
      <c r="N20" s="328"/>
      <c r="O20" s="329"/>
      <c r="P20" s="233" t="e">
        <f>IF(B20=Data!B70,Data!H70,(IF(B20=Data!#REF!,Data!#REF!,(IF(B20=Data!B73,Data!H73,(IF(B20=Data!#REF!,Data!#REF!,(IF(B20=Data!#REF!,Data!#REF!,(IF(B20=Data!#REF!,Data!#REF!,(IF(B20=Data!B57,Data!H57,(IF(B20=Data!#REF!,Data!#REF!,Data!#REF!)))))))))))))))&amp;IF(B20=Data!#REF!,Data!#REF!,(IF(B20=Data!#REF!,Data!#REF!,(IF(B20=Data!B197,Data!H197,(IF(B20=Data!#REF!,Data!#REF!,(IF(B20=Data!#REF!,Data!#REF!,(IF(B20=Data!B97,Data!H865,(IF(B20=Data!#REF!,Data!#REF!,(IF(B20=Data!#REF!,Data!#REF!,Data!#REF!)))))))))))))))&amp;IF(B20=Data!#REF!,Data!#REF!,(IF(B20=Data!#REF!,Data!#REF!,(IF(B20=Data!#REF!,Data!#REF!,(IF(B20=Data!#REF!,Data!#REF!,(IF(B20=Data!#REF!,Data!#REF!,Data!#REF!)))))))))</f>
        <v>#REF!</v>
      </c>
      <c r="Q20" s="329"/>
      <c r="R20" s="329"/>
      <c r="S20" s="233" t="e">
        <f>IF(B20=Data!B70,Data!I70,(IF(B20=Data!#REF!,Data!#REF!,(IF(B20=Data!B73,Data!I73,(IF(B20=Data!#REF!,Data!#REF!,(IF(B20=Data!#REF!,Data!#REF!,(IF(B20=Data!#REF!,Data!#REF!,(IF(B20=Data!B57,Data!I57,(IF(B20=Data!#REF!,Data!#REF!,Data!#REF!)))))))))))))))&amp;IF(B20=Data!#REF!,Data!#REF!,(IF(B20=Data!#REF!,Data!#REF!,(IF(B20=Data!B197,Data!I197,(IF(B20=Data!#REF!,Data!#REF!,(IF(B20=Data!#REF!,Data!#REF!,(IF(B20=Data!B97,Data!I865,(IF(B20=Data!#REF!,Data!#REF!,(IF(B20=Data!#REF!,Data!#REF!,Data!#REF!)))))))))))))))&amp;IF(B20=Data!#REF!,Data!#REF!,(IF(B20=Data!#REF!,Data!#REF!,(IF(B20=Data!#REF!,Data!#REF!,(IF(B20=Data!#REF!,Data!#REF!,(IF(B20=Data!#REF!,Data!#REF!,Data!#REF!)))))))))</f>
        <v>#REF!</v>
      </c>
      <c r="T20" s="330"/>
      <c r="U20" s="233" t="e">
        <f>IF(B20=Data!B70,Data!J70,(IF(B20=Data!#REF!,Data!#REF!,(IF(B20=Data!B73,Data!J73,(IF(B20=Data!#REF!,Data!#REF!,(IF(B20=Data!#REF!,Data!#REF!,(IF(B20=Data!#REF!,Data!#REF!,(IF(B20=Data!B57,Data!J57,(IF(B20=Data!#REF!,Data!#REF!,Data!#REF!)))))))))))))))&amp;IF(B20=Data!#REF!,Data!#REF!,(IF(B20=Data!#REF!,Data!#REF!,(IF(B20=Data!B197,Data!J197,(IF(B20=Data!#REF!,Data!#REF!,(IF(B20=Data!#REF!,Data!#REF!,(IF(B20=Data!B97,Data!J865,(IF(B20=Data!#REF!,Data!#REF!,(IF(B20=Data!#REF!,Data!#REF!,Data!#REF!)))))))))))))))&amp;IF(B20=Data!#REF!,Data!#REF!,(IF(B20=Data!#REF!,Data!#REF!,(IF(B20=Data!#REF!,Data!#REF!,(IF(B20=Data!#REF!,Data!#REF!,(IF(B20=Data!#REF!,Data!#REF!,Data!#REF!)))))))))</f>
        <v>#REF!</v>
      </c>
      <c r="V20" s="227">
        <f>IF(D20="","",VLOOKUP(B20,Data!$B$5:$J$501,9,FALSE)*D20)</f>
        <v>1.534</v>
      </c>
    </row>
    <row r="21" spans="1:22" ht="17.75" customHeight="1">
      <c r="A21" s="326">
        <v>3</v>
      </c>
      <c r="B21" s="327" t="s">
        <v>38</v>
      </c>
      <c r="C21" s="239" t="str">
        <f>IF(D21="","",VLOOKUP(B21,Data!$B$5:$L$501,2,FALSE))</f>
        <v>ZJ54410</v>
      </c>
      <c r="D21" s="229">
        <v>1</v>
      </c>
      <c r="E21" s="228"/>
      <c r="F21" s="224">
        <f>IF(D21="","",VLOOKUP(B21,Data!$B$5:$L$501,11,FALSE))</f>
        <v>4657.7700000000004</v>
      </c>
      <c r="G21" s="234">
        <f t="shared" si="0"/>
        <v>4657.7700000000004</v>
      </c>
      <c r="H21" s="225" t="str">
        <f>IF(D21="","",VLOOKUP(B21,Data!$B$5:$D$501,3,FALSE))</f>
        <v>C/T</v>
      </c>
      <c r="I21" s="225" t="str">
        <f>IF(D21="","",VLOOKUP(B21,Data!$B$5:$M$501,12,FALSE))</f>
        <v>Indonesia</v>
      </c>
      <c r="J21" s="231" t="s">
        <v>924</v>
      </c>
      <c r="K21" s="226">
        <f>IF(D21="","",VLOOKUP(B21,Data!$B$5:$E$501,4,FALSE)*D21)</f>
        <v>305</v>
      </c>
      <c r="L21" s="232">
        <f>IF(D21="","",VLOOKUP(B21,Data!$B$5:$F$501,5,FALSE)*D21)</f>
        <v>269</v>
      </c>
      <c r="M21" s="230" t="e">
        <f>IF(B21=Data!B63,Data!G63,(IF(B21=Data!#REF!,Data!#REF!,(IF(B21=Data!B66,Data!G66,(IF(B21=Data!#REF!,Data!#REF!,(IF(B21=Data!#REF!,Data!#REF!,(IF(B21=Data!#REF!,Data!#REF!,(IF(B21=Data!B50,Data!G50,(IF(B21=Data!#REF!,Data!#REF!,Data!#REF!)))))))))))))))&amp;IF(B21=Data!#REF!,Data!#REF!,(IF(B21=Data!#REF!,Data!#REF!,(IF(B21=Data!B190,Data!G190,(IF(B21=Data!#REF!,Data!#REF!,(IF(B21=Data!#REF!,Data!#REF!,(IF(B21=Data!B90,Data!G858,(IF(B21=Data!#REF!,Data!#REF!,(IF(B21=Data!#REF!,Data!#REF!,Data!#REF!)))))))))))))))&amp;IF(B21=Data!#REF!,Data!#REF!,(IF(B21=Data!#REF!,Data!#REF!,(IF(B21=Data!#REF!,Data!#REF!,(IF(B21=Data!#REF!,Data!#REF!,(IF(B21=Data!#REF!,Data!#REF!,Data!#REF!)))))))))</f>
        <v>#REF!</v>
      </c>
      <c r="N21" s="328"/>
      <c r="O21" s="329"/>
      <c r="P21" s="233" t="e">
        <f>IF(B21=Data!B63,Data!H63,(IF(B21=Data!#REF!,Data!#REF!,(IF(B21=Data!B66,Data!H66,(IF(B21=Data!#REF!,Data!#REF!,(IF(B21=Data!#REF!,Data!#REF!,(IF(B21=Data!#REF!,Data!#REF!,(IF(B21=Data!B50,Data!H50,(IF(B21=Data!#REF!,Data!#REF!,Data!#REF!)))))))))))))))&amp;IF(B21=Data!#REF!,Data!#REF!,(IF(B21=Data!#REF!,Data!#REF!,(IF(B21=Data!B190,Data!H190,(IF(B21=Data!#REF!,Data!#REF!,(IF(B21=Data!#REF!,Data!#REF!,(IF(B21=Data!B90,Data!H858,(IF(B21=Data!#REF!,Data!#REF!,(IF(B21=Data!#REF!,Data!#REF!,Data!#REF!)))))))))))))))&amp;IF(B21=Data!#REF!,Data!#REF!,(IF(B21=Data!#REF!,Data!#REF!,(IF(B21=Data!#REF!,Data!#REF!,(IF(B21=Data!#REF!,Data!#REF!,(IF(B21=Data!#REF!,Data!#REF!,Data!#REF!)))))))))</f>
        <v>#REF!</v>
      </c>
      <c r="Q21" s="329"/>
      <c r="R21" s="329"/>
      <c r="S21" s="233" t="e">
        <f>IF(B21=Data!B63,Data!I63,(IF(B21=Data!#REF!,Data!#REF!,(IF(B21=Data!B66,Data!I66,(IF(B21=Data!#REF!,Data!#REF!,(IF(B21=Data!#REF!,Data!#REF!,(IF(B21=Data!#REF!,Data!#REF!,(IF(B21=Data!B50,Data!I50,(IF(B21=Data!#REF!,Data!#REF!,Data!#REF!)))))))))))))))&amp;IF(B21=Data!#REF!,Data!#REF!,(IF(B21=Data!#REF!,Data!#REF!,(IF(B21=Data!B190,Data!I190,(IF(B21=Data!#REF!,Data!#REF!,(IF(B21=Data!#REF!,Data!#REF!,(IF(B21=Data!B90,Data!I858,(IF(B21=Data!#REF!,Data!#REF!,(IF(B21=Data!#REF!,Data!#REF!,Data!#REF!)))))))))))))))&amp;IF(B21=Data!#REF!,Data!#REF!,(IF(B21=Data!#REF!,Data!#REF!,(IF(B21=Data!#REF!,Data!#REF!,(IF(B21=Data!#REF!,Data!#REF!,(IF(B21=Data!#REF!,Data!#REF!,Data!#REF!)))))))))</f>
        <v>#REF!</v>
      </c>
      <c r="T21" s="330"/>
      <c r="U21" s="233" t="e">
        <f>IF(B21=Data!B63,Data!J63,(IF(B21=Data!#REF!,Data!#REF!,(IF(B21=Data!B66,Data!J66,(IF(B21=Data!#REF!,Data!#REF!,(IF(B21=Data!#REF!,Data!#REF!,(IF(B21=Data!#REF!,Data!#REF!,(IF(B21=Data!B50,Data!J50,(IF(B21=Data!#REF!,Data!#REF!,Data!#REF!)))))))))))))))&amp;IF(B21=Data!#REF!,Data!#REF!,(IF(B21=Data!#REF!,Data!#REF!,(IF(B21=Data!B190,Data!J190,(IF(B21=Data!#REF!,Data!#REF!,(IF(B21=Data!#REF!,Data!#REF!,(IF(B21=Data!B90,Data!J858,(IF(B21=Data!#REF!,Data!#REF!,(IF(B21=Data!#REF!,Data!#REF!,Data!#REF!)))))))))))))))&amp;IF(B21=Data!#REF!,Data!#REF!,(IF(B21=Data!#REF!,Data!#REF!,(IF(B21=Data!#REF!,Data!#REF!,(IF(B21=Data!#REF!,Data!#REF!,(IF(B21=Data!#REF!,Data!#REF!,Data!#REF!)))))))))</f>
        <v>#REF!</v>
      </c>
      <c r="V21" s="227">
        <f>IF(D21="","",VLOOKUP(B21,Data!$B$5:$J$501,9,FALSE)*D21)</f>
        <v>1.534</v>
      </c>
    </row>
    <row r="22" spans="1:22" ht="17.75" customHeight="1">
      <c r="A22" s="326">
        <v>4</v>
      </c>
      <c r="B22" s="327" t="s">
        <v>374</v>
      </c>
      <c r="C22" s="239" t="str">
        <f>IF(D22="","",VLOOKUP(B22,Data!$B$5:$L$501,2,FALSE))</f>
        <v>WQ78310</v>
      </c>
      <c r="D22" s="229">
        <v>1</v>
      </c>
      <c r="E22" s="228" t="s">
        <v>519</v>
      </c>
      <c r="F22" s="224">
        <f>IF(D22="","",VLOOKUP(B22,Data!$B$5:$L$501,11,FALSE))</f>
        <v>6409.6</v>
      </c>
      <c r="G22" s="234">
        <f t="shared" si="0"/>
        <v>6409.6</v>
      </c>
      <c r="H22" s="225" t="str">
        <f>IF(D22="","",VLOOKUP(B22,Data!$B$5:$D$501,3,FALSE))</f>
        <v>C/T</v>
      </c>
      <c r="I22" s="225" t="str">
        <f>IF(D22="","",VLOOKUP(B22,Data!$B$5:$M$501,12,FALSE))</f>
        <v>Indonesia</v>
      </c>
      <c r="J22" s="231" t="s">
        <v>924</v>
      </c>
      <c r="K22" s="226">
        <f>IF(D22="","",VLOOKUP(B22,Data!$B$5:$E$501,4,FALSE)*D22)</f>
        <v>317</v>
      </c>
      <c r="L22" s="232">
        <f>IF(D22="","",VLOOKUP(B22,Data!$B$5:$F$501,5,FALSE)*D22)</f>
        <v>279</v>
      </c>
      <c r="M22" s="230" t="e">
        <f>IF(B22=Data!B64,Data!G64,(IF(B22=Data!#REF!,Data!#REF!,(IF(B22=Data!B67,Data!G67,(IF(B22=Data!#REF!,Data!#REF!,(IF(B22=Data!#REF!,Data!#REF!,(IF(B22=Data!#REF!,Data!#REF!,(IF(B22=Data!B51,Data!G51,(IF(B22=Data!#REF!,Data!#REF!,Data!#REF!)))))))))))))))&amp;IF(B22=Data!#REF!,Data!#REF!,(IF(B22=Data!#REF!,Data!#REF!,(IF(B22=Data!B191,Data!G191,(IF(B22=Data!#REF!,Data!#REF!,(IF(B22=Data!#REF!,Data!#REF!,(IF(B22=Data!B91,Data!G859,(IF(B22=Data!#REF!,Data!#REF!,(IF(B22=Data!#REF!,Data!#REF!,Data!#REF!)))))))))))))))&amp;IF(B22=Data!#REF!,Data!#REF!,(IF(B22=Data!#REF!,Data!#REF!,(IF(B22=Data!#REF!,Data!#REF!,(IF(B22=Data!#REF!,Data!#REF!,(IF(B22=Data!#REF!,Data!#REF!,Data!#REF!)))))))))</f>
        <v>#REF!</v>
      </c>
      <c r="N22" s="328"/>
      <c r="O22" s="329"/>
      <c r="P22" s="233" t="e">
        <f>IF(B22=Data!B64,Data!H64,(IF(B22=Data!#REF!,Data!#REF!,(IF(B22=Data!B67,Data!H67,(IF(B22=Data!#REF!,Data!#REF!,(IF(B22=Data!#REF!,Data!#REF!,(IF(B22=Data!#REF!,Data!#REF!,(IF(B22=Data!B51,Data!H51,(IF(B22=Data!#REF!,Data!#REF!,Data!#REF!)))))))))))))))&amp;IF(B22=Data!#REF!,Data!#REF!,(IF(B22=Data!#REF!,Data!#REF!,(IF(B22=Data!B191,Data!H191,(IF(B22=Data!#REF!,Data!#REF!,(IF(B22=Data!#REF!,Data!#REF!,(IF(B22=Data!B91,Data!H859,(IF(B22=Data!#REF!,Data!#REF!,(IF(B22=Data!#REF!,Data!#REF!,Data!#REF!)))))))))))))))&amp;IF(B22=Data!#REF!,Data!#REF!,(IF(B22=Data!#REF!,Data!#REF!,(IF(B22=Data!#REF!,Data!#REF!,(IF(B22=Data!#REF!,Data!#REF!,(IF(B22=Data!#REF!,Data!#REF!,Data!#REF!)))))))))</f>
        <v>#REF!</v>
      </c>
      <c r="Q22" s="329"/>
      <c r="R22" s="329"/>
      <c r="S22" s="233" t="e">
        <f>IF(B22=Data!B64,Data!I64,(IF(B22=Data!#REF!,Data!#REF!,(IF(B22=Data!B67,Data!I67,(IF(B22=Data!#REF!,Data!#REF!,(IF(B22=Data!#REF!,Data!#REF!,(IF(B22=Data!#REF!,Data!#REF!,(IF(B22=Data!B51,Data!I51,(IF(B22=Data!#REF!,Data!#REF!,Data!#REF!)))))))))))))))&amp;IF(B22=Data!#REF!,Data!#REF!,(IF(B22=Data!#REF!,Data!#REF!,(IF(B22=Data!B191,Data!I191,(IF(B22=Data!#REF!,Data!#REF!,(IF(B22=Data!#REF!,Data!#REF!,(IF(B22=Data!B91,Data!I859,(IF(B22=Data!#REF!,Data!#REF!,(IF(B22=Data!#REF!,Data!#REF!,Data!#REF!)))))))))))))))&amp;IF(B22=Data!#REF!,Data!#REF!,(IF(B22=Data!#REF!,Data!#REF!,(IF(B22=Data!#REF!,Data!#REF!,(IF(B22=Data!#REF!,Data!#REF!,(IF(B22=Data!#REF!,Data!#REF!,Data!#REF!)))))))))</f>
        <v>#REF!</v>
      </c>
      <c r="T22" s="330"/>
      <c r="U22" s="233" t="e">
        <f>IF(B22=Data!B64,Data!J64,(IF(B22=Data!#REF!,Data!#REF!,(IF(B22=Data!B67,Data!J67,(IF(B22=Data!#REF!,Data!#REF!,(IF(B22=Data!#REF!,Data!#REF!,(IF(B22=Data!#REF!,Data!#REF!,(IF(B22=Data!B51,Data!J51,(IF(B22=Data!#REF!,Data!#REF!,Data!#REF!)))))))))))))))&amp;IF(B22=Data!#REF!,Data!#REF!,(IF(B22=Data!#REF!,Data!#REF!,(IF(B22=Data!B191,Data!J191,(IF(B22=Data!#REF!,Data!#REF!,(IF(B22=Data!#REF!,Data!#REF!,(IF(B22=Data!B91,Data!J859,(IF(B22=Data!#REF!,Data!#REF!,(IF(B22=Data!#REF!,Data!#REF!,Data!#REF!)))))))))))))))&amp;IF(B22=Data!#REF!,Data!#REF!,(IF(B22=Data!#REF!,Data!#REF!,(IF(B22=Data!#REF!,Data!#REF!,(IF(B22=Data!#REF!,Data!#REF!,(IF(B22=Data!#REF!,Data!#REF!,Data!#REF!)))))))))</f>
        <v>#REF!</v>
      </c>
      <c r="V22" s="227">
        <f>IF(D22="","",VLOOKUP(B22,Data!$B$5:$J$501,9,FALSE)*D22)</f>
        <v>1.806</v>
      </c>
    </row>
    <row r="23" spans="1:22" ht="17.75" customHeight="1">
      <c r="A23" s="326">
        <v>5</v>
      </c>
      <c r="B23" s="327" t="s">
        <v>336</v>
      </c>
      <c r="C23" s="239" t="str">
        <f>IF(D23="","",VLOOKUP(B23,Data!$B$5:$L$501,2,FALSE))</f>
        <v>ZE62400</v>
      </c>
      <c r="D23" s="229">
        <v>5</v>
      </c>
      <c r="E23" s="319"/>
      <c r="F23" s="224">
        <f>IF(D23="","",VLOOKUP(B23,Data!$B$5:$L$501,11,FALSE))</f>
        <v>1704.47</v>
      </c>
      <c r="G23" s="234">
        <f t="shared" si="0"/>
        <v>8522.35</v>
      </c>
      <c r="H23" s="225" t="str">
        <f>IF(D23="","",VLOOKUP(B23,Data!$B$5:$D$501,3,FALSE))</f>
        <v>C/T</v>
      </c>
      <c r="I23" s="225" t="str">
        <f>IF(D23="","",VLOOKUP(B23,Data!$B$5:$M$501,12,FALSE))</f>
        <v>Indonesia</v>
      </c>
      <c r="J23" s="231" t="s">
        <v>924</v>
      </c>
      <c r="K23" s="226">
        <f>IF(D23="","",VLOOKUP(B23,Data!$B$5:$E$501,4,FALSE)*D23)</f>
        <v>1005</v>
      </c>
      <c r="L23" s="232">
        <f>IF(D23="","",VLOOKUP(B23,Data!$B$5:$F$501,5,FALSE)*D23)</f>
        <v>905</v>
      </c>
      <c r="M23" s="230" t="e">
        <f>IF(B23=Data!B61,Data!G61,(IF(B23=Data!#REF!,Data!#REF!,(IF(B23=Data!B64,Data!G64,(IF(B23=Data!#REF!,Data!#REF!,(IF(B23=Data!#REF!,Data!#REF!,(IF(B23=Data!#REF!,Data!#REF!,(IF(B23=Data!B48,Data!G48,(IF(B23=Data!#REF!,Data!#REF!,Data!#REF!)))))))))))))))&amp;IF(B23=Data!#REF!,Data!#REF!,(IF(B23=Data!#REF!,Data!#REF!,(IF(B23=Data!B188,Data!G188,(IF(B23=Data!#REF!,Data!#REF!,(IF(B23=Data!#REF!,Data!#REF!,(IF(B23=Data!B88,Data!G856,(IF(B23=Data!#REF!,Data!#REF!,(IF(B23=Data!#REF!,Data!#REF!,Data!#REF!)))))))))))))))&amp;IF(B23=Data!#REF!,Data!#REF!,(IF(B23=Data!#REF!,Data!#REF!,(IF(B23=Data!#REF!,Data!#REF!,(IF(B23=Data!#REF!,Data!#REF!,(IF(B23=Data!#REF!,Data!#REF!,Data!#REF!)))))))))</f>
        <v>#REF!</v>
      </c>
      <c r="N23" s="328"/>
      <c r="O23" s="329"/>
      <c r="P23" s="233" t="e">
        <f>IF(B23=Data!B61,Data!H61,(IF(B23=Data!#REF!,Data!#REF!,(IF(B23=Data!B64,Data!H64,(IF(B23=Data!#REF!,Data!#REF!,(IF(B23=Data!#REF!,Data!#REF!,(IF(B23=Data!#REF!,Data!#REF!,(IF(B23=Data!B48,Data!H48,(IF(B23=Data!#REF!,Data!#REF!,Data!#REF!)))))))))))))))&amp;IF(B23=Data!#REF!,Data!#REF!,(IF(B23=Data!#REF!,Data!#REF!,(IF(B23=Data!B188,Data!H188,(IF(B23=Data!#REF!,Data!#REF!,(IF(B23=Data!#REF!,Data!#REF!,(IF(B23=Data!B88,Data!H856,(IF(B23=Data!#REF!,Data!#REF!,(IF(B23=Data!#REF!,Data!#REF!,Data!#REF!)))))))))))))))&amp;IF(B23=Data!#REF!,Data!#REF!,(IF(B23=Data!#REF!,Data!#REF!,(IF(B23=Data!#REF!,Data!#REF!,(IF(B23=Data!#REF!,Data!#REF!,(IF(B23=Data!#REF!,Data!#REF!,Data!#REF!)))))))))</f>
        <v>#REF!</v>
      </c>
      <c r="Q23" s="329"/>
      <c r="R23" s="329"/>
      <c r="S23" s="233" t="e">
        <f>IF(B23=Data!B61,Data!I61,(IF(B23=Data!#REF!,Data!#REF!,(IF(B23=Data!B64,Data!I64,(IF(B23=Data!#REF!,Data!#REF!,(IF(B23=Data!#REF!,Data!#REF!,(IF(B23=Data!#REF!,Data!#REF!,(IF(B23=Data!B48,Data!I48,(IF(B23=Data!#REF!,Data!#REF!,Data!#REF!)))))))))))))))&amp;IF(B23=Data!#REF!,Data!#REF!,(IF(B23=Data!#REF!,Data!#REF!,(IF(B23=Data!B188,Data!I188,(IF(B23=Data!#REF!,Data!#REF!,(IF(B23=Data!#REF!,Data!#REF!,(IF(B23=Data!B88,Data!I856,(IF(B23=Data!#REF!,Data!#REF!,(IF(B23=Data!#REF!,Data!#REF!,Data!#REF!)))))))))))))))&amp;IF(B23=Data!#REF!,Data!#REF!,(IF(B23=Data!#REF!,Data!#REF!,(IF(B23=Data!#REF!,Data!#REF!,(IF(B23=Data!#REF!,Data!#REF!,(IF(B23=Data!#REF!,Data!#REF!,Data!#REF!)))))))))</f>
        <v>#REF!</v>
      </c>
      <c r="T23" s="330"/>
      <c r="U23" s="233" t="e">
        <f>IF(B23=Data!B61,Data!J61,(IF(B23=Data!#REF!,Data!#REF!,(IF(B23=Data!B64,Data!J64,(IF(B23=Data!#REF!,Data!#REF!,(IF(B23=Data!#REF!,Data!#REF!,(IF(B23=Data!#REF!,Data!#REF!,(IF(B23=Data!B48,Data!J48,(IF(B23=Data!#REF!,Data!#REF!,Data!#REF!)))))))))))))))&amp;IF(B23=Data!#REF!,Data!#REF!,(IF(B23=Data!#REF!,Data!#REF!,(IF(B23=Data!B188,Data!J188,(IF(B23=Data!#REF!,Data!#REF!,(IF(B23=Data!#REF!,Data!#REF!,(IF(B23=Data!B88,Data!J856,(IF(B23=Data!#REF!,Data!#REF!,(IF(B23=Data!#REF!,Data!#REF!,Data!#REF!)))))))))))))))&amp;IF(B23=Data!#REF!,Data!#REF!,(IF(B23=Data!#REF!,Data!#REF!,(IF(B23=Data!#REF!,Data!#REF!,(IF(B23=Data!#REF!,Data!#REF!,(IF(B23=Data!#REF!,Data!#REF!,Data!#REF!)))))))))</f>
        <v>#REF!</v>
      </c>
      <c r="V23" s="227">
        <f>IF(D23="","",VLOOKUP(B23,Data!$B$5:$J$501,9,FALSE)*D23)</f>
        <v>5.75</v>
      </c>
    </row>
    <row r="24" spans="1:22" ht="17.75" customHeight="1">
      <c r="A24" s="326">
        <v>6</v>
      </c>
      <c r="B24" s="327" t="s">
        <v>386</v>
      </c>
      <c r="C24" s="239" t="str">
        <f>IF(D24="","",VLOOKUP(B24,Data!$B$5:$L$501,2,FALSE))</f>
        <v>ZW44770</v>
      </c>
      <c r="D24" s="229">
        <v>2</v>
      </c>
      <c r="E24" s="319" t="s">
        <v>524</v>
      </c>
      <c r="F24" s="224">
        <f>IF(D24="","",VLOOKUP(B24,Data!$B$5:$L$501,11,FALSE))</f>
        <v>1857.02</v>
      </c>
      <c r="G24" s="234">
        <f t="shared" si="0"/>
        <v>3714.04</v>
      </c>
      <c r="H24" s="225" t="str">
        <f>IF(D24="","",VLOOKUP(B24,Data!$B$5:$D$501,3,FALSE))</f>
        <v>C/T</v>
      </c>
      <c r="I24" s="225" t="str">
        <f>IF(D24="","",VLOOKUP(B24,Data!$B$5:$M$501,12,FALSE))</f>
        <v>Indonesia</v>
      </c>
      <c r="J24" s="231" t="s">
        <v>924</v>
      </c>
      <c r="K24" s="226">
        <f>IF(D24="","",VLOOKUP(B24,Data!$B$5:$E$501,4,FALSE)*D24)</f>
        <v>402</v>
      </c>
      <c r="L24" s="232">
        <f>IF(D24="","",VLOOKUP(B24,Data!$B$5:$F$501,5,FALSE)*D24)</f>
        <v>362</v>
      </c>
      <c r="M24" s="230" t="e">
        <f>IF(B24=Data!B62,Data!G62,(IF(B24=Data!#REF!,Data!#REF!,(IF(B24=Data!B65,Data!G65,(IF(B24=Data!#REF!,Data!#REF!,(IF(B24=Data!#REF!,Data!#REF!,(IF(B24=Data!#REF!,Data!#REF!,(IF(B24=Data!B49,Data!G49,(IF(B24=Data!#REF!,Data!#REF!,Data!#REF!)))))))))))))))&amp;IF(B24=Data!#REF!,Data!#REF!,(IF(B24=Data!#REF!,Data!#REF!,(IF(B24=Data!B189,Data!G189,(IF(B24=Data!#REF!,Data!#REF!,(IF(B24=Data!#REF!,Data!#REF!,(IF(B24=Data!B89,Data!G857,(IF(B24=Data!#REF!,Data!#REF!,(IF(B24=Data!#REF!,Data!#REF!,Data!#REF!)))))))))))))))&amp;IF(B24=Data!#REF!,Data!#REF!,(IF(B24=Data!#REF!,Data!#REF!,(IF(B24=Data!#REF!,Data!#REF!,(IF(B24=Data!#REF!,Data!#REF!,(IF(B24=Data!#REF!,Data!#REF!,Data!#REF!)))))))))</f>
        <v>#REF!</v>
      </c>
      <c r="N24" s="328"/>
      <c r="O24" s="329"/>
      <c r="P24" s="233" t="e">
        <f>IF(B24=Data!B62,Data!H62,(IF(B24=Data!#REF!,Data!#REF!,(IF(B24=Data!B65,Data!H65,(IF(B24=Data!#REF!,Data!#REF!,(IF(B24=Data!#REF!,Data!#REF!,(IF(B24=Data!#REF!,Data!#REF!,(IF(B24=Data!B49,Data!H49,(IF(B24=Data!#REF!,Data!#REF!,Data!#REF!)))))))))))))))&amp;IF(B24=Data!#REF!,Data!#REF!,(IF(B24=Data!#REF!,Data!#REF!,(IF(B24=Data!B189,Data!H189,(IF(B24=Data!#REF!,Data!#REF!,(IF(B24=Data!#REF!,Data!#REF!,(IF(B24=Data!B89,Data!H857,(IF(B24=Data!#REF!,Data!#REF!,(IF(B24=Data!#REF!,Data!#REF!,Data!#REF!)))))))))))))))&amp;IF(B24=Data!#REF!,Data!#REF!,(IF(B24=Data!#REF!,Data!#REF!,(IF(B24=Data!#REF!,Data!#REF!,(IF(B24=Data!#REF!,Data!#REF!,(IF(B24=Data!#REF!,Data!#REF!,Data!#REF!)))))))))</f>
        <v>#REF!</v>
      </c>
      <c r="Q24" s="329"/>
      <c r="R24" s="329"/>
      <c r="S24" s="233" t="e">
        <f>IF(B24=Data!B62,Data!I62,(IF(B24=Data!#REF!,Data!#REF!,(IF(B24=Data!B65,Data!I65,(IF(B24=Data!#REF!,Data!#REF!,(IF(B24=Data!#REF!,Data!#REF!,(IF(B24=Data!#REF!,Data!#REF!,(IF(B24=Data!B49,Data!I49,(IF(B24=Data!#REF!,Data!#REF!,Data!#REF!)))))))))))))))&amp;IF(B24=Data!#REF!,Data!#REF!,(IF(B24=Data!#REF!,Data!#REF!,(IF(B24=Data!B189,Data!I189,(IF(B24=Data!#REF!,Data!#REF!,(IF(B24=Data!#REF!,Data!#REF!,(IF(B24=Data!B89,Data!I857,(IF(B24=Data!#REF!,Data!#REF!,(IF(B24=Data!#REF!,Data!#REF!,Data!#REF!)))))))))))))))&amp;IF(B24=Data!#REF!,Data!#REF!,(IF(B24=Data!#REF!,Data!#REF!,(IF(B24=Data!#REF!,Data!#REF!,(IF(B24=Data!#REF!,Data!#REF!,(IF(B24=Data!#REF!,Data!#REF!,Data!#REF!)))))))))</f>
        <v>#REF!</v>
      </c>
      <c r="T24" s="330"/>
      <c r="U24" s="233" t="e">
        <f>IF(B24=Data!B62,Data!J62,(IF(B24=Data!#REF!,Data!#REF!,(IF(B24=Data!B65,Data!J65,(IF(B24=Data!#REF!,Data!#REF!,(IF(B24=Data!#REF!,Data!#REF!,(IF(B24=Data!#REF!,Data!#REF!,(IF(B24=Data!B49,Data!J49,(IF(B24=Data!#REF!,Data!#REF!,Data!#REF!)))))))))))))))&amp;IF(B24=Data!#REF!,Data!#REF!,(IF(B24=Data!#REF!,Data!#REF!,(IF(B24=Data!B189,Data!J189,(IF(B24=Data!#REF!,Data!#REF!,(IF(B24=Data!#REF!,Data!#REF!,(IF(B24=Data!B89,Data!J857,(IF(B24=Data!#REF!,Data!#REF!,(IF(B24=Data!#REF!,Data!#REF!,Data!#REF!)))))))))))))))&amp;IF(B24=Data!#REF!,Data!#REF!,(IF(B24=Data!#REF!,Data!#REF!,(IF(B24=Data!#REF!,Data!#REF!,(IF(B24=Data!#REF!,Data!#REF!,(IF(B24=Data!#REF!,Data!#REF!,Data!#REF!)))))))))</f>
        <v>#REF!</v>
      </c>
      <c r="V24" s="227">
        <f>IF(D24="","",VLOOKUP(B24,Data!$B$5:$J$501,9,FALSE)*D24)</f>
        <v>2.2999999999999998</v>
      </c>
    </row>
    <row r="25" spans="1:22" ht="17.75" customHeight="1">
      <c r="A25" s="326">
        <v>7</v>
      </c>
      <c r="B25" s="327" t="s">
        <v>696</v>
      </c>
      <c r="C25" s="239" t="str">
        <f>IF(D25="","",VLOOKUP(B25,Data!$B$5:$L$501,2,FALSE))</f>
        <v>VAC9530</v>
      </c>
      <c r="D25" s="229">
        <v>2</v>
      </c>
      <c r="E25" s="319"/>
      <c r="F25" s="224">
        <f>IF(D25="","",VLOOKUP(B25,Data!$B$5:$L$501,11,FALSE))</f>
        <v>2053.67</v>
      </c>
      <c r="G25" s="234">
        <f t="shared" si="0"/>
        <v>4107.34</v>
      </c>
      <c r="H25" s="225" t="str">
        <f>IF(D25="","",VLOOKUP(B25,Data!$B$5:$D$501,3,FALSE))</f>
        <v>C/T</v>
      </c>
      <c r="I25" s="225" t="str">
        <f>IF(D25="","",VLOOKUP(B25,Data!$B$5:$M$501,12,FALSE))</f>
        <v>Indonesia</v>
      </c>
      <c r="J25" s="231" t="s">
        <v>924</v>
      </c>
      <c r="K25" s="226">
        <f>IF(D25="","",VLOOKUP(B25,Data!$B$5:$E$501,4,FALSE)*D25)</f>
        <v>408</v>
      </c>
      <c r="L25" s="232">
        <f>IF(D25="","",VLOOKUP(B25,Data!$B$5:$F$501,5,FALSE)*D25)</f>
        <v>368</v>
      </c>
      <c r="M25" s="230" t="e">
        <f>IF(B25=Data!B58,Data!G58,(IF(B25=Data!#REF!,Data!#REF!,(IF(B25=Data!B61,Data!G61,(IF(B25=Data!#REF!,Data!#REF!,(IF(B25=Data!#REF!,Data!#REF!,(IF(B25=Data!#REF!,Data!#REF!,(IF(B25=Data!B45,Data!G45,(IF(B25=Data!#REF!,Data!#REF!,Data!#REF!)))))))))))))))&amp;IF(B25=Data!#REF!,Data!#REF!,(IF(B25=Data!#REF!,Data!#REF!,(IF(B25=Data!B185,Data!G185,(IF(B25=Data!#REF!,Data!#REF!,(IF(B25=Data!#REF!,Data!#REF!,(IF(B25=Data!B85,Data!G853,(IF(B25=Data!#REF!,Data!#REF!,(IF(B25=Data!#REF!,Data!#REF!,Data!#REF!)))))))))))))))&amp;IF(B25=Data!#REF!,Data!#REF!,(IF(B25=Data!#REF!,Data!#REF!,(IF(B25=Data!#REF!,Data!#REF!,(IF(B25=Data!#REF!,Data!#REF!,(IF(B25=Data!#REF!,Data!#REF!,Data!#REF!)))))))))</f>
        <v>#REF!</v>
      </c>
      <c r="N25" s="328"/>
      <c r="O25" s="329"/>
      <c r="P25" s="233" t="e">
        <f>IF(B25=Data!B58,Data!H58,(IF(B25=Data!#REF!,Data!#REF!,(IF(B25=Data!B61,Data!H61,(IF(B25=Data!#REF!,Data!#REF!,(IF(B25=Data!#REF!,Data!#REF!,(IF(B25=Data!#REF!,Data!#REF!,(IF(B25=Data!B45,Data!H45,(IF(B25=Data!#REF!,Data!#REF!,Data!#REF!)))))))))))))))&amp;IF(B25=Data!#REF!,Data!#REF!,(IF(B25=Data!#REF!,Data!#REF!,(IF(B25=Data!B185,Data!H185,(IF(B25=Data!#REF!,Data!#REF!,(IF(B25=Data!#REF!,Data!#REF!,(IF(B25=Data!B85,Data!H853,(IF(B25=Data!#REF!,Data!#REF!,(IF(B25=Data!#REF!,Data!#REF!,Data!#REF!)))))))))))))))&amp;IF(B25=Data!#REF!,Data!#REF!,(IF(B25=Data!#REF!,Data!#REF!,(IF(B25=Data!#REF!,Data!#REF!,(IF(B25=Data!#REF!,Data!#REF!,(IF(B25=Data!#REF!,Data!#REF!,Data!#REF!)))))))))</f>
        <v>#REF!</v>
      </c>
      <c r="Q25" s="329"/>
      <c r="R25" s="329"/>
      <c r="S25" s="233" t="e">
        <f>IF(B25=Data!B58,Data!I58,(IF(B25=Data!#REF!,Data!#REF!,(IF(B25=Data!B61,Data!I61,(IF(B25=Data!#REF!,Data!#REF!,(IF(B25=Data!#REF!,Data!#REF!,(IF(B25=Data!#REF!,Data!#REF!,(IF(B25=Data!B45,Data!I45,(IF(B25=Data!#REF!,Data!#REF!,Data!#REF!)))))))))))))))&amp;IF(B25=Data!#REF!,Data!#REF!,(IF(B25=Data!#REF!,Data!#REF!,(IF(B25=Data!B185,Data!I185,(IF(B25=Data!#REF!,Data!#REF!,(IF(B25=Data!#REF!,Data!#REF!,(IF(B25=Data!B85,Data!I853,(IF(B25=Data!#REF!,Data!#REF!,(IF(B25=Data!#REF!,Data!#REF!,Data!#REF!)))))))))))))))&amp;IF(B25=Data!#REF!,Data!#REF!,(IF(B25=Data!#REF!,Data!#REF!,(IF(B25=Data!#REF!,Data!#REF!,(IF(B25=Data!#REF!,Data!#REF!,(IF(B25=Data!#REF!,Data!#REF!,Data!#REF!)))))))))</f>
        <v>#REF!</v>
      </c>
      <c r="T25" s="330"/>
      <c r="U25" s="233" t="e">
        <f>IF(B25=Data!B58,Data!J58,(IF(B25=Data!#REF!,Data!#REF!,(IF(B25=Data!B61,Data!J61,(IF(B25=Data!#REF!,Data!#REF!,(IF(B25=Data!#REF!,Data!#REF!,(IF(B25=Data!#REF!,Data!#REF!,(IF(B25=Data!B45,Data!J45,(IF(B25=Data!#REF!,Data!#REF!,Data!#REF!)))))))))))))))&amp;IF(B25=Data!#REF!,Data!#REF!,(IF(B25=Data!#REF!,Data!#REF!,(IF(B25=Data!B185,Data!J185,(IF(B25=Data!#REF!,Data!#REF!,(IF(B25=Data!#REF!,Data!#REF!,(IF(B25=Data!B85,Data!J853,(IF(B25=Data!#REF!,Data!#REF!,(IF(B25=Data!#REF!,Data!#REF!,Data!#REF!)))))))))))))))&amp;IF(B25=Data!#REF!,Data!#REF!,(IF(B25=Data!#REF!,Data!#REF!,(IF(B25=Data!#REF!,Data!#REF!,(IF(B25=Data!#REF!,Data!#REF!,(IF(B25=Data!#REF!,Data!#REF!,Data!#REF!)))))))))</f>
        <v>#REF!</v>
      </c>
      <c r="V25" s="227">
        <f>IF(D25="","",VLOOKUP(B25,Data!$B$5:$J$501,9,FALSE)*D25)</f>
        <v>2.258</v>
      </c>
    </row>
    <row r="26" spans="1:22" ht="17.75" customHeight="1">
      <c r="A26" s="326">
        <v>8</v>
      </c>
      <c r="B26" s="327" t="s">
        <v>348</v>
      </c>
      <c r="C26" s="239" t="str">
        <f>IF(D26="","",VLOOKUP(B26,Data!$B$5:$L$501,2,FALSE))</f>
        <v>ZF71250</v>
      </c>
      <c r="D26" s="229">
        <v>8</v>
      </c>
      <c r="E26" s="319"/>
      <c r="F26" s="224">
        <f>IF(D26="","",VLOOKUP(B26,Data!$B$5:$L$501,11,FALSE))</f>
        <v>1991.71</v>
      </c>
      <c r="G26" s="234">
        <f t="shared" si="0"/>
        <v>15933.68</v>
      </c>
      <c r="H26" s="225" t="str">
        <f>IF(D26="","",VLOOKUP(B26,Data!$B$5:$D$501,3,FALSE))</f>
        <v>C/T</v>
      </c>
      <c r="I26" s="225" t="str">
        <f>IF(D26="","",VLOOKUP(B26,Data!$B$5:$M$501,12,FALSE))</f>
        <v>Indonesia</v>
      </c>
      <c r="J26" s="231" t="s">
        <v>924</v>
      </c>
      <c r="K26" s="226">
        <f>IF(D26="","",VLOOKUP(B26,Data!$B$5:$E$501,4,FALSE)*D26)</f>
        <v>1760</v>
      </c>
      <c r="L26" s="232">
        <f>IF(D26="","",VLOOKUP(B26,Data!$B$5:$F$501,5,FALSE)*D26)</f>
        <v>1592</v>
      </c>
      <c r="M26" s="230" t="e">
        <f>IF(B26=Data!B59,Data!G59,(IF(B26=Data!#REF!,Data!#REF!,(IF(B26=Data!B62,Data!G62,(IF(B26=Data!#REF!,Data!#REF!,(IF(B26=Data!#REF!,Data!#REF!,(IF(B26=Data!#REF!,Data!#REF!,(IF(B26=Data!B46,Data!G46,(IF(B26=Data!#REF!,Data!#REF!,Data!#REF!)))))))))))))))&amp;IF(B26=Data!#REF!,Data!#REF!,(IF(B26=Data!#REF!,Data!#REF!,(IF(B26=Data!B186,Data!G186,(IF(B26=Data!#REF!,Data!#REF!,(IF(B26=Data!#REF!,Data!#REF!,(IF(B26=Data!B86,Data!G854,(IF(B26=Data!#REF!,Data!#REF!,(IF(B26=Data!#REF!,Data!#REF!,Data!#REF!)))))))))))))))&amp;IF(B26=Data!#REF!,Data!#REF!,(IF(B26=Data!#REF!,Data!#REF!,(IF(B26=Data!#REF!,Data!#REF!,(IF(B26=Data!#REF!,Data!#REF!,(IF(B26=Data!#REF!,Data!#REF!,Data!#REF!)))))))))</f>
        <v>#REF!</v>
      </c>
      <c r="N26" s="328"/>
      <c r="O26" s="329"/>
      <c r="P26" s="233" t="e">
        <f>IF(B26=Data!B59,Data!H59,(IF(B26=Data!#REF!,Data!#REF!,(IF(B26=Data!B62,Data!H62,(IF(B26=Data!#REF!,Data!#REF!,(IF(B26=Data!#REF!,Data!#REF!,(IF(B26=Data!#REF!,Data!#REF!,(IF(B26=Data!B46,Data!H46,(IF(B26=Data!#REF!,Data!#REF!,Data!#REF!)))))))))))))))&amp;IF(B26=Data!#REF!,Data!#REF!,(IF(B26=Data!#REF!,Data!#REF!,(IF(B26=Data!B186,Data!H186,(IF(B26=Data!#REF!,Data!#REF!,(IF(B26=Data!#REF!,Data!#REF!,(IF(B26=Data!B86,Data!H854,(IF(B26=Data!#REF!,Data!#REF!,(IF(B26=Data!#REF!,Data!#REF!,Data!#REF!)))))))))))))))&amp;IF(B26=Data!#REF!,Data!#REF!,(IF(B26=Data!#REF!,Data!#REF!,(IF(B26=Data!#REF!,Data!#REF!,(IF(B26=Data!#REF!,Data!#REF!,(IF(B26=Data!#REF!,Data!#REF!,Data!#REF!)))))))))</f>
        <v>#REF!</v>
      </c>
      <c r="Q26" s="329"/>
      <c r="R26" s="329"/>
      <c r="S26" s="233" t="e">
        <f>IF(B26=Data!B59,Data!I59,(IF(B26=Data!#REF!,Data!#REF!,(IF(B26=Data!B62,Data!I62,(IF(B26=Data!#REF!,Data!#REF!,(IF(B26=Data!#REF!,Data!#REF!,(IF(B26=Data!#REF!,Data!#REF!,(IF(B26=Data!B46,Data!I46,(IF(B26=Data!#REF!,Data!#REF!,Data!#REF!)))))))))))))))&amp;IF(B26=Data!#REF!,Data!#REF!,(IF(B26=Data!#REF!,Data!#REF!,(IF(B26=Data!B186,Data!I186,(IF(B26=Data!#REF!,Data!#REF!,(IF(B26=Data!#REF!,Data!#REF!,(IF(B26=Data!B86,Data!I854,(IF(B26=Data!#REF!,Data!#REF!,(IF(B26=Data!#REF!,Data!#REF!,Data!#REF!)))))))))))))))&amp;IF(B26=Data!#REF!,Data!#REF!,(IF(B26=Data!#REF!,Data!#REF!,(IF(B26=Data!#REF!,Data!#REF!,(IF(B26=Data!#REF!,Data!#REF!,(IF(B26=Data!#REF!,Data!#REF!,Data!#REF!)))))))))</f>
        <v>#REF!</v>
      </c>
      <c r="T26" s="330"/>
      <c r="U26" s="233" t="e">
        <f>IF(B26=Data!B59,Data!J59,(IF(B26=Data!#REF!,Data!#REF!,(IF(B26=Data!B62,Data!J62,(IF(B26=Data!#REF!,Data!#REF!,(IF(B26=Data!#REF!,Data!#REF!,(IF(B26=Data!#REF!,Data!#REF!,(IF(B26=Data!B46,Data!J46,(IF(B26=Data!#REF!,Data!#REF!,Data!#REF!)))))))))))))))&amp;IF(B26=Data!#REF!,Data!#REF!,(IF(B26=Data!#REF!,Data!#REF!,(IF(B26=Data!B186,Data!J186,(IF(B26=Data!#REF!,Data!#REF!,(IF(B26=Data!#REF!,Data!#REF!,(IF(B26=Data!B86,Data!J854,(IF(B26=Data!#REF!,Data!#REF!,(IF(B26=Data!#REF!,Data!#REF!,Data!#REF!)))))))))))))))&amp;IF(B26=Data!#REF!,Data!#REF!,(IF(B26=Data!#REF!,Data!#REF!,(IF(B26=Data!#REF!,Data!#REF!,(IF(B26=Data!#REF!,Data!#REF!,(IF(B26=Data!#REF!,Data!#REF!,Data!#REF!)))))))))</f>
        <v>#REF!</v>
      </c>
      <c r="V26" s="227">
        <f>IF(D26="","",VLOOKUP(B26,Data!$B$5:$J$501,9,FALSE)*D26)</f>
        <v>9.48</v>
      </c>
    </row>
    <row r="27" spans="1:22" ht="17.75" customHeight="1">
      <c r="A27" s="326">
        <v>9</v>
      </c>
      <c r="B27" s="327" t="s">
        <v>388</v>
      </c>
      <c r="C27" s="239" t="str">
        <f>IF(D27="","",VLOOKUP(B27,Data!$B$5:$L$501,2,FALSE))</f>
        <v>ZW44780</v>
      </c>
      <c r="D27" s="229">
        <v>1</v>
      </c>
      <c r="E27" s="319"/>
      <c r="F27" s="224">
        <f>IF(D27="","",VLOOKUP(B27,Data!$B$5:$L$501,11,FALSE))</f>
        <v>2167.13</v>
      </c>
      <c r="G27" s="234">
        <f t="shared" si="0"/>
        <v>2167.13</v>
      </c>
      <c r="H27" s="225" t="str">
        <f>IF(D27="","",VLOOKUP(B27,Data!$B$5:$D$501,3,FALSE))</f>
        <v>C/T</v>
      </c>
      <c r="I27" s="225" t="str">
        <f>IF(D27="","",VLOOKUP(B27,Data!$B$5:$M$501,12,FALSE))</f>
        <v>Indonesia</v>
      </c>
      <c r="J27" s="231" t="s">
        <v>924</v>
      </c>
      <c r="K27" s="226">
        <f>IF(D27="","",VLOOKUP(B27,Data!$B$5:$E$501,4,FALSE)*D27)</f>
        <v>220</v>
      </c>
      <c r="L27" s="232">
        <f>IF(D27="","",VLOOKUP(B27,Data!$B$5:$F$501,5,FALSE)*D27)</f>
        <v>199</v>
      </c>
      <c r="M27" s="230" t="e">
        <f>IF(B27=Data!B60,Data!G60,(IF(B27=Data!#REF!,Data!#REF!,(IF(B27=Data!B63,Data!G63,(IF(B27=Data!#REF!,Data!#REF!,(IF(B27=Data!#REF!,Data!#REF!,(IF(B27=Data!#REF!,Data!#REF!,(IF(B27=Data!B47,Data!G47,(IF(B27=Data!#REF!,Data!#REF!,Data!#REF!)))))))))))))))&amp;IF(B27=Data!#REF!,Data!#REF!,(IF(B27=Data!#REF!,Data!#REF!,(IF(B27=Data!B187,Data!G187,(IF(B27=Data!#REF!,Data!#REF!,(IF(B27=Data!#REF!,Data!#REF!,(IF(B27=Data!B87,Data!G855,(IF(B27=Data!#REF!,Data!#REF!,(IF(B27=Data!#REF!,Data!#REF!,Data!#REF!)))))))))))))))&amp;IF(B27=Data!#REF!,Data!#REF!,(IF(B27=Data!#REF!,Data!#REF!,(IF(B27=Data!#REF!,Data!#REF!,(IF(B27=Data!#REF!,Data!#REF!,(IF(B27=Data!#REF!,Data!#REF!,Data!#REF!)))))))))</f>
        <v>#REF!</v>
      </c>
      <c r="N27" s="328"/>
      <c r="O27" s="329"/>
      <c r="P27" s="233" t="e">
        <f>IF(B27=Data!B60,Data!H60,(IF(B27=Data!#REF!,Data!#REF!,(IF(B27=Data!B63,Data!H63,(IF(B27=Data!#REF!,Data!#REF!,(IF(B27=Data!#REF!,Data!#REF!,(IF(B27=Data!#REF!,Data!#REF!,(IF(B27=Data!B47,Data!H47,(IF(B27=Data!#REF!,Data!#REF!,Data!#REF!)))))))))))))))&amp;IF(B27=Data!#REF!,Data!#REF!,(IF(B27=Data!#REF!,Data!#REF!,(IF(B27=Data!B187,Data!H187,(IF(B27=Data!#REF!,Data!#REF!,(IF(B27=Data!#REF!,Data!#REF!,(IF(B27=Data!B87,Data!H855,(IF(B27=Data!#REF!,Data!#REF!,(IF(B27=Data!#REF!,Data!#REF!,Data!#REF!)))))))))))))))&amp;IF(B27=Data!#REF!,Data!#REF!,(IF(B27=Data!#REF!,Data!#REF!,(IF(B27=Data!#REF!,Data!#REF!,(IF(B27=Data!#REF!,Data!#REF!,(IF(B27=Data!#REF!,Data!#REF!,Data!#REF!)))))))))</f>
        <v>#REF!</v>
      </c>
      <c r="Q27" s="329"/>
      <c r="R27" s="329"/>
      <c r="S27" s="233" t="e">
        <f>IF(B27=Data!B60,Data!I60,(IF(B27=Data!#REF!,Data!#REF!,(IF(B27=Data!B63,Data!I63,(IF(B27=Data!#REF!,Data!#REF!,(IF(B27=Data!#REF!,Data!#REF!,(IF(B27=Data!#REF!,Data!#REF!,(IF(B27=Data!B47,Data!I47,(IF(B27=Data!#REF!,Data!#REF!,Data!#REF!)))))))))))))))&amp;IF(B27=Data!#REF!,Data!#REF!,(IF(B27=Data!#REF!,Data!#REF!,(IF(B27=Data!B187,Data!I187,(IF(B27=Data!#REF!,Data!#REF!,(IF(B27=Data!#REF!,Data!#REF!,(IF(B27=Data!B87,Data!I855,(IF(B27=Data!#REF!,Data!#REF!,(IF(B27=Data!#REF!,Data!#REF!,Data!#REF!)))))))))))))))&amp;IF(B27=Data!#REF!,Data!#REF!,(IF(B27=Data!#REF!,Data!#REF!,(IF(B27=Data!#REF!,Data!#REF!,(IF(B27=Data!#REF!,Data!#REF!,(IF(B27=Data!#REF!,Data!#REF!,Data!#REF!)))))))))</f>
        <v>#REF!</v>
      </c>
      <c r="T27" s="330"/>
      <c r="U27" s="233" t="e">
        <f>IF(B27=Data!B60,Data!J60,(IF(B27=Data!#REF!,Data!#REF!,(IF(B27=Data!B63,Data!J63,(IF(B27=Data!#REF!,Data!#REF!,(IF(B27=Data!#REF!,Data!#REF!,(IF(B27=Data!#REF!,Data!#REF!,(IF(B27=Data!B47,Data!J47,(IF(B27=Data!#REF!,Data!#REF!,Data!#REF!)))))))))))))))&amp;IF(B27=Data!#REF!,Data!#REF!,(IF(B27=Data!#REF!,Data!#REF!,(IF(B27=Data!B187,Data!J187,(IF(B27=Data!#REF!,Data!#REF!,(IF(B27=Data!#REF!,Data!#REF!,(IF(B27=Data!B87,Data!J855,(IF(B27=Data!#REF!,Data!#REF!,(IF(B27=Data!#REF!,Data!#REF!,Data!#REF!)))))))))))))))&amp;IF(B27=Data!#REF!,Data!#REF!,(IF(B27=Data!#REF!,Data!#REF!,(IF(B27=Data!#REF!,Data!#REF!,(IF(B27=Data!#REF!,Data!#REF!,(IF(B27=Data!#REF!,Data!#REF!,Data!#REF!)))))))))</f>
        <v>#REF!</v>
      </c>
      <c r="V27" s="227">
        <f>IF(D27="","",VLOOKUP(B27,Data!$B$5:$J$501,9,FALSE)*D27)</f>
        <v>1.1850000000000001</v>
      </c>
    </row>
    <row r="28" spans="1:22" ht="17.75" customHeight="1">
      <c r="A28" s="326">
        <v>10</v>
      </c>
      <c r="B28" s="327" t="s">
        <v>697</v>
      </c>
      <c r="C28" s="239" t="str">
        <f>IF(D28="","",VLOOKUP(B28,Data!$B$5:$L$501,2,FALSE))</f>
        <v>VAC9540</v>
      </c>
      <c r="D28" s="229">
        <v>4</v>
      </c>
      <c r="E28" s="319"/>
      <c r="F28" s="224">
        <f>IF(D28="","",VLOOKUP(B28,Data!$B$5:$L$501,11,FALSE))</f>
        <v>2343</v>
      </c>
      <c r="G28" s="234">
        <f t="shared" si="0"/>
        <v>9372</v>
      </c>
      <c r="H28" s="225" t="str">
        <f>IF(D28="","",VLOOKUP(B28,Data!$B$5:$D$501,3,FALSE))</f>
        <v>C/T</v>
      </c>
      <c r="I28" s="225" t="str">
        <f>IF(D28="","",VLOOKUP(B28,Data!$B$5:$M$501,12,FALSE))</f>
        <v>Indonesia</v>
      </c>
      <c r="J28" s="231" t="s">
        <v>924</v>
      </c>
      <c r="K28" s="226">
        <f>IF(D28="","",VLOOKUP(B28,Data!$B$5:$E$501,4,FALSE)*D28)</f>
        <v>900</v>
      </c>
      <c r="L28" s="232">
        <f>IF(D28="","",VLOOKUP(B28,Data!$B$5:$F$501,5,FALSE)*D28)</f>
        <v>816</v>
      </c>
      <c r="M28" s="230" t="e">
        <f>IF(B28=Data!B61,Data!G61,(IF(B28=Data!#REF!,Data!#REF!,(IF(B28=Data!B64,Data!G64,(IF(B28=Data!#REF!,Data!#REF!,(IF(B28=Data!#REF!,Data!#REF!,(IF(B28=Data!#REF!,Data!#REF!,(IF(B28=Data!B48,Data!G48,(IF(B28=Data!#REF!,Data!#REF!,Data!#REF!)))))))))))))))&amp;IF(B28=Data!#REF!,Data!#REF!,(IF(B28=Data!#REF!,Data!#REF!,(IF(B28=Data!B188,Data!G188,(IF(B28=Data!#REF!,Data!#REF!,(IF(B28=Data!#REF!,Data!#REF!,(IF(B28=Data!B88,Data!G856,(IF(B28=Data!#REF!,Data!#REF!,(IF(B28=Data!#REF!,Data!#REF!,Data!#REF!)))))))))))))))&amp;IF(B28=Data!#REF!,Data!#REF!,(IF(B28=Data!#REF!,Data!#REF!,(IF(B28=Data!#REF!,Data!#REF!,(IF(B28=Data!#REF!,Data!#REF!,(IF(B28=Data!#REF!,Data!#REF!,Data!#REF!)))))))))</f>
        <v>#REF!</v>
      </c>
      <c r="N28" s="328"/>
      <c r="O28" s="329"/>
      <c r="P28" s="233" t="e">
        <f>IF(B28=Data!B61,Data!H61,(IF(B28=Data!#REF!,Data!#REF!,(IF(B28=Data!B64,Data!H64,(IF(B28=Data!#REF!,Data!#REF!,(IF(B28=Data!#REF!,Data!#REF!,(IF(B28=Data!#REF!,Data!#REF!,(IF(B28=Data!B48,Data!H48,(IF(B28=Data!#REF!,Data!#REF!,Data!#REF!)))))))))))))))&amp;IF(B28=Data!#REF!,Data!#REF!,(IF(B28=Data!#REF!,Data!#REF!,(IF(B28=Data!B188,Data!H188,(IF(B28=Data!#REF!,Data!#REF!,(IF(B28=Data!#REF!,Data!#REF!,(IF(B28=Data!B88,Data!H856,(IF(B28=Data!#REF!,Data!#REF!,(IF(B28=Data!#REF!,Data!#REF!,Data!#REF!)))))))))))))))&amp;IF(B28=Data!#REF!,Data!#REF!,(IF(B28=Data!#REF!,Data!#REF!,(IF(B28=Data!#REF!,Data!#REF!,(IF(B28=Data!#REF!,Data!#REF!,(IF(B28=Data!#REF!,Data!#REF!,Data!#REF!)))))))))</f>
        <v>#REF!</v>
      </c>
      <c r="Q28" s="329"/>
      <c r="R28" s="329"/>
      <c r="S28" s="233" t="e">
        <f>IF(B28=Data!B61,Data!I61,(IF(B28=Data!#REF!,Data!#REF!,(IF(B28=Data!B64,Data!I64,(IF(B28=Data!#REF!,Data!#REF!,(IF(B28=Data!#REF!,Data!#REF!,(IF(B28=Data!#REF!,Data!#REF!,(IF(B28=Data!B48,Data!I48,(IF(B28=Data!#REF!,Data!#REF!,Data!#REF!)))))))))))))))&amp;IF(B28=Data!#REF!,Data!#REF!,(IF(B28=Data!#REF!,Data!#REF!,(IF(B28=Data!B188,Data!I188,(IF(B28=Data!#REF!,Data!#REF!,(IF(B28=Data!#REF!,Data!#REF!,(IF(B28=Data!B88,Data!I856,(IF(B28=Data!#REF!,Data!#REF!,(IF(B28=Data!#REF!,Data!#REF!,Data!#REF!)))))))))))))))&amp;IF(B28=Data!#REF!,Data!#REF!,(IF(B28=Data!#REF!,Data!#REF!,(IF(B28=Data!#REF!,Data!#REF!,(IF(B28=Data!#REF!,Data!#REF!,(IF(B28=Data!#REF!,Data!#REF!,Data!#REF!)))))))))</f>
        <v>#REF!</v>
      </c>
      <c r="T28" s="330"/>
      <c r="U28" s="233" t="e">
        <f>IF(B28=Data!B61,Data!J61,(IF(B28=Data!#REF!,Data!#REF!,(IF(B28=Data!B64,Data!J64,(IF(B28=Data!#REF!,Data!#REF!,(IF(B28=Data!#REF!,Data!#REF!,(IF(B28=Data!#REF!,Data!#REF!,(IF(B28=Data!B48,Data!J48,(IF(B28=Data!#REF!,Data!#REF!,Data!#REF!)))))))))))))))&amp;IF(B28=Data!#REF!,Data!#REF!,(IF(B28=Data!#REF!,Data!#REF!,(IF(B28=Data!B188,Data!J188,(IF(B28=Data!#REF!,Data!#REF!,(IF(B28=Data!#REF!,Data!#REF!,(IF(B28=Data!B88,Data!J856,(IF(B28=Data!#REF!,Data!#REF!,(IF(B28=Data!#REF!,Data!#REF!,Data!#REF!)))))))))))))))&amp;IF(B28=Data!#REF!,Data!#REF!,(IF(B28=Data!#REF!,Data!#REF!,(IF(B28=Data!#REF!,Data!#REF!,(IF(B28=Data!#REF!,Data!#REF!,(IF(B28=Data!#REF!,Data!#REF!,Data!#REF!)))))))))</f>
        <v>#REF!</v>
      </c>
      <c r="V28" s="227">
        <f>IF(D28="","",VLOOKUP(B28,Data!$B$5:$J$501,9,FALSE)*D28)</f>
        <v>4.74</v>
      </c>
    </row>
    <row r="29" spans="1:22" ht="17.75" customHeight="1">
      <c r="A29" s="326">
        <v>11</v>
      </c>
      <c r="B29" s="327" t="s">
        <v>350</v>
      </c>
      <c r="C29" s="239" t="str">
        <f>IF(D29="","",VLOOKUP(B29,Data!$B$5:$L$501,2,FALSE))</f>
        <v>ZF42500</v>
      </c>
      <c r="D29" s="229">
        <v>1</v>
      </c>
      <c r="E29" s="319"/>
      <c r="F29" s="224">
        <f>IF(D29="","",VLOOKUP(B29,Data!$B$5:$L$501,11,FALSE))</f>
        <v>2302.7199999999998</v>
      </c>
      <c r="G29" s="234">
        <f t="shared" si="0"/>
        <v>2302.7199999999998</v>
      </c>
      <c r="H29" s="225" t="str">
        <f>IF(D29="","",VLOOKUP(B29,Data!$B$5:$D$501,3,FALSE))</f>
        <v>C/T</v>
      </c>
      <c r="I29" s="225" t="str">
        <f>IF(D29="","",VLOOKUP(B29,Data!$B$5:$M$501,12,FALSE))</f>
        <v>Indonesia</v>
      </c>
      <c r="J29" s="231" t="s">
        <v>924</v>
      </c>
      <c r="K29" s="226">
        <f>IF(D29="","",VLOOKUP(B29,Data!$B$5:$E$501,4,FALSE)*D29)</f>
        <v>267</v>
      </c>
      <c r="L29" s="232">
        <f>IF(D29="","",VLOOKUP(B29,Data!$B$5:$F$501,5,FALSE)*D29)</f>
        <v>242</v>
      </c>
      <c r="M29" s="230" t="e">
        <f>IF(B29=Data!B62,Data!G62,(IF(B29=Data!#REF!,Data!#REF!,(IF(B29=Data!B65,Data!G65,(IF(B29=Data!#REF!,Data!#REF!,(IF(B29=Data!#REF!,Data!#REF!,(IF(B29=Data!#REF!,Data!#REF!,(IF(B29=Data!B49,Data!G49,(IF(B29=Data!#REF!,Data!#REF!,Data!#REF!)))))))))))))))&amp;IF(B29=Data!#REF!,Data!#REF!,(IF(B29=Data!#REF!,Data!#REF!,(IF(B29=Data!B189,Data!G189,(IF(B29=Data!#REF!,Data!#REF!,(IF(B29=Data!#REF!,Data!#REF!,(IF(B29=Data!B89,Data!G857,(IF(B29=Data!#REF!,Data!#REF!,(IF(B29=Data!#REF!,Data!#REF!,Data!#REF!)))))))))))))))&amp;IF(B29=Data!#REF!,Data!#REF!,(IF(B29=Data!#REF!,Data!#REF!,(IF(B29=Data!#REF!,Data!#REF!,(IF(B29=Data!#REF!,Data!#REF!,(IF(B29=Data!#REF!,Data!#REF!,Data!#REF!)))))))))</f>
        <v>#REF!</v>
      </c>
      <c r="N29" s="328"/>
      <c r="O29" s="329"/>
      <c r="P29" s="233" t="e">
        <f>IF(B29=Data!B62,Data!H62,(IF(B29=Data!#REF!,Data!#REF!,(IF(B29=Data!B65,Data!H65,(IF(B29=Data!#REF!,Data!#REF!,(IF(B29=Data!#REF!,Data!#REF!,(IF(B29=Data!#REF!,Data!#REF!,(IF(B29=Data!B49,Data!H49,(IF(B29=Data!#REF!,Data!#REF!,Data!#REF!)))))))))))))))&amp;IF(B29=Data!#REF!,Data!#REF!,(IF(B29=Data!#REF!,Data!#REF!,(IF(B29=Data!B189,Data!H189,(IF(B29=Data!#REF!,Data!#REF!,(IF(B29=Data!#REF!,Data!#REF!,(IF(B29=Data!B89,Data!H857,(IF(B29=Data!#REF!,Data!#REF!,(IF(B29=Data!#REF!,Data!#REF!,Data!#REF!)))))))))))))))&amp;IF(B29=Data!#REF!,Data!#REF!,(IF(B29=Data!#REF!,Data!#REF!,(IF(B29=Data!#REF!,Data!#REF!,(IF(B29=Data!#REF!,Data!#REF!,(IF(B29=Data!#REF!,Data!#REF!,Data!#REF!)))))))))</f>
        <v>#REF!</v>
      </c>
      <c r="Q29" s="329"/>
      <c r="R29" s="329"/>
      <c r="S29" s="233" t="e">
        <f>IF(B29=Data!B62,Data!I62,(IF(B29=Data!#REF!,Data!#REF!,(IF(B29=Data!B65,Data!I65,(IF(B29=Data!#REF!,Data!#REF!,(IF(B29=Data!#REF!,Data!#REF!,(IF(B29=Data!#REF!,Data!#REF!,(IF(B29=Data!B49,Data!I49,(IF(B29=Data!#REF!,Data!#REF!,Data!#REF!)))))))))))))))&amp;IF(B29=Data!#REF!,Data!#REF!,(IF(B29=Data!#REF!,Data!#REF!,(IF(B29=Data!B189,Data!I189,(IF(B29=Data!#REF!,Data!#REF!,(IF(B29=Data!#REF!,Data!#REF!,(IF(B29=Data!B89,Data!I857,(IF(B29=Data!#REF!,Data!#REF!,(IF(B29=Data!#REF!,Data!#REF!,Data!#REF!)))))))))))))))&amp;IF(B29=Data!#REF!,Data!#REF!,(IF(B29=Data!#REF!,Data!#REF!,(IF(B29=Data!#REF!,Data!#REF!,(IF(B29=Data!#REF!,Data!#REF!,(IF(B29=Data!#REF!,Data!#REF!,Data!#REF!)))))))))</f>
        <v>#REF!</v>
      </c>
      <c r="T29" s="330"/>
      <c r="U29" s="233" t="e">
        <f>IF(B29=Data!B62,Data!J62,(IF(B29=Data!#REF!,Data!#REF!,(IF(B29=Data!B65,Data!J65,(IF(B29=Data!#REF!,Data!#REF!,(IF(B29=Data!#REF!,Data!#REF!,(IF(B29=Data!#REF!,Data!#REF!,(IF(B29=Data!B49,Data!J49,(IF(B29=Data!#REF!,Data!#REF!,Data!#REF!)))))))))))))))&amp;IF(B29=Data!#REF!,Data!#REF!,(IF(B29=Data!#REF!,Data!#REF!,(IF(B29=Data!B189,Data!J189,(IF(B29=Data!#REF!,Data!#REF!,(IF(B29=Data!#REF!,Data!#REF!,(IF(B29=Data!B89,Data!J857,(IF(B29=Data!#REF!,Data!#REF!,(IF(B29=Data!#REF!,Data!#REF!,Data!#REF!)))))))))))))))&amp;IF(B29=Data!#REF!,Data!#REF!,(IF(B29=Data!#REF!,Data!#REF!,(IF(B29=Data!#REF!,Data!#REF!,(IF(B29=Data!#REF!,Data!#REF!,(IF(B29=Data!#REF!,Data!#REF!,Data!#REF!)))))))))</f>
        <v>#REF!</v>
      </c>
      <c r="V29" s="227">
        <f>IF(D29="","",VLOOKUP(B29,Data!$B$5:$J$501,9,FALSE)*D29)</f>
        <v>1.488</v>
      </c>
    </row>
    <row r="30" spans="1:22" ht="17.75" customHeight="1">
      <c r="A30" s="326">
        <v>12</v>
      </c>
      <c r="B30" s="327" t="s">
        <v>33</v>
      </c>
      <c r="C30" s="239" t="str">
        <f>IF(D30="","",VLOOKUP(B30,Data!$B$5:$L$501,2,FALSE))</f>
        <v>ZQ21310</v>
      </c>
      <c r="D30" s="229">
        <v>1</v>
      </c>
      <c r="E30" s="319"/>
      <c r="F30" s="224">
        <f>IF(D30="","",VLOOKUP(B30,Data!$B$5:$L$501,11,FALSE))</f>
        <v>2344.4699999999998</v>
      </c>
      <c r="G30" s="234">
        <f t="shared" si="0"/>
        <v>2344.4699999999998</v>
      </c>
      <c r="H30" s="225" t="str">
        <f>IF(D30="","",VLOOKUP(B30,Data!$B$5:$D$501,3,FALSE))</f>
        <v>C/T</v>
      </c>
      <c r="I30" s="225" t="str">
        <f>IF(D30="","",VLOOKUP(B30,Data!$B$5:$M$501,12,FALSE))</f>
        <v>Indonesia</v>
      </c>
      <c r="J30" s="231" t="s">
        <v>924</v>
      </c>
      <c r="K30" s="226">
        <f>IF(D30="","",VLOOKUP(B30,Data!$B$5:$E$501,4,FALSE)*D30)</f>
        <v>267</v>
      </c>
      <c r="L30" s="232">
        <f>IF(D30="","",VLOOKUP(B30,Data!$B$5:$F$501,5,FALSE)*D30)</f>
        <v>242</v>
      </c>
      <c r="M30" s="230" t="e">
        <f>IF(B30=Data!B63,Data!G63,(IF(B30=Data!#REF!,Data!#REF!,(IF(B30=Data!B66,Data!G66,(IF(B30=Data!#REF!,Data!#REF!,(IF(B30=Data!#REF!,Data!#REF!,(IF(B30=Data!#REF!,Data!#REF!,(IF(B30=Data!B50,Data!G50,(IF(B30=Data!#REF!,Data!#REF!,Data!#REF!)))))))))))))))&amp;IF(B30=Data!#REF!,Data!#REF!,(IF(B30=Data!#REF!,Data!#REF!,(IF(B30=Data!B190,Data!G190,(IF(B30=Data!#REF!,Data!#REF!,(IF(B30=Data!#REF!,Data!#REF!,(IF(B30=Data!B90,Data!G858,(IF(B30=Data!#REF!,Data!#REF!,(IF(B30=Data!#REF!,Data!#REF!,Data!#REF!)))))))))))))))&amp;IF(B30=Data!#REF!,Data!#REF!,(IF(B30=Data!#REF!,Data!#REF!,(IF(B30=Data!#REF!,Data!#REF!,(IF(B30=Data!#REF!,Data!#REF!,(IF(B30=Data!#REF!,Data!#REF!,Data!#REF!)))))))))</f>
        <v>#REF!</v>
      </c>
      <c r="N30" s="328"/>
      <c r="O30" s="329"/>
      <c r="P30" s="233" t="e">
        <f>IF(B30=Data!B63,Data!H63,(IF(B30=Data!#REF!,Data!#REF!,(IF(B30=Data!B66,Data!H66,(IF(B30=Data!#REF!,Data!#REF!,(IF(B30=Data!#REF!,Data!#REF!,(IF(B30=Data!#REF!,Data!#REF!,(IF(B30=Data!B50,Data!H50,(IF(B30=Data!#REF!,Data!#REF!,Data!#REF!)))))))))))))))&amp;IF(B30=Data!#REF!,Data!#REF!,(IF(B30=Data!#REF!,Data!#REF!,(IF(B30=Data!B190,Data!H190,(IF(B30=Data!#REF!,Data!#REF!,(IF(B30=Data!#REF!,Data!#REF!,(IF(B30=Data!B90,Data!H858,(IF(B30=Data!#REF!,Data!#REF!,(IF(B30=Data!#REF!,Data!#REF!,Data!#REF!)))))))))))))))&amp;IF(B30=Data!#REF!,Data!#REF!,(IF(B30=Data!#REF!,Data!#REF!,(IF(B30=Data!#REF!,Data!#REF!,(IF(B30=Data!#REF!,Data!#REF!,(IF(B30=Data!#REF!,Data!#REF!,Data!#REF!)))))))))</f>
        <v>#REF!</v>
      </c>
      <c r="Q30" s="329"/>
      <c r="R30" s="329"/>
      <c r="S30" s="233" t="e">
        <f>IF(B30=Data!B63,Data!I63,(IF(B30=Data!#REF!,Data!#REF!,(IF(B30=Data!B66,Data!I66,(IF(B30=Data!#REF!,Data!#REF!,(IF(B30=Data!#REF!,Data!#REF!,(IF(B30=Data!#REF!,Data!#REF!,(IF(B30=Data!B50,Data!I50,(IF(B30=Data!#REF!,Data!#REF!,Data!#REF!)))))))))))))))&amp;IF(B30=Data!#REF!,Data!#REF!,(IF(B30=Data!#REF!,Data!#REF!,(IF(B30=Data!B190,Data!I190,(IF(B30=Data!#REF!,Data!#REF!,(IF(B30=Data!#REF!,Data!#REF!,(IF(B30=Data!B90,Data!I858,(IF(B30=Data!#REF!,Data!#REF!,(IF(B30=Data!#REF!,Data!#REF!,Data!#REF!)))))))))))))))&amp;IF(B30=Data!#REF!,Data!#REF!,(IF(B30=Data!#REF!,Data!#REF!,(IF(B30=Data!#REF!,Data!#REF!,(IF(B30=Data!#REF!,Data!#REF!,(IF(B30=Data!#REF!,Data!#REF!,Data!#REF!)))))))))</f>
        <v>#REF!</v>
      </c>
      <c r="T30" s="330"/>
      <c r="U30" s="233" t="e">
        <f>IF(B30=Data!B63,Data!J63,(IF(B30=Data!#REF!,Data!#REF!,(IF(B30=Data!B66,Data!J66,(IF(B30=Data!#REF!,Data!#REF!,(IF(B30=Data!#REF!,Data!#REF!,(IF(B30=Data!#REF!,Data!#REF!,(IF(B30=Data!B50,Data!J50,(IF(B30=Data!#REF!,Data!#REF!,Data!#REF!)))))))))))))))&amp;IF(B30=Data!#REF!,Data!#REF!,(IF(B30=Data!#REF!,Data!#REF!,(IF(B30=Data!B190,Data!J190,(IF(B30=Data!#REF!,Data!#REF!,(IF(B30=Data!#REF!,Data!#REF!,(IF(B30=Data!B90,Data!J858,(IF(B30=Data!#REF!,Data!#REF!,(IF(B30=Data!#REF!,Data!#REF!,Data!#REF!)))))))))))))))&amp;IF(B30=Data!#REF!,Data!#REF!,(IF(B30=Data!#REF!,Data!#REF!,(IF(B30=Data!#REF!,Data!#REF!,(IF(B30=Data!#REF!,Data!#REF!,(IF(B30=Data!#REF!,Data!#REF!,Data!#REF!)))))))))</f>
        <v>#REF!</v>
      </c>
      <c r="V30" s="227">
        <f>IF(D30="","",VLOOKUP(B30,Data!$B$5:$J$501,9,FALSE)*D30)</f>
        <v>1.488</v>
      </c>
    </row>
    <row r="31" spans="1:22" ht="17.75" customHeight="1">
      <c r="A31" s="326">
        <v>13</v>
      </c>
      <c r="B31" s="327" t="s">
        <v>26</v>
      </c>
      <c r="C31" s="239" t="str">
        <f>IF(D31="","",VLOOKUP(B31,Data!$B$5:$L$501,2,FALSE))</f>
        <v>ZJ73750</v>
      </c>
      <c r="D31" s="229">
        <v>1</v>
      </c>
      <c r="E31" s="319"/>
      <c r="F31" s="224">
        <f>IF(D31="","",VLOOKUP(B31,Data!$B$5:$L$501,11,FALSE))</f>
        <v>2662.91</v>
      </c>
      <c r="G31" s="234">
        <f t="shared" si="0"/>
        <v>2662.91</v>
      </c>
      <c r="H31" s="225" t="str">
        <f>IF(D31="","",VLOOKUP(B31,Data!$B$5:$D$501,3,FALSE))</f>
        <v>C/T</v>
      </c>
      <c r="I31" s="225" t="str">
        <f>IF(D31="","",VLOOKUP(B31,Data!$B$5:$M$501,12,FALSE))</f>
        <v>Indonesia</v>
      </c>
      <c r="J31" s="231" t="s">
        <v>924</v>
      </c>
      <c r="K31" s="226">
        <f>IF(D31="","",VLOOKUP(B31,Data!$B$5:$E$501,4,FALSE)*D31)</f>
        <v>267</v>
      </c>
      <c r="L31" s="232">
        <f>IF(D31="","",VLOOKUP(B31,Data!$B$5:$F$501,5,FALSE)*D31)</f>
        <v>242</v>
      </c>
      <c r="M31" s="230" t="e">
        <f>IF(B31=Data!B64,Data!G64,(IF(B31=Data!#REF!,Data!#REF!,(IF(B31=Data!B67,Data!G67,(IF(B31=Data!#REF!,Data!#REF!,(IF(B31=Data!#REF!,Data!#REF!,(IF(B31=Data!#REF!,Data!#REF!,(IF(B31=Data!B51,Data!G51,(IF(B31=Data!#REF!,Data!#REF!,Data!#REF!)))))))))))))))&amp;IF(B31=Data!#REF!,Data!#REF!,(IF(B31=Data!#REF!,Data!#REF!,(IF(B31=Data!B191,Data!G191,(IF(B31=Data!#REF!,Data!#REF!,(IF(B31=Data!#REF!,Data!#REF!,(IF(B31=Data!B91,Data!G859,(IF(B31=Data!#REF!,Data!#REF!,(IF(B31=Data!#REF!,Data!#REF!,Data!#REF!)))))))))))))))&amp;IF(B31=Data!#REF!,Data!#REF!,(IF(B31=Data!#REF!,Data!#REF!,(IF(B31=Data!#REF!,Data!#REF!,(IF(B31=Data!#REF!,Data!#REF!,(IF(B31=Data!#REF!,Data!#REF!,Data!#REF!)))))))))</f>
        <v>#REF!</v>
      </c>
      <c r="N31" s="328"/>
      <c r="O31" s="329"/>
      <c r="P31" s="233" t="e">
        <f>IF(B31=Data!B64,Data!H64,(IF(B31=Data!#REF!,Data!#REF!,(IF(B31=Data!B67,Data!H67,(IF(B31=Data!#REF!,Data!#REF!,(IF(B31=Data!#REF!,Data!#REF!,(IF(B31=Data!#REF!,Data!#REF!,(IF(B31=Data!B51,Data!H51,(IF(B31=Data!#REF!,Data!#REF!,Data!#REF!)))))))))))))))&amp;IF(B31=Data!#REF!,Data!#REF!,(IF(B31=Data!#REF!,Data!#REF!,(IF(B31=Data!B191,Data!H191,(IF(B31=Data!#REF!,Data!#REF!,(IF(B31=Data!#REF!,Data!#REF!,(IF(B31=Data!B91,Data!H859,(IF(B31=Data!#REF!,Data!#REF!,(IF(B31=Data!#REF!,Data!#REF!,Data!#REF!)))))))))))))))&amp;IF(B31=Data!#REF!,Data!#REF!,(IF(B31=Data!#REF!,Data!#REF!,(IF(B31=Data!#REF!,Data!#REF!,(IF(B31=Data!#REF!,Data!#REF!,(IF(B31=Data!#REF!,Data!#REF!,Data!#REF!)))))))))</f>
        <v>#REF!</v>
      </c>
      <c r="Q31" s="329"/>
      <c r="R31" s="329"/>
      <c r="S31" s="233" t="e">
        <f>IF(B31=Data!B64,Data!I64,(IF(B31=Data!#REF!,Data!#REF!,(IF(B31=Data!B67,Data!I67,(IF(B31=Data!#REF!,Data!#REF!,(IF(B31=Data!#REF!,Data!#REF!,(IF(B31=Data!#REF!,Data!#REF!,(IF(B31=Data!B51,Data!I51,(IF(B31=Data!#REF!,Data!#REF!,Data!#REF!)))))))))))))))&amp;IF(B31=Data!#REF!,Data!#REF!,(IF(B31=Data!#REF!,Data!#REF!,(IF(B31=Data!B191,Data!I191,(IF(B31=Data!#REF!,Data!#REF!,(IF(B31=Data!#REF!,Data!#REF!,(IF(B31=Data!B91,Data!I859,(IF(B31=Data!#REF!,Data!#REF!,(IF(B31=Data!#REF!,Data!#REF!,Data!#REF!)))))))))))))))&amp;IF(B31=Data!#REF!,Data!#REF!,(IF(B31=Data!#REF!,Data!#REF!,(IF(B31=Data!#REF!,Data!#REF!,(IF(B31=Data!#REF!,Data!#REF!,(IF(B31=Data!#REF!,Data!#REF!,Data!#REF!)))))))))</f>
        <v>#REF!</v>
      </c>
      <c r="T31" s="330"/>
      <c r="U31" s="233" t="e">
        <f>IF(B31=Data!B64,Data!J64,(IF(B31=Data!#REF!,Data!#REF!,(IF(B31=Data!B67,Data!J67,(IF(B31=Data!#REF!,Data!#REF!,(IF(B31=Data!#REF!,Data!#REF!,(IF(B31=Data!#REF!,Data!#REF!,(IF(B31=Data!B51,Data!J51,(IF(B31=Data!#REF!,Data!#REF!,Data!#REF!)))))))))))))))&amp;IF(B31=Data!#REF!,Data!#REF!,(IF(B31=Data!#REF!,Data!#REF!,(IF(B31=Data!B191,Data!J191,(IF(B31=Data!#REF!,Data!#REF!,(IF(B31=Data!#REF!,Data!#REF!,(IF(B31=Data!B91,Data!J859,(IF(B31=Data!#REF!,Data!#REF!,(IF(B31=Data!#REF!,Data!#REF!,Data!#REF!)))))))))))))))&amp;IF(B31=Data!#REF!,Data!#REF!,(IF(B31=Data!#REF!,Data!#REF!,(IF(B31=Data!#REF!,Data!#REF!,(IF(B31=Data!#REF!,Data!#REF!,(IF(B31=Data!#REF!,Data!#REF!,Data!#REF!)))))))))</f>
        <v>#REF!</v>
      </c>
      <c r="V31" s="227">
        <f>IF(D31="","",VLOOKUP(B31,Data!$B$5:$J$501,9,FALSE)*D31)</f>
        <v>1.488</v>
      </c>
    </row>
    <row r="32" spans="1:22" ht="17.75" customHeight="1">
      <c r="A32" s="326">
        <v>14</v>
      </c>
      <c r="B32" s="327" t="s">
        <v>698</v>
      </c>
      <c r="C32" s="239" t="str">
        <f>IF(D32="","",VLOOKUP(B32,Data!$B$5:$L$501,2,FALSE))</f>
        <v>VAC9550</v>
      </c>
      <c r="D32" s="229">
        <v>1</v>
      </c>
      <c r="E32" s="319"/>
      <c r="F32" s="224">
        <f>IF(D32="","",VLOOKUP(B32,Data!$B$5:$L$501,11,FALSE))</f>
        <v>2673.77</v>
      </c>
      <c r="G32" s="234">
        <f t="shared" si="0"/>
        <v>2673.77</v>
      </c>
      <c r="H32" s="225" t="str">
        <f>IF(D32="","",VLOOKUP(B32,Data!$B$5:$D$501,3,FALSE))</f>
        <v>C/T</v>
      </c>
      <c r="I32" s="225" t="str">
        <f>IF(D32="","",VLOOKUP(B32,Data!$B$5:$M$501,12,FALSE))</f>
        <v>Indonesia</v>
      </c>
      <c r="J32" s="231" t="s">
        <v>924</v>
      </c>
      <c r="K32" s="226">
        <f>IF(D32="","",VLOOKUP(B32,Data!$B$5:$E$501,4,FALSE)*D32)</f>
        <v>272</v>
      </c>
      <c r="L32" s="232">
        <f>IF(D32="","",VLOOKUP(B32,Data!$B$5:$F$501,5,FALSE)*D32)</f>
        <v>247</v>
      </c>
      <c r="M32" s="230" t="e">
        <f>IF(B32=Data!B65,Data!G65,(IF(B32=Data!#REF!,Data!#REF!,(IF(B32=Data!B68,Data!G68,(IF(B32=Data!#REF!,Data!#REF!,(IF(B32=Data!#REF!,Data!#REF!,(IF(B32=Data!#REF!,Data!#REF!,(IF(B32=Data!B52,Data!G52,(IF(B32=Data!#REF!,Data!#REF!,Data!#REF!)))))))))))))))&amp;IF(B32=Data!#REF!,Data!#REF!,(IF(B32=Data!#REF!,Data!#REF!,(IF(B32=Data!B192,Data!G192,(IF(B32=Data!#REF!,Data!#REF!,(IF(B32=Data!#REF!,Data!#REF!,(IF(B32=Data!B92,Data!G860,(IF(B32=Data!#REF!,Data!#REF!,(IF(B32=Data!#REF!,Data!#REF!,Data!#REF!)))))))))))))))&amp;IF(B32=Data!#REF!,Data!#REF!,(IF(B32=Data!#REF!,Data!#REF!,(IF(B32=Data!#REF!,Data!#REF!,(IF(B32=Data!#REF!,Data!#REF!,(IF(B32=Data!#REF!,Data!#REF!,Data!#REF!)))))))))</f>
        <v>#REF!</v>
      </c>
      <c r="N32" s="328"/>
      <c r="O32" s="329"/>
      <c r="P32" s="233" t="e">
        <f>IF(B32=Data!B65,Data!H65,(IF(B32=Data!#REF!,Data!#REF!,(IF(B32=Data!B68,Data!H68,(IF(B32=Data!#REF!,Data!#REF!,(IF(B32=Data!#REF!,Data!#REF!,(IF(B32=Data!#REF!,Data!#REF!,(IF(B32=Data!B52,Data!H52,(IF(B32=Data!#REF!,Data!#REF!,Data!#REF!)))))))))))))))&amp;IF(B32=Data!#REF!,Data!#REF!,(IF(B32=Data!#REF!,Data!#REF!,(IF(B32=Data!B192,Data!H192,(IF(B32=Data!#REF!,Data!#REF!,(IF(B32=Data!#REF!,Data!#REF!,(IF(B32=Data!B92,Data!H860,(IF(B32=Data!#REF!,Data!#REF!,(IF(B32=Data!#REF!,Data!#REF!,Data!#REF!)))))))))))))))&amp;IF(B32=Data!#REF!,Data!#REF!,(IF(B32=Data!#REF!,Data!#REF!,(IF(B32=Data!#REF!,Data!#REF!,(IF(B32=Data!#REF!,Data!#REF!,(IF(B32=Data!#REF!,Data!#REF!,Data!#REF!)))))))))</f>
        <v>#REF!</v>
      </c>
      <c r="Q32" s="329"/>
      <c r="R32" s="329"/>
      <c r="S32" s="233" t="e">
        <f>IF(B32=Data!B65,Data!I65,(IF(B32=Data!#REF!,Data!#REF!,(IF(B32=Data!B68,Data!I68,(IF(B32=Data!#REF!,Data!#REF!,(IF(B32=Data!#REF!,Data!#REF!,(IF(B32=Data!#REF!,Data!#REF!,(IF(B32=Data!B52,Data!I52,(IF(B32=Data!#REF!,Data!#REF!,Data!#REF!)))))))))))))))&amp;IF(B32=Data!#REF!,Data!#REF!,(IF(B32=Data!#REF!,Data!#REF!,(IF(B32=Data!B192,Data!I192,(IF(B32=Data!#REF!,Data!#REF!,(IF(B32=Data!#REF!,Data!#REF!,(IF(B32=Data!B92,Data!I860,(IF(B32=Data!#REF!,Data!#REF!,(IF(B32=Data!#REF!,Data!#REF!,Data!#REF!)))))))))))))))&amp;IF(B32=Data!#REF!,Data!#REF!,(IF(B32=Data!#REF!,Data!#REF!,(IF(B32=Data!#REF!,Data!#REF!,(IF(B32=Data!#REF!,Data!#REF!,(IF(B32=Data!#REF!,Data!#REF!,Data!#REF!)))))))))</f>
        <v>#REF!</v>
      </c>
      <c r="T32" s="330"/>
      <c r="U32" s="233" t="e">
        <f>IF(B32=Data!B65,Data!J65,(IF(B32=Data!#REF!,Data!#REF!,(IF(B32=Data!B68,Data!J68,(IF(B32=Data!#REF!,Data!#REF!,(IF(B32=Data!#REF!,Data!#REF!,(IF(B32=Data!#REF!,Data!#REF!,(IF(B32=Data!B52,Data!J52,(IF(B32=Data!#REF!,Data!#REF!,Data!#REF!)))))))))))))))&amp;IF(B32=Data!#REF!,Data!#REF!,(IF(B32=Data!#REF!,Data!#REF!,(IF(B32=Data!B192,Data!J192,(IF(B32=Data!#REF!,Data!#REF!,(IF(B32=Data!#REF!,Data!#REF!,(IF(B32=Data!B92,Data!J860,(IF(B32=Data!#REF!,Data!#REF!,(IF(B32=Data!#REF!,Data!#REF!,Data!#REF!)))))))))))))))&amp;IF(B32=Data!#REF!,Data!#REF!,(IF(B32=Data!#REF!,Data!#REF!,(IF(B32=Data!#REF!,Data!#REF!,(IF(B32=Data!#REF!,Data!#REF!,(IF(B32=Data!#REF!,Data!#REF!,Data!#REF!)))))))))</f>
        <v>#REF!</v>
      </c>
      <c r="V32" s="227">
        <f>IF(D32="","",VLOOKUP(B32,Data!$B$5:$J$501,9,FALSE)*D32)</f>
        <v>1.488</v>
      </c>
    </row>
    <row r="33" spans="1:22" ht="17.75" customHeight="1">
      <c r="A33" s="326">
        <v>15</v>
      </c>
      <c r="B33" s="327" t="s">
        <v>870</v>
      </c>
      <c r="C33" s="239" t="str">
        <f>IF(D33="","",VLOOKUP(B33,Data!$B$5:$L$501,2,FALSE))</f>
        <v>VCM7910</v>
      </c>
      <c r="D33" s="229">
        <v>1</v>
      </c>
      <c r="E33" s="319"/>
      <c r="F33" s="224">
        <f>IF(D33="","",VLOOKUP(B33,Data!$B$5:$L$501,11,FALSE))</f>
        <v>2518.09</v>
      </c>
      <c r="G33" s="234">
        <f t="shared" si="0"/>
        <v>2518.09</v>
      </c>
      <c r="H33" s="225" t="str">
        <f>IF(D33="","",VLOOKUP(B33,Data!$B$5:$D$501,3,FALSE))</f>
        <v>C/T</v>
      </c>
      <c r="I33" s="225" t="str">
        <f>IF(D33="","",VLOOKUP(B33,Data!$B$5:$M$501,12,FALSE))</f>
        <v>Indonesia</v>
      </c>
      <c r="J33" s="231" t="s">
        <v>924</v>
      </c>
      <c r="K33" s="226">
        <f>IF(D33="","",VLOOKUP(B33,Data!$B$5:$E$501,4,FALSE)*D33)</f>
        <v>260</v>
      </c>
      <c r="L33" s="232">
        <f>IF(D33="","",VLOOKUP(B33,Data!$B$5:$F$501,5,FALSE)*D33)</f>
        <v>235</v>
      </c>
      <c r="M33" s="230" t="e">
        <f>IF(B33=Data!B66,Data!G66,(IF(B33=Data!#REF!,Data!#REF!,(IF(B33=Data!B69,Data!G69,(IF(B33=Data!#REF!,Data!#REF!,(IF(B33=Data!#REF!,Data!#REF!,(IF(B33=Data!#REF!,Data!#REF!,(IF(B33=Data!B53,Data!G53,(IF(B33=Data!#REF!,Data!#REF!,Data!#REF!)))))))))))))))&amp;IF(B33=Data!#REF!,Data!#REF!,(IF(B33=Data!#REF!,Data!#REF!,(IF(B33=Data!B193,Data!G193,(IF(B33=Data!#REF!,Data!#REF!,(IF(B33=Data!#REF!,Data!#REF!,(IF(B33=Data!B93,Data!G861,(IF(B33=Data!#REF!,Data!#REF!,(IF(B33=Data!#REF!,Data!#REF!,Data!#REF!)))))))))))))))&amp;IF(B33=Data!#REF!,Data!#REF!,(IF(B33=Data!#REF!,Data!#REF!,(IF(B33=Data!#REF!,Data!#REF!,(IF(B33=Data!#REF!,Data!#REF!,(IF(B33=Data!#REF!,Data!#REF!,Data!#REF!)))))))))</f>
        <v>#REF!</v>
      </c>
      <c r="N33" s="328"/>
      <c r="O33" s="329"/>
      <c r="P33" s="233" t="e">
        <f>IF(B33=Data!B66,Data!H66,(IF(B33=Data!#REF!,Data!#REF!,(IF(B33=Data!B69,Data!H69,(IF(B33=Data!#REF!,Data!#REF!,(IF(B33=Data!#REF!,Data!#REF!,(IF(B33=Data!#REF!,Data!#REF!,(IF(B33=Data!B53,Data!H53,(IF(B33=Data!#REF!,Data!#REF!,Data!#REF!)))))))))))))))&amp;IF(B33=Data!#REF!,Data!#REF!,(IF(B33=Data!#REF!,Data!#REF!,(IF(B33=Data!B193,Data!H193,(IF(B33=Data!#REF!,Data!#REF!,(IF(B33=Data!#REF!,Data!#REF!,(IF(B33=Data!B93,Data!H861,(IF(B33=Data!#REF!,Data!#REF!,(IF(B33=Data!#REF!,Data!#REF!,Data!#REF!)))))))))))))))&amp;IF(B33=Data!#REF!,Data!#REF!,(IF(B33=Data!#REF!,Data!#REF!,(IF(B33=Data!#REF!,Data!#REF!,(IF(B33=Data!#REF!,Data!#REF!,(IF(B33=Data!#REF!,Data!#REF!,Data!#REF!)))))))))</f>
        <v>#REF!</v>
      </c>
      <c r="Q33" s="329"/>
      <c r="R33" s="329"/>
      <c r="S33" s="233" t="e">
        <f>IF(B33=Data!B66,Data!I66,(IF(B33=Data!#REF!,Data!#REF!,(IF(B33=Data!B69,Data!I69,(IF(B33=Data!#REF!,Data!#REF!,(IF(B33=Data!#REF!,Data!#REF!,(IF(B33=Data!#REF!,Data!#REF!,(IF(B33=Data!B53,Data!I53,(IF(B33=Data!#REF!,Data!#REF!,Data!#REF!)))))))))))))))&amp;IF(B33=Data!#REF!,Data!#REF!,(IF(B33=Data!#REF!,Data!#REF!,(IF(B33=Data!B193,Data!I193,(IF(B33=Data!#REF!,Data!#REF!,(IF(B33=Data!#REF!,Data!#REF!,(IF(B33=Data!B93,Data!I861,(IF(B33=Data!#REF!,Data!#REF!,(IF(B33=Data!#REF!,Data!#REF!,Data!#REF!)))))))))))))))&amp;IF(B33=Data!#REF!,Data!#REF!,(IF(B33=Data!#REF!,Data!#REF!,(IF(B33=Data!#REF!,Data!#REF!,(IF(B33=Data!#REF!,Data!#REF!,(IF(B33=Data!#REF!,Data!#REF!,Data!#REF!)))))))))</f>
        <v>#REF!</v>
      </c>
      <c r="T33" s="330"/>
      <c r="U33" s="233" t="e">
        <f>IF(B33=Data!B66,Data!J66,(IF(B33=Data!#REF!,Data!#REF!,(IF(B33=Data!B69,Data!J69,(IF(B33=Data!#REF!,Data!#REF!,(IF(B33=Data!#REF!,Data!#REF!,(IF(B33=Data!#REF!,Data!#REF!,(IF(B33=Data!B53,Data!J53,(IF(B33=Data!#REF!,Data!#REF!,Data!#REF!)))))))))))))))&amp;IF(B33=Data!#REF!,Data!#REF!,(IF(B33=Data!#REF!,Data!#REF!,(IF(B33=Data!B193,Data!J193,(IF(B33=Data!#REF!,Data!#REF!,(IF(B33=Data!#REF!,Data!#REF!,(IF(B33=Data!B93,Data!J861,(IF(B33=Data!#REF!,Data!#REF!,(IF(B33=Data!#REF!,Data!#REF!,Data!#REF!)))))))))))))))&amp;IF(B33=Data!#REF!,Data!#REF!,(IF(B33=Data!#REF!,Data!#REF!,(IF(B33=Data!#REF!,Data!#REF!,(IF(B33=Data!#REF!,Data!#REF!,(IF(B33=Data!#REF!,Data!#REF!,Data!#REF!)))))))))</f>
        <v>#REF!</v>
      </c>
      <c r="V33" s="227">
        <f>IF(D33="","",VLOOKUP(B33,Data!$B$5:$J$501,9,FALSE)*D33)</f>
        <v>1.407</v>
      </c>
    </row>
    <row r="34" spans="1:22" ht="17.75" customHeight="1">
      <c r="A34" s="326">
        <v>16</v>
      </c>
      <c r="B34" s="327" t="s">
        <v>868</v>
      </c>
      <c r="C34" s="239" t="str">
        <f>IF(D34="","",VLOOKUP(B34,Data!$B$5:$L$501,2,FALSE))</f>
        <v>VCM7890</v>
      </c>
      <c r="D34" s="229">
        <v>1</v>
      </c>
      <c r="E34" s="319"/>
      <c r="F34" s="224">
        <f>IF(D34="","",VLOOKUP(B34,Data!$B$5:$L$501,11,FALSE))</f>
        <v>2253.08</v>
      </c>
      <c r="G34" s="234">
        <f t="shared" si="0"/>
        <v>2253.08</v>
      </c>
      <c r="H34" s="225" t="str">
        <f>IF(D34="","",VLOOKUP(B34,Data!$B$5:$D$501,3,FALSE))</f>
        <v>C/T</v>
      </c>
      <c r="I34" s="225" t="str">
        <f>IF(D34="","",VLOOKUP(B34,Data!$B$5:$M$501,12,FALSE))</f>
        <v>Indonesia</v>
      </c>
      <c r="J34" s="231" t="s">
        <v>924</v>
      </c>
      <c r="K34" s="226">
        <f>IF(D34="","",VLOOKUP(B34,Data!$B$5:$E$501,4,FALSE)*D34)</f>
        <v>260</v>
      </c>
      <c r="L34" s="232">
        <f>IF(D34="","",VLOOKUP(B34,Data!$B$5:$F$501,5,FALSE)*D34)</f>
        <v>235</v>
      </c>
      <c r="M34" s="230" t="e">
        <f>IF(B34=Data!B67,Data!G67,(IF(B34=Data!#REF!,Data!#REF!,(IF(B34=Data!B70,Data!G70,(IF(B34=Data!#REF!,Data!#REF!,(IF(B34=Data!#REF!,Data!#REF!,(IF(B34=Data!#REF!,Data!#REF!,(IF(B34=Data!B54,Data!G54,(IF(B34=Data!#REF!,Data!#REF!,Data!#REF!)))))))))))))))&amp;IF(B34=Data!#REF!,Data!#REF!,(IF(B34=Data!#REF!,Data!#REF!,(IF(B34=Data!B194,Data!G194,(IF(B34=Data!#REF!,Data!#REF!,(IF(B34=Data!#REF!,Data!#REF!,(IF(B34=Data!B94,Data!G862,(IF(B34=Data!#REF!,Data!#REF!,(IF(B34=Data!#REF!,Data!#REF!,Data!#REF!)))))))))))))))&amp;IF(B34=Data!#REF!,Data!#REF!,(IF(B34=Data!#REF!,Data!#REF!,(IF(B34=Data!#REF!,Data!#REF!,(IF(B34=Data!#REF!,Data!#REF!,(IF(B34=Data!#REF!,Data!#REF!,Data!#REF!)))))))))</f>
        <v>#REF!</v>
      </c>
      <c r="N34" s="328"/>
      <c r="O34" s="329"/>
      <c r="P34" s="233" t="e">
        <f>IF(B34=Data!B67,Data!H67,(IF(B34=Data!#REF!,Data!#REF!,(IF(B34=Data!B70,Data!H70,(IF(B34=Data!#REF!,Data!#REF!,(IF(B34=Data!#REF!,Data!#REF!,(IF(B34=Data!#REF!,Data!#REF!,(IF(B34=Data!B54,Data!H54,(IF(B34=Data!#REF!,Data!#REF!,Data!#REF!)))))))))))))))&amp;IF(B34=Data!#REF!,Data!#REF!,(IF(B34=Data!#REF!,Data!#REF!,(IF(B34=Data!B194,Data!H194,(IF(B34=Data!#REF!,Data!#REF!,(IF(B34=Data!#REF!,Data!#REF!,(IF(B34=Data!B94,Data!H862,(IF(B34=Data!#REF!,Data!#REF!,(IF(B34=Data!#REF!,Data!#REF!,Data!#REF!)))))))))))))))&amp;IF(B34=Data!#REF!,Data!#REF!,(IF(B34=Data!#REF!,Data!#REF!,(IF(B34=Data!#REF!,Data!#REF!,(IF(B34=Data!#REF!,Data!#REF!,(IF(B34=Data!#REF!,Data!#REF!,Data!#REF!)))))))))</f>
        <v>#REF!</v>
      </c>
      <c r="Q34" s="329"/>
      <c r="R34" s="329"/>
      <c r="S34" s="233" t="e">
        <f>IF(B34=Data!B67,Data!I67,(IF(B34=Data!#REF!,Data!#REF!,(IF(B34=Data!B70,Data!I70,(IF(B34=Data!#REF!,Data!#REF!,(IF(B34=Data!#REF!,Data!#REF!,(IF(B34=Data!#REF!,Data!#REF!,(IF(B34=Data!B54,Data!I54,(IF(B34=Data!#REF!,Data!#REF!,Data!#REF!)))))))))))))))&amp;IF(B34=Data!#REF!,Data!#REF!,(IF(B34=Data!#REF!,Data!#REF!,(IF(B34=Data!B194,Data!I194,(IF(B34=Data!#REF!,Data!#REF!,(IF(B34=Data!#REF!,Data!#REF!,(IF(B34=Data!B94,Data!I862,(IF(B34=Data!#REF!,Data!#REF!,(IF(B34=Data!#REF!,Data!#REF!,Data!#REF!)))))))))))))))&amp;IF(B34=Data!#REF!,Data!#REF!,(IF(B34=Data!#REF!,Data!#REF!,(IF(B34=Data!#REF!,Data!#REF!,(IF(B34=Data!#REF!,Data!#REF!,(IF(B34=Data!#REF!,Data!#REF!,Data!#REF!)))))))))</f>
        <v>#REF!</v>
      </c>
      <c r="T34" s="330"/>
      <c r="U34" s="233" t="e">
        <f>IF(B34=Data!B67,Data!J67,(IF(B34=Data!#REF!,Data!#REF!,(IF(B34=Data!B70,Data!J70,(IF(B34=Data!#REF!,Data!#REF!,(IF(B34=Data!#REF!,Data!#REF!,(IF(B34=Data!#REF!,Data!#REF!,(IF(B34=Data!B54,Data!J54,(IF(B34=Data!#REF!,Data!#REF!,Data!#REF!)))))))))))))))&amp;IF(B34=Data!#REF!,Data!#REF!,(IF(B34=Data!#REF!,Data!#REF!,(IF(B34=Data!B194,Data!J194,(IF(B34=Data!#REF!,Data!#REF!,(IF(B34=Data!#REF!,Data!#REF!,(IF(B34=Data!B94,Data!J862,(IF(B34=Data!#REF!,Data!#REF!,(IF(B34=Data!#REF!,Data!#REF!,Data!#REF!)))))))))))))))&amp;IF(B34=Data!#REF!,Data!#REF!,(IF(B34=Data!#REF!,Data!#REF!,(IF(B34=Data!#REF!,Data!#REF!,(IF(B34=Data!#REF!,Data!#REF!,(IF(B34=Data!#REF!,Data!#REF!,Data!#REF!)))))))))</f>
        <v>#REF!</v>
      </c>
      <c r="V34" s="227">
        <f>IF(D34="","",VLOOKUP(B34,Data!$B$5:$J$501,9,FALSE)*D34)</f>
        <v>1.407</v>
      </c>
    </row>
    <row r="35" spans="1:22" ht="17.5" customHeight="1">
      <c r="A35" s="326"/>
      <c r="B35" s="327"/>
      <c r="C35" s="239" t="str">
        <f>IF(D35="","",VLOOKUP(B35,Data!$B$5:$L$501,2,FALSE))</f>
        <v/>
      </c>
      <c r="D35" s="229"/>
      <c r="E35" s="228"/>
      <c r="F35" s="224" t="str">
        <f>IF(D35="","",VLOOKUP(B35,Data!$B$5:$L$501,11,FALSE))</f>
        <v/>
      </c>
      <c r="G35" s="234" t="str">
        <f>IF(D35&gt;0,D35*F35,"-")</f>
        <v>-</v>
      </c>
      <c r="H35" s="225" t="str">
        <f>IF(D35="","",VLOOKUP(B35,Data!$B$5:$D$501,3,FALSE))</f>
        <v/>
      </c>
      <c r="I35" s="225" t="str">
        <f>IF(D35="","",VLOOKUP(B35,Data!$B$5:$M$501,12,FALSE))</f>
        <v/>
      </c>
      <c r="J35" s="231"/>
      <c r="K35" s="226" t="str">
        <f>IF(D35="","",VLOOKUP(B35,Data!$B$5:$E$501,4,FALSE)*D35)</f>
        <v/>
      </c>
      <c r="L35" s="232" t="str">
        <f>IF(D35="","",VLOOKUP(B35,Data!$B$5:$F$501,5,FALSE)*D35)</f>
        <v/>
      </c>
      <c r="M35" s="230" t="e">
        <f>IF(B35=Data!B108,Data!G108,(IF(B35=Data!#REF!,Data!#REF!,(IF(B35=Data!B111,Data!G111,(IF(B35=Data!#REF!,Data!#REF!,(IF(B35=Data!#REF!,Data!#REF!,(IF(B35=Data!#REF!,Data!#REF!,(IF(B35=Data!B95,Data!G95,(IF(B35=Data!#REF!,Data!#REF!,Data!#REF!)))))))))))))))&amp;IF(B35=Data!#REF!,Data!#REF!,(IF(B35=Data!#REF!,Data!#REF!,(IF(B35=Data!B235,Data!G235,(IF(B35=Data!#REF!,Data!#REF!,(IF(B35=Data!#REF!,Data!#REF!,(IF(B35=Data!B135,Data!G903,(IF(B35=Data!#REF!,Data!#REF!,(IF(B35=Data!#REF!,Data!#REF!,Data!#REF!)))))))))))))))&amp;IF(B35=Data!#REF!,Data!#REF!,(IF(B35=Data!#REF!,Data!#REF!,(IF(B35=Data!#REF!,Data!#REF!,(IF(B35=Data!#REF!,Data!#REF!,(IF(B35=Data!#REF!,Data!#REF!,Data!#REF!)))))))))</f>
        <v>#REF!</v>
      </c>
      <c r="N35" s="328"/>
      <c r="O35" s="329"/>
      <c r="P35" s="233" t="e">
        <f>IF(B35=Data!B108,Data!H108,(IF(B35=Data!#REF!,Data!#REF!,(IF(B35=Data!B111,Data!H111,(IF(B35=Data!#REF!,Data!#REF!,(IF(B35=Data!#REF!,Data!#REF!,(IF(B35=Data!#REF!,Data!#REF!,(IF(B35=Data!B95,Data!H95,(IF(B35=Data!#REF!,Data!#REF!,Data!#REF!)))))))))))))))&amp;IF(B35=Data!#REF!,Data!#REF!,(IF(B35=Data!#REF!,Data!#REF!,(IF(B35=Data!B235,Data!H235,(IF(B35=Data!#REF!,Data!#REF!,(IF(B35=Data!#REF!,Data!#REF!,(IF(B35=Data!B135,Data!H903,(IF(B35=Data!#REF!,Data!#REF!,(IF(B35=Data!#REF!,Data!#REF!,Data!#REF!)))))))))))))))&amp;IF(B35=Data!#REF!,Data!#REF!,(IF(B35=Data!#REF!,Data!#REF!,(IF(B35=Data!#REF!,Data!#REF!,(IF(B35=Data!#REF!,Data!#REF!,(IF(B35=Data!#REF!,Data!#REF!,Data!#REF!)))))))))</f>
        <v>#REF!</v>
      </c>
      <c r="Q35" s="329"/>
      <c r="R35" s="329"/>
      <c r="S35" s="233" t="e">
        <f>IF(B35=Data!B108,Data!I108,(IF(B35=Data!#REF!,Data!#REF!,(IF(B35=Data!B111,Data!I111,(IF(B35=Data!#REF!,Data!#REF!,(IF(B35=Data!#REF!,Data!#REF!,(IF(B35=Data!#REF!,Data!#REF!,(IF(B35=Data!B95,Data!I95,(IF(B35=Data!#REF!,Data!#REF!,Data!#REF!)))))))))))))))&amp;IF(B35=Data!#REF!,Data!#REF!,(IF(B35=Data!#REF!,Data!#REF!,(IF(B35=Data!B235,Data!I235,(IF(B35=Data!#REF!,Data!#REF!,(IF(B35=Data!#REF!,Data!#REF!,(IF(B35=Data!B135,Data!I903,(IF(B35=Data!#REF!,Data!#REF!,(IF(B35=Data!#REF!,Data!#REF!,Data!#REF!)))))))))))))))&amp;IF(B35=Data!#REF!,Data!#REF!,(IF(B35=Data!#REF!,Data!#REF!,(IF(B35=Data!#REF!,Data!#REF!,(IF(B35=Data!#REF!,Data!#REF!,(IF(B35=Data!#REF!,Data!#REF!,Data!#REF!)))))))))</f>
        <v>#REF!</v>
      </c>
      <c r="T35" s="330"/>
      <c r="U35" s="233" t="e">
        <f>IF(B35=Data!B108,Data!J108,(IF(B35=Data!#REF!,Data!#REF!,(IF(B35=Data!B111,Data!J111,(IF(B35=Data!#REF!,Data!#REF!,(IF(B35=Data!#REF!,Data!#REF!,(IF(B35=Data!#REF!,Data!#REF!,(IF(B35=Data!B95,Data!J95,(IF(B35=Data!#REF!,Data!#REF!,Data!#REF!)))))))))))))))&amp;IF(B35=Data!#REF!,Data!#REF!,(IF(B35=Data!#REF!,Data!#REF!,(IF(B35=Data!B235,Data!J235,(IF(B35=Data!#REF!,Data!#REF!,(IF(B35=Data!#REF!,Data!#REF!,(IF(B35=Data!B135,Data!J903,(IF(B35=Data!#REF!,Data!#REF!,(IF(B35=Data!#REF!,Data!#REF!,Data!#REF!)))))))))))))))&amp;IF(B35=Data!#REF!,Data!#REF!,(IF(B35=Data!#REF!,Data!#REF!,(IF(B35=Data!#REF!,Data!#REF!,(IF(B35=Data!#REF!,Data!#REF!,(IF(B35=Data!#REF!,Data!#REF!,Data!#REF!)))))))))</f>
        <v>#REF!</v>
      </c>
      <c r="V35" s="227" t="str">
        <f>IF(D35="","",VLOOKUP(B35,Data!$B$5:$J$501,9,FALSE)*D35)</f>
        <v/>
      </c>
    </row>
    <row r="36" spans="1:22" ht="20">
      <c r="A36" s="326"/>
      <c r="B36" s="352" t="s">
        <v>931</v>
      </c>
      <c r="C36" s="326"/>
      <c r="D36" s="321">
        <f>SUM(D18:D34)</f>
        <v>32</v>
      </c>
      <c r="E36" s="113"/>
      <c r="F36" s="167"/>
      <c r="G36" s="236">
        <f>SUM(G18:G34)</f>
        <v>80799.400000000009</v>
      </c>
      <c r="H36" s="235"/>
      <c r="I36" s="235"/>
      <c r="J36" s="241"/>
      <c r="K36" s="236">
        <f>SUM(K18:K34)</f>
        <v>7553</v>
      </c>
      <c r="L36" s="236">
        <f>SUM(L18:L34)</f>
        <v>6806</v>
      </c>
      <c r="M36" s="236" t="e">
        <f>SUM(M16:M35)</f>
        <v>#REF!</v>
      </c>
      <c r="N36" s="237">
        <f>SUM(N18:N34)</f>
        <v>0</v>
      </c>
      <c r="O36" s="236">
        <f>SUM(O16:O35)</f>
        <v>0</v>
      </c>
      <c r="P36" s="236" t="e">
        <f>SUM(P16:P35)</f>
        <v>#REF!</v>
      </c>
      <c r="Q36" s="237"/>
      <c r="R36" s="236">
        <f>SUM(R16:R35)</f>
        <v>0</v>
      </c>
      <c r="S36" s="236" t="e">
        <f>SUM(S16:S35)</f>
        <v>#REF!</v>
      </c>
      <c r="T36" s="237"/>
      <c r="U36" s="236" t="e">
        <f>SUM(U16:U35)</f>
        <v>#REF!</v>
      </c>
      <c r="V36" s="238">
        <f>SUM(V18:V35)</f>
        <v>41.158999999999992</v>
      </c>
    </row>
    <row r="37" spans="1:22" ht="16.5">
      <c r="A37" s="326"/>
      <c r="B37" s="19"/>
      <c r="C37" s="21"/>
      <c r="D37" s="203"/>
      <c r="E37" s="34"/>
      <c r="F37" s="186" t="s">
        <v>525</v>
      </c>
      <c r="G37" s="183"/>
      <c r="H37" s="55"/>
      <c r="I37" s="55"/>
      <c r="J37" s="165"/>
      <c r="K37" s="187"/>
      <c r="L37" s="183"/>
      <c r="M37" s="36"/>
      <c r="N37" s="35"/>
      <c r="O37" s="35"/>
      <c r="P37" s="35"/>
      <c r="Q37" s="35"/>
      <c r="R37" s="35"/>
      <c r="S37" s="35"/>
      <c r="T37" s="36"/>
      <c r="U37" s="36"/>
      <c r="V37" s="185"/>
    </row>
    <row r="38" spans="1:22" ht="13">
      <c r="A38" s="16" t="s">
        <v>520</v>
      </c>
      <c r="B38" s="17"/>
      <c r="C38" s="1"/>
      <c r="D38" s="204" t="s">
        <v>532</v>
      </c>
      <c r="E38" s="27"/>
      <c r="F38" s="81" t="s">
        <v>81</v>
      </c>
      <c r="G38" s="85"/>
      <c r="H38" s="32" t="s">
        <v>82</v>
      </c>
      <c r="I38" s="56"/>
      <c r="J38" s="188" t="s">
        <v>83</v>
      </c>
      <c r="K38" s="178"/>
      <c r="L38" s="428" t="s">
        <v>84</v>
      </c>
      <c r="M38" s="429"/>
      <c r="N38" s="429"/>
      <c r="O38" s="429"/>
      <c r="P38" s="429"/>
      <c r="Q38" s="429"/>
      <c r="R38" s="429"/>
      <c r="S38" s="429"/>
      <c r="T38" s="429"/>
      <c r="U38" s="429"/>
      <c r="V38" s="430"/>
    </row>
    <row r="39" spans="1:22" ht="13">
      <c r="A39" s="19" t="s">
        <v>521</v>
      </c>
      <c r="B39" s="20"/>
      <c r="C39" s="60"/>
      <c r="D39" s="201" t="s">
        <v>86</v>
      </c>
      <c r="E39" s="20"/>
      <c r="F39" s="431"/>
      <c r="G39" s="432"/>
      <c r="H39" s="19" t="s">
        <v>87</v>
      </c>
      <c r="I39" s="61"/>
      <c r="J39" s="189" t="s">
        <v>533</v>
      </c>
      <c r="K39" s="180"/>
      <c r="L39" s="176"/>
      <c r="M39" s="20"/>
      <c r="N39" s="20"/>
      <c r="O39" s="20"/>
      <c r="P39" s="20"/>
      <c r="Q39" s="20"/>
      <c r="R39" s="20"/>
      <c r="S39" s="20"/>
      <c r="T39" s="20"/>
      <c r="U39" s="20"/>
      <c r="V39" s="181"/>
    </row>
    <row r="40" spans="1:22">
      <c r="A40" s="19" t="s">
        <v>522</v>
      </c>
      <c r="B40" s="20"/>
      <c r="C40" s="21"/>
      <c r="D40" s="201"/>
      <c r="E40" s="20"/>
      <c r="F40" s="431"/>
      <c r="G40" s="432"/>
      <c r="H40" s="19"/>
      <c r="I40" s="61"/>
      <c r="J40" s="433" t="s">
        <v>92</v>
      </c>
      <c r="K40" s="434"/>
      <c r="L40" s="176"/>
      <c r="M40" s="20"/>
      <c r="N40" s="20"/>
      <c r="O40" s="20"/>
      <c r="P40" s="20"/>
      <c r="Q40" s="20"/>
      <c r="R40" s="20"/>
      <c r="S40" s="20"/>
      <c r="T40" s="20"/>
      <c r="U40" s="20"/>
      <c r="V40" s="181"/>
    </row>
    <row r="41" spans="1:22">
      <c r="A41" s="34"/>
      <c r="B41" s="35"/>
      <c r="C41" s="350"/>
      <c r="D41" s="201" t="s">
        <v>93</v>
      </c>
      <c r="E41" s="20"/>
      <c r="F41" s="190"/>
      <c r="G41" s="191"/>
      <c r="H41" s="19" t="s">
        <v>94</v>
      </c>
      <c r="I41" s="61"/>
      <c r="J41" s="189"/>
      <c r="K41" s="180"/>
      <c r="L41" s="176"/>
      <c r="M41" s="20"/>
      <c r="N41" s="20"/>
      <c r="O41" s="20"/>
      <c r="P41" s="20"/>
      <c r="Q41" s="20"/>
      <c r="R41" s="20"/>
      <c r="S41" s="20"/>
      <c r="T41" s="20"/>
      <c r="U41" s="20"/>
      <c r="V41" s="181"/>
    </row>
    <row r="42" spans="1:22" ht="13">
      <c r="A42" s="16" t="s">
        <v>95</v>
      </c>
      <c r="B42" s="27"/>
      <c r="C42" s="12"/>
      <c r="D42" s="201" t="s">
        <v>96</v>
      </c>
      <c r="E42" s="20"/>
      <c r="F42" s="89" t="s">
        <v>97</v>
      </c>
      <c r="G42" s="86"/>
      <c r="H42" s="19" t="s">
        <v>87</v>
      </c>
      <c r="I42" s="61"/>
      <c r="J42" s="189" t="s">
        <v>98</v>
      </c>
      <c r="K42" s="180"/>
      <c r="L42" s="176"/>
      <c r="M42" s="20"/>
      <c r="N42" s="20"/>
      <c r="O42" s="20"/>
      <c r="P42" s="20"/>
      <c r="Q42" s="20"/>
      <c r="R42" s="20"/>
      <c r="S42" s="20"/>
      <c r="T42" s="20"/>
      <c r="U42" s="20"/>
      <c r="V42" s="181"/>
    </row>
    <row r="43" spans="1:22" ht="13">
      <c r="A43" s="19" t="s">
        <v>538</v>
      </c>
      <c r="B43" s="20"/>
      <c r="C43" s="21"/>
      <c r="D43" s="201" t="s">
        <v>99</v>
      </c>
      <c r="E43" s="20"/>
      <c r="F43" s="90"/>
      <c r="G43" s="192"/>
      <c r="H43" s="19" t="s">
        <v>100</v>
      </c>
      <c r="I43" s="61"/>
      <c r="J43" s="433" t="s">
        <v>523</v>
      </c>
      <c r="K43" s="434"/>
      <c r="L43" s="435" t="s">
        <v>102</v>
      </c>
      <c r="M43" s="436"/>
      <c r="N43" s="436"/>
      <c r="O43" s="436"/>
      <c r="P43" s="436"/>
      <c r="Q43" s="436"/>
      <c r="R43" s="436"/>
      <c r="S43" s="436"/>
      <c r="T43" s="436"/>
      <c r="U43" s="436"/>
      <c r="V43" s="437"/>
    </row>
    <row r="44" spans="1:22">
      <c r="A44" s="34"/>
      <c r="B44" s="35"/>
      <c r="C44" s="36"/>
      <c r="D44" s="202"/>
      <c r="E44" s="35"/>
      <c r="F44" s="422" t="s">
        <v>927</v>
      </c>
      <c r="G44" s="423"/>
      <c r="H44" s="422" t="s">
        <v>926</v>
      </c>
      <c r="I44" s="423"/>
      <c r="J44" s="184" t="s">
        <v>539</v>
      </c>
      <c r="K44" s="184"/>
      <c r="L44" s="424" t="s">
        <v>104</v>
      </c>
      <c r="M44" s="425"/>
      <c r="N44" s="425"/>
      <c r="O44" s="425"/>
      <c r="P44" s="425"/>
      <c r="Q44" s="425"/>
      <c r="R44" s="425"/>
      <c r="S44" s="425"/>
      <c r="T44" s="425"/>
      <c r="U44" s="425"/>
      <c r="V44" s="426"/>
    </row>
    <row r="48" spans="1:22" ht="36" customHeight="1">
      <c r="A48" s="206" t="s">
        <v>545</v>
      </c>
      <c r="B48" s="206"/>
      <c r="D48" s="4"/>
      <c r="F48" s="331" t="s">
        <v>883</v>
      </c>
      <c r="G48" s="331"/>
      <c r="H48" s="331" t="s">
        <v>578</v>
      </c>
      <c r="J48" s="4"/>
    </row>
    <row r="49" spans="1:29" ht="20">
      <c r="A49" s="206" t="s">
        <v>901</v>
      </c>
      <c r="B49" s="206"/>
      <c r="D49" s="4"/>
      <c r="F49" s="331" t="s">
        <v>884</v>
      </c>
      <c r="G49" s="332"/>
      <c r="H49" s="331" t="s">
        <v>578</v>
      </c>
      <c r="J49" s="4"/>
    </row>
    <row r="50" spans="1:29" ht="20">
      <c r="A50" s="206" t="s">
        <v>546</v>
      </c>
      <c r="B50" s="206"/>
      <c r="D50" s="4"/>
      <c r="F50" s="331" t="s">
        <v>885</v>
      </c>
      <c r="G50" s="331"/>
      <c r="H50" s="331" t="s">
        <v>578</v>
      </c>
      <c r="J50" s="4"/>
    </row>
    <row r="51" spans="1:29" ht="20">
      <c r="A51" s="206" t="s">
        <v>547</v>
      </c>
      <c r="B51" s="206"/>
      <c r="D51" s="4"/>
      <c r="F51" s="331" t="s">
        <v>886</v>
      </c>
      <c r="G51" s="331"/>
      <c r="H51" s="331" t="s">
        <v>578</v>
      </c>
      <c r="J51" s="4"/>
    </row>
    <row r="52" spans="1:29" s="172" customFormat="1" ht="20">
      <c r="A52" s="206" t="s">
        <v>548</v>
      </c>
      <c r="B52" s="206"/>
      <c r="C52" s="4"/>
      <c r="D52" s="4"/>
      <c r="E52" s="4"/>
      <c r="F52" s="331" t="s">
        <v>887</v>
      </c>
      <c r="G52" s="331"/>
      <c r="H52" s="331" t="s">
        <v>578</v>
      </c>
      <c r="I52" s="4"/>
      <c r="J52" s="4"/>
      <c r="M52" s="4"/>
      <c r="N52" s="4"/>
      <c r="O52" s="4"/>
      <c r="P52" s="4"/>
      <c r="Q52" s="4"/>
      <c r="R52" s="4"/>
      <c r="S52" s="4"/>
      <c r="T52" s="4"/>
      <c r="U52" s="4"/>
      <c r="V52" s="173"/>
      <c r="Y52" s="4"/>
      <c r="Z52" s="4"/>
      <c r="AA52" s="4"/>
      <c r="AB52" s="4"/>
      <c r="AC52" s="4"/>
    </row>
    <row r="53" spans="1:29" ht="20">
      <c r="F53" s="331" t="s">
        <v>888</v>
      </c>
      <c r="G53" s="331"/>
      <c r="H53" s="331" t="s">
        <v>578</v>
      </c>
    </row>
  </sheetData>
  <mergeCells count="10">
    <mergeCell ref="F44:G44"/>
    <mergeCell ref="H44:I44"/>
    <mergeCell ref="L44:V44"/>
    <mergeCell ref="I5:J5"/>
    <mergeCell ref="L38:V38"/>
    <mergeCell ref="F39:G39"/>
    <mergeCell ref="F40:G40"/>
    <mergeCell ref="J40:K40"/>
    <mergeCell ref="J43:K43"/>
    <mergeCell ref="L43:V43"/>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56"/>
  <sheetViews>
    <sheetView topLeftCell="A24" zoomScale="80" zoomScaleNormal="80" zoomScaleSheetLayoutView="80" workbookViewId="0">
      <selection activeCell="B33" sqref="B33"/>
    </sheetView>
  </sheetViews>
  <sheetFormatPr defaultColWidth="9.1796875" defaultRowHeight="12.5"/>
  <cols>
    <col min="1" max="1" width="6.54296875" style="4" customWidth="1"/>
    <col min="2" max="2" width="33.9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928</v>
      </c>
      <c r="C18" s="239" t="str">
        <f>IF(D18="","",VLOOKUP(B18,Data!$B$5:$L$501,2,FALSE))</f>
        <v/>
      </c>
      <c r="D18" s="229"/>
      <c r="E18" s="319"/>
      <c r="F18" s="224" t="str">
        <f>IF(D18="","",VLOOKUP(B18,Data!$B$5:$L$501,11,FALSE))</f>
        <v/>
      </c>
      <c r="G18" s="234" t="str">
        <f t="shared" ref="G18:G38"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118,Data!G118,(IF(B18=Data!#REF!,Data!#REF!,(IF(B18=Data!B121,Data!G121,(IF(B18=Data!#REF!,Data!#REF!,(IF(B18=Data!#REF!,Data!#REF!,(IF(B18=Data!#REF!,Data!#REF!,(IF(B18=Data!B105,Data!G105,(IF(B18=Data!#REF!,Data!#REF!,Data!#REF!)))))))))))))))&amp;IF(B18=Data!#REF!,Data!#REF!,(IF(B18=Data!#REF!,Data!#REF!,(IF(B18=Data!B245,Data!G245,(IF(B18=Data!#REF!,Data!#REF!,(IF(B18=Data!#REF!,Data!#REF!,(IF(B18=Data!B145,Data!G913,(IF(B18=Data!#REF!,Data!#REF!,(IF(B18=Data!#REF!,Data!#REF!,Data!#REF!)))))))))))))))&amp;IF(B18=Data!#REF!,Data!#REF!,(IF(B18=Data!#REF!,Data!#REF!,(IF(B18=Data!#REF!,Data!#REF!,(IF(B18=Data!#REF!,Data!#REF!,(IF(B18=Data!#REF!,Data!#REF!,Data!#REF!)))))))))</f>
        <v>#REF!</v>
      </c>
      <c r="N18" s="328"/>
      <c r="O18" s="329"/>
      <c r="P18" s="233" t="e">
        <f>IF(B18=Data!B118,Data!H118,(IF(B18=Data!#REF!,Data!#REF!,(IF(B18=Data!B121,Data!H121,(IF(B18=Data!#REF!,Data!#REF!,(IF(B18=Data!#REF!,Data!#REF!,(IF(B18=Data!#REF!,Data!#REF!,(IF(B18=Data!B105,Data!H105,(IF(B18=Data!#REF!,Data!#REF!,Data!#REF!)))))))))))))))&amp;IF(B18=Data!#REF!,Data!#REF!,(IF(B18=Data!#REF!,Data!#REF!,(IF(B18=Data!B245,Data!H245,(IF(B18=Data!#REF!,Data!#REF!,(IF(B18=Data!#REF!,Data!#REF!,(IF(B18=Data!B145,Data!H913,(IF(B18=Data!#REF!,Data!#REF!,(IF(B18=Data!#REF!,Data!#REF!,Data!#REF!)))))))))))))))&amp;IF(B18=Data!#REF!,Data!#REF!,(IF(B18=Data!#REF!,Data!#REF!,(IF(B18=Data!#REF!,Data!#REF!,(IF(B18=Data!#REF!,Data!#REF!,(IF(B18=Data!#REF!,Data!#REF!,Data!#REF!)))))))))</f>
        <v>#REF!</v>
      </c>
      <c r="Q18" s="329"/>
      <c r="R18" s="329"/>
      <c r="S18" s="233" t="e">
        <f>IF(B18=Data!B118,Data!I118,(IF(B18=Data!#REF!,Data!#REF!,(IF(B18=Data!B121,Data!I121,(IF(B18=Data!#REF!,Data!#REF!,(IF(B18=Data!#REF!,Data!#REF!,(IF(B18=Data!#REF!,Data!#REF!,(IF(B18=Data!B105,Data!I105,(IF(B18=Data!#REF!,Data!#REF!,Data!#REF!)))))))))))))))&amp;IF(B18=Data!#REF!,Data!#REF!,(IF(B18=Data!#REF!,Data!#REF!,(IF(B18=Data!B245,Data!I245,(IF(B18=Data!#REF!,Data!#REF!,(IF(B18=Data!#REF!,Data!#REF!,(IF(B18=Data!B145,Data!I913,(IF(B18=Data!#REF!,Data!#REF!,(IF(B18=Data!#REF!,Data!#REF!,Data!#REF!)))))))))))))))&amp;IF(B18=Data!#REF!,Data!#REF!,(IF(B18=Data!#REF!,Data!#REF!,(IF(B18=Data!#REF!,Data!#REF!,(IF(B18=Data!#REF!,Data!#REF!,(IF(B18=Data!#REF!,Data!#REF!,Data!#REF!)))))))))</f>
        <v>#REF!</v>
      </c>
      <c r="T18" s="330"/>
      <c r="U18" s="233" t="e">
        <f>IF(B18=Data!B118,Data!J118,(IF(B18=Data!#REF!,Data!#REF!,(IF(B18=Data!B121,Data!J121,(IF(B18=Data!#REF!,Data!#REF!,(IF(B18=Data!#REF!,Data!#REF!,(IF(B18=Data!#REF!,Data!#REF!,(IF(B18=Data!B105,Data!J105,(IF(B18=Data!#REF!,Data!#REF!,Data!#REF!)))))))))))))))&amp;IF(B18=Data!#REF!,Data!#REF!,(IF(B18=Data!#REF!,Data!#REF!,(IF(B18=Data!B245,Data!J245,(IF(B18=Data!#REF!,Data!#REF!,(IF(B18=Data!#REF!,Data!#REF!,(IF(B18=Data!B145,Data!J913,(IF(B18=Data!#REF!,Data!#REF!,(IF(B18=Data!#REF!,Data!#REF!,Data!#REF!)))))))))))))))&amp;IF(B18=Data!#REF!,Data!#REF!,(IF(B18=Data!#REF!,Data!#REF!,(IF(B18=Data!#REF!,Data!#REF!,(IF(B18=Data!#REF!,Data!#REF!,(IF(B18=Data!#REF!,Data!#REF!,Data!#REF!)))))))))</f>
        <v>#REF!</v>
      </c>
      <c r="V18" s="227" t="str">
        <f>IF(D18="","",VLOOKUP(B18,Data!$B$5:$J$501,9,FALSE)*D18)</f>
        <v/>
      </c>
    </row>
    <row r="19" spans="1:22" ht="17.75" customHeight="1">
      <c r="A19" s="326">
        <v>1</v>
      </c>
      <c r="B19" s="327" t="s">
        <v>346</v>
      </c>
      <c r="C19" s="372" t="str">
        <f>IF(D19="","",VLOOKUP(B19,Data!$B$5:$L$501,2,FALSE))</f>
        <v>ZU05460</v>
      </c>
      <c r="D19" s="229">
        <v>2</v>
      </c>
      <c r="E19" s="320" t="s">
        <v>570</v>
      </c>
      <c r="F19" s="224">
        <f>IF(D19="","",VLOOKUP(B19,Data!$B$5:$L$501,11,FALSE))</f>
        <v>5913.05</v>
      </c>
      <c r="G19" s="234">
        <f t="shared" si="0"/>
        <v>11826.1</v>
      </c>
      <c r="H19" s="225" t="str">
        <f>IF(D19="","",VLOOKUP(B19,Data!$B$5:$D$501,3,FALSE))</f>
        <v>C/T</v>
      </c>
      <c r="I19" s="225" t="str">
        <f>IF(D19="","",VLOOKUP(B19,Data!$B$5:$M$501,12,FALSE))</f>
        <v>Indonesia</v>
      </c>
      <c r="J19" s="231" t="s">
        <v>929</v>
      </c>
      <c r="K19" s="226">
        <f>IF(D19="","",VLOOKUP(B19,Data!$B$5:$E$501,4,FALSE)*D19)</f>
        <v>676</v>
      </c>
      <c r="L19" s="232">
        <f>IF(D19="","",VLOOKUP(B19,Data!$B$5:$F$501,5,FALSE)*D19)</f>
        <v>594</v>
      </c>
      <c r="M19" s="230" t="e">
        <f>IF(B19=Data!B69,Data!G69,(IF(B19=Data!#REF!,Data!#REF!,(IF(B19=Data!B72,Data!G72,(IF(B19=Data!#REF!,Data!#REF!,(IF(B19=Data!#REF!,Data!#REF!,(IF(B19=Data!#REF!,Data!#REF!,(IF(B19=Data!B56,Data!G56,(IF(B19=Data!#REF!,Data!#REF!,Data!#REF!)))))))))))))))&amp;IF(B19=Data!#REF!,Data!#REF!,(IF(B19=Data!#REF!,Data!#REF!,(IF(B19=Data!B196,Data!G196,(IF(B19=Data!#REF!,Data!#REF!,(IF(B19=Data!#REF!,Data!#REF!,(IF(B19=Data!B96,Data!G864,(IF(B19=Data!#REF!,Data!#REF!,(IF(B19=Data!#REF!,Data!#REF!,Data!#REF!)))))))))))))))&amp;IF(B19=Data!#REF!,Data!#REF!,(IF(B19=Data!#REF!,Data!#REF!,(IF(B19=Data!#REF!,Data!#REF!,(IF(B19=Data!#REF!,Data!#REF!,(IF(B19=Data!#REF!,Data!#REF!,Data!#REF!)))))))))</f>
        <v>#REF!</v>
      </c>
      <c r="N19" s="328"/>
      <c r="O19" s="329"/>
      <c r="P19" s="233" t="e">
        <f>IF(B19=Data!B69,Data!H69,(IF(B19=Data!#REF!,Data!#REF!,(IF(B19=Data!B72,Data!H72,(IF(B19=Data!#REF!,Data!#REF!,(IF(B19=Data!#REF!,Data!#REF!,(IF(B19=Data!#REF!,Data!#REF!,(IF(B19=Data!B56,Data!H56,(IF(B19=Data!#REF!,Data!#REF!,Data!#REF!)))))))))))))))&amp;IF(B19=Data!#REF!,Data!#REF!,(IF(B19=Data!#REF!,Data!#REF!,(IF(B19=Data!B196,Data!H196,(IF(B19=Data!#REF!,Data!#REF!,(IF(B19=Data!#REF!,Data!#REF!,(IF(B19=Data!B96,Data!H864,(IF(B19=Data!#REF!,Data!#REF!,(IF(B19=Data!#REF!,Data!#REF!,Data!#REF!)))))))))))))))&amp;IF(B19=Data!#REF!,Data!#REF!,(IF(B19=Data!#REF!,Data!#REF!,(IF(B19=Data!#REF!,Data!#REF!,(IF(B19=Data!#REF!,Data!#REF!,(IF(B19=Data!#REF!,Data!#REF!,Data!#REF!)))))))))</f>
        <v>#REF!</v>
      </c>
      <c r="Q19" s="329"/>
      <c r="R19" s="329"/>
      <c r="S19" s="233" t="e">
        <f>IF(B19=Data!B69,Data!I69,(IF(B19=Data!#REF!,Data!#REF!,(IF(B19=Data!B72,Data!I72,(IF(B19=Data!#REF!,Data!#REF!,(IF(B19=Data!#REF!,Data!#REF!,(IF(B19=Data!#REF!,Data!#REF!,(IF(B19=Data!B56,Data!I56,(IF(B19=Data!#REF!,Data!#REF!,Data!#REF!)))))))))))))))&amp;IF(B19=Data!#REF!,Data!#REF!,(IF(B19=Data!#REF!,Data!#REF!,(IF(B19=Data!B196,Data!I196,(IF(B19=Data!#REF!,Data!#REF!,(IF(B19=Data!#REF!,Data!#REF!,(IF(B19=Data!B96,Data!I864,(IF(B19=Data!#REF!,Data!#REF!,(IF(B19=Data!#REF!,Data!#REF!,Data!#REF!)))))))))))))))&amp;IF(B19=Data!#REF!,Data!#REF!,(IF(B19=Data!#REF!,Data!#REF!,(IF(B19=Data!#REF!,Data!#REF!,(IF(B19=Data!#REF!,Data!#REF!,(IF(B19=Data!#REF!,Data!#REF!,Data!#REF!)))))))))</f>
        <v>#REF!</v>
      </c>
      <c r="T19" s="330"/>
      <c r="U19" s="233" t="e">
        <f>IF(B19=Data!B69,Data!J69,(IF(B19=Data!#REF!,Data!#REF!,(IF(B19=Data!B72,Data!J72,(IF(B19=Data!#REF!,Data!#REF!,(IF(B19=Data!#REF!,Data!#REF!,(IF(B19=Data!#REF!,Data!#REF!,(IF(B19=Data!B56,Data!J56,(IF(B19=Data!#REF!,Data!#REF!,Data!#REF!)))))))))))))))&amp;IF(B19=Data!#REF!,Data!#REF!,(IF(B19=Data!#REF!,Data!#REF!,(IF(B19=Data!B196,Data!J196,(IF(B19=Data!#REF!,Data!#REF!,(IF(B19=Data!#REF!,Data!#REF!,(IF(B19=Data!B96,Data!J864,(IF(B19=Data!#REF!,Data!#REF!,(IF(B19=Data!#REF!,Data!#REF!,Data!#REF!)))))))))))))))&amp;IF(B19=Data!#REF!,Data!#REF!,(IF(B19=Data!#REF!,Data!#REF!,(IF(B19=Data!#REF!,Data!#REF!,(IF(B19=Data!#REF!,Data!#REF!,(IF(B19=Data!#REF!,Data!#REF!,Data!#REF!)))))))))</f>
        <v>#REF!</v>
      </c>
      <c r="V19" s="227">
        <f>IF(D19="","",VLOOKUP(B19,Data!$B$5:$J$501,9,FALSE)*D19)</f>
        <v>3.6120000000000001</v>
      </c>
    </row>
    <row r="20" spans="1:22" ht="17.75" customHeight="1">
      <c r="A20" s="326">
        <v>2</v>
      </c>
      <c r="B20" s="327" t="s">
        <v>400</v>
      </c>
      <c r="C20" s="239" t="str">
        <f>IF(D20="","",VLOOKUP(B20,Data!$B$5:$L$501,2,FALSE))</f>
        <v>ZU62650</v>
      </c>
      <c r="D20" s="229">
        <v>1</v>
      </c>
      <c r="E20" s="228"/>
      <c r="F20" s="224">
        <f>IF(D20="","",VLOOKUP(B20,Data!$B$5:$L$501,11,FALSE))</f>
        <v>6876.72</v>
      </c>
      <c r="G20" s="234">
        <f t="shared" si="0"/>
        <v>6876.72</v>
      </c>
      <c r="H20" s="225" t="str">
        <f>IF(D20="","",VLOOKUP(B20,Data!$B$5:$D$501,3,FALSE))</f>
        <v>C/T</v>
      </c>
      <c r="I20" s="225" t="str">
        <f>IF(D20="","",VLOOKUP(B20,Data!$B$5:$M$501,12,FALSE))</f>
        <v>Indonesia</v>
      </c>
      <c r="J20" s="231" t="s">
        <v>929</v>
      </c>
      <c r="K20" s="226">
        <f>IF(D20="","",VLOOKUP(B20,Data!$B$5:$E$501,4,FALSE)*D20)</f>
        <v>338</v>
      </c>
      <c r="L20" s="232">
        <f>IF(D20="","",VLOOKUP(B20,Data!$B$5:$F$501,5,FALSE)*D20)</f>
        <v>304</v>
      </c>
      <c r="M20" s="230" t="e">
        <f>IF(B20=Data!B70,Data!G70,(IF(B20=Data!#REF!,Data!#REF!,(IF(B20=Data!B73,Data!G73,(IF(B20=Data!#REF!,Data!#REF!,(IF(B20=Data!#REF!,Data!#REF!,(IF(B20=Data!#REF!,Data!#REF!,(IF(B20=Data!B57,Data!G57,(IF(B20=Data!#REF!,Data!#REF!,Data!#REF!)))))))))))))))&amp;IF(B20=Data!#REF!,Data!#REF!,(IF(B20=Data!#REF!,Data!#REF!,(IF(B20=Data!B197,Data!G197,(IF(B20=Data!#REF!,Data!#REF!,(IF(B20=Data!#REF!,Data!#REF!,(IF(B20=Data!B97,Data!G865,(IF(B20=Data!#REF!,Data!#REF!,(IF(B20=Data!#REF!,Data!#REF!,Data!#REF!)))))))))))))))&amp;IF(B20=Data!#REF!,Data!#REF!,(IF(B20=Data!#REF!,Data!#REF!,(IF(B20=Data!#REF!,Data!#REF!,(IF(B20=Data!#REF!,Data!#REF!,(IF(B20=Data!#REF!,Data!#REF!,Data!#REF!)))))))))</f>
        <v>#REF!</v>
      </c>
      <c r="N20" s="328"/>
      <c r="O20" s="329"/>
      <c r="P20" s="233" t="e">
        <f>IF(B20=Data!B70,Data!H70,(IF(B20=Data!#REF!,Data!#REF!,(IF(B20=Data!B73,Data!H73,(IF(B20=Data!#REF!,Data!#REF!,(IF(B20=Data!#REF!,Data!#REF!,(IF(B20=Data!#REF!,Data!#REF!,(IF(B20=Data!B57,Data!H57,(IF(B20=Data!#REF!,Data!#REF!,Data!#REF!)))))))))))))))&amp;IF(B20=Data!#REF!,Data!#REF!,(IF(B20=Data!#REF!,Data!#REF!,(IF(B20=Data!B197,Data!H197,(IF(B20=Data!#REF!,Data!#REF!,(IF(B20=Data!#REF!,Data!#REF!,(IF(B20=Data!B97,Data!H865,(IF(B20=Data!#REF!,Data!#REF!,(IF(B20=Data!#REF!,Data!#REF!,Data!#REF!)))))))))))))))&amp;IF(B20=Data!#REF!,Data!#REF!,(IF(B20=Data!#REF!,Data!#REF!,(IF(B20=Data!#REF!,Data!#REF!,(IF(B20=Data!#REF!,Data!#REF!,(IF(B20=Data!#REF!,Data!#REF!,Data!#REF!)))))))))</f>
        <v>#REF!</v>
      </c>
      <c r="Q20" s="329"/>
      <c r="R20" s="329"/>
      <c r="S20" s="233" t="e">
        <f>IF(B20=Data!B70,Data!I70,(IF(B20=Data!#REF!,Data!#REF!,(IF(B20=Data!B73,Data!I73,(IF(B20=Data!#REF!,Data!#REF!,(IF(B20=Data!#REF!,Data!#REF!,(IF(B20=Data!#REF!,Data!#REF!,(IF(B20=Data!B57,Data!I57,(IF(B20=Data!#REF!,Data!#REF!,Data!#REF!)))))))))))))))&amp;IF(B20=Data!#REF!,Data!#REF!,(IF(B20=Data!#REF!,Data!#REF!,(IF(B20=Data!B197,Data!I197,(IF(B20=Data!#REF!,Data!#REF!,(IF(B20=Data!#REF!,Data!#REF!,(IF(B20=Data!B97,Data!I865,(IF(B20=Data!#REF!,Data!#REF!,(IF(B20=Data!#REF!,Data!#REF!,Data!#REF!)))))))))))))))&amp;IF(B20=Data!#REF!,Data!#REF!,(IF(B20=Data!#REF!,Data!#REF!,(IF(B20=Data!#REF!,Data!#REF!,(IF(B20=Data!#REF!,Data!#REF!,(IF(B20=Data!#REF!,Data!#REF!,Data!#REF!)))))))))</f>
        <v>#REF!</v>
      </c>
      <c r="T20" s="330"/>
      <c r="U20" s="233" t="e">
        <f>IF(B20=Data!B70,Data!J70,(IF(B20=Data!#REF!,Data!#REF!,(IF(B20=Data!B73,Data!J73,(IF(B20=Data!#REF!,Data!#REF!,(IF(B20=Data!#REF!,Data!#REF!,(IF(B20=Data!#REF!,Data!#REF!,(IF(B20=Data!B57,Data!J57,(IF(B20=Data!#REF!,Data!#REF!,Data!#REF!)))))))))))))))&amp;IF(B20=Data!#REF!,Data!#REF!,(IF(B20=Data!#REF!,Data!#REF!,(IF(B20=Data!B197,Data!J197,(IF(B20=Data!#REF!,Data!#REF!,(IF(B20=Data!#REF!,Data!#REF!,(IF(B20=Data!B97,Data!J865,(IF(B20=Data!#REF!,Data!#REF!,(IF(B20=Data!#REF!,Data!#REF!,Data!#REF!)))))))))))))))&amp;IF(B20=Data!#REF!,Data!#REF!,(IF(B20=Data!#REF!,Data!#REF!,(IF(B20=Data!#REF!,Data!#REF!,(IF(B20=Data!#REF!,Data!#REF!,(IF(B20=Data!#REF!,Data!#REF!,Data!#REF!)))))))))</f>
        <v>#REF!</v>
      </c>
      <c r="V20" s="227">
        <f>IF(D20="","",VLOOKUP(B20,Data!$B$5:$J$501,9,FALSE)*D20)</f>
        <v>1.806</v>
      </c>
    </row>
    <row r="21" spans="1:22" ht="17.75" customHeight="1">
      <c r="A21" s="326">
        <v>3</v>
      </c>
      <c r="B21" s="327" t="s">
        <v>356</v>
      </c>
      <c r="C21" s="239" t="str">
        <f>IF(D21="","",VLOOKUP(B21,Data!$B$5:$L$501,2,FALSE))</f>
        <v>WQ78290</v>
      </c>
      <c r="D21" s="229">
        <v>1</v>
      </c>
      <c r="E21" s="228" t="s">
        <v>519</v>
      </c>
      <c r="F21" s="224">
        <f>IF(D21="","",VLOOKUP(B21,Data!$B$5:$L$501,11,FALSE))</f>
        <v>4283.7299999999996</v>
      </c>
      <c r="G21" s="234">
        <f t="shared" si="0"/>
        <v>4283.7299999999996</v>
      </c>
      <c r="H21" s="225" t="str">
        <f>IF(D21="","",VLOOKUP(B21,Data!$B$5:$D$501,3,FALSE))</f>
        <v>C/T</v>
      </c>
      <c r="I21" s="225" t="str">
        <f>IF(D21="","",VLOOKUP(B21,Data!$B$5:$M$501,12,FALSE))</f>
        <v>Indonesia</v>
      </c>
      <c r="J21" s="231" t="s">
        <v>929</v>
      </c>
      <c r="K21" s="226">
        <f>IF(D21="","",VLOOKUP(B21,Data!$B$5:$E$501,4,FALSE)*D21)</f>
        <v>305</v>
      </c>
      <c r="L21" s="232">
        <f>IF(D21="","",VLOOKUP(B21,Data!$B$5:$F$501,5,FALSE)*D21)</f>
        <v>269</v>
      </c>
      <c r="M21" s="230" t="e">
        <f>IF(B21=Data!B63,Data!G63,(IF(B21=Data!#REF!,Data!#REF!,(IF(B21=Data!B66,Data!G66,(IF(B21=Data!#REF!,Data!#REF!,(IF(B21=Data!#REF!,Data!#REF!,(IF(B21=Data!#REF!,Data!#REF!,(IF(B21=Data!B50,Data!G50,(IF(B21=Data!#REF!,Data!#REF!,Data!#REF!)))))))))))))))&amp;IF(B21=Data!#REF!,Data!#REF!,(IF(B21=Data!#REF!,Data!#REF!,(IF(B21=Data!B190,Data!G190,(IF(B21=Data!#REF!,Data!#REF!,(IF(B21=Data!#REF!,Data!#REF!,(IF(B21=Data!B90,Data!G858,(IF(B21=Data!#REF!,Data!#REF!,(IF(B21=Data!#REF!,Data!#REF!,Data!#REF!)))))))))))))))&amp;IF(B21=Data!#REF!,Data!#REF!,(IF(B21=Data!#REF!,Data!#REF!,(IF(B21=Data!#REF!,Data!#REF!,(IF(B21=Data!#REF!,Data!#REF!,(IF(B21=Data!#REF!,Data!#REF!,Data!#REF!)))))))))</f>
        <v>#REF!</v>
      </c>
      <c r="N21" s="328"/>
      <c r="O21" s="329"/>
      <c r="P21" s="233" t="e">
        <f>IF(B21=Data!B63,Data!H63,(IF(B21=Data!#REF!,Data!#REF!,(IF(B21=Data!B66,Data!H66,(IF(B21=Data!#REF!,Data!#REF!,(IF(B21=Data!#REF!,Data!#REF!,(IF(B21=Data!#REF!,Data!#REF!,(IF(B21=Data!B50,Data!H50,(IF(B21=Data!#REF!,Data!#REF!,Data!#REF!)))))))))))))))&amp;IF(B21=Data!#REF!,Data!#REF!,(IF(B21=Data!#REF!,Data!#REF!,(IF(B21=Data!B190,Data!H190,(IF(B21=Data!#REF!,Data!#REF!,(IF(B21=Data!#REF!,Data!#REF!,(IF(B21=Data!B90,Data!H858,(IF(B21=Data!#REF!,Data!#REF!,(IF(B21=Data!#REF!,Data!#REF!,Data!#REF!)))))))))))))))&amp;IF(B21=Data!#REF!,Data!#REF!,(IF(B21=Data!#REF!,Data!#REF!,(IF(B21=Data!#REF!,Data!#REF!,(IF(B21=Data!#REF!,Data!#REF!,(IF(B21=Data!#REF!,Data!#REF!,Data!#REF!)))))))))</f>
        <v>#REF!</v>
      </c>
      <c r="Q21" s="329"/>
      <c r="R21" s="329"/>
      <c r="S21" s="233" t="e">
        <f>IF(B21=Data!B63,Data!I63,(IF(B21=Data!#REF!,Data!#REF!,(IF(B21=Data!B66,Data!I66,(IF(B21=Data!#REF!,Data!#REF!,(IF(B21=Data!#REF!,Data!#REF!,(IF(B21=Data!#REF!,Data!#REF!,(IF(B21=Data!B50,Data!I50,(IF(B21=Data!#REF!,Data!#REF!,Data!#REF!)))))))))))))))&amp;IF(B21=Data!#REF!,Data!#REF!,(IF(B21=Data!#REF!,Data!#REF!,(IF(B21=Data!B190,Data!I190,(IF(B21=Data!#REF!,Data!#REF!,(IF(B21=Data!#REF!,Data!#REF!,(IF(B21=Data!B90,Data!I858,(IF(B21=Data!#REF!,Data!#REF!,(IF(B21=Data!#REF!,Data!#REF!,Data!#REF!)))))))))))))))&amp;IF(B21=Data!#REF!,Data!#REF!,(IF(B21=Data!#REF!,Data!#REF!,(IF(B21=Data!#REF!,Data!#REF!,(IF(B21=Data!#REF!,Data!#REF!,(IF(B21=Data!#REF!,Data!#REF!,Data!#REF!)))))))))</f>
        <v>#REF!</v>
      </c>
      <c r="T21" s="330"/>
      <c r="U21" s="233" t="e">
        <f>IF(B21=Data!B63,Data!J63,(IF(B21=Data!#REF!,Data!#REF!,(IF(B21=Data!B66,Data!J66,(IF(B21=Data!#REF!,Data!#REF!,(IF(B21=Data!#REF!,Data!#REF!,(IF(B21=Data!#REF!,Data!#REF!,(IF(B21=Data!B50,Data!J50,(IF(B21=Data!#REF!,Data!#REF!,Data!#REF!)))))))))))))))&amp;IF(B21=Data!#REF!,Data!#REF!,(IF(B21=Data!#REF!,Data!#REF!,(IF(B21=Data!B190,Data!J190,(IF(B21=Data!#REF!,Data!#REF!,(IF(B21=Data!#REF!,Data!#REF!,(IF(B21=Data!B90,Data!J858,(IF(B21=Data!#REF!,Data!#REF!,(IF(B21=Data!#REF!,Data!#REF!,Data!#REF!)))))))))))))))&amp;IF(B21=Data!#REF!,Data!#REF!,(IF(B21=Data!#REF!,Data!#REF!,(IF(B21=Data!#REF!,Data!#REF!,(IF(B21=Data!#REF!,Data!#REF!,(IF(B21=Data!#REF!,Data!#REF!,Data!#REF!)))))))))</f>
        <v>#REF!</v>
      </c>
      <c r="V21" s="227">
        <f>IF(D21="","",VLOOKUP(B21,Data!$B$5:$J$501,9,FALSE)*D21)</f>
        <v>1.534</v>
      </c>
    </row>
    <row r="22" spans="1:22" ht="17.75" customHeight="1">
      <c r="A22" s="326">
        <v>4</v>
      </c>
      <c r="B22" s="327" t="s">
        <v>38</v>
      </c>
      <c r="C22" s="239" t="str">
        <f>IF(D22="","",VLOOKUP(B22,Data!$B$5:$L$501,2,FALSE))</f>
        <v>ZJ54410</v>
      </c>
      <c r="D22" s="229">
        <v>1</v>
      </c>
      <c r="E22" s="319"/>
      <c r="F22" s="224">
        <f>IF(D22="","",VLOOKUP(B22,Data!$B$5:$L$501,11,FALSE))</f>
        <v>4657.7700000000004</v>
      </c>
      <c r="G22" s="234">
        <f t="shared" si="0"/>
        <v>4657.7700000000004</v>
      </c>
      <c r="H22" s="225" t="str">
        <f>IF(D22="","",VLOOKUP(B22,Data!$B$5:$D$501,3,FALSE))</f>
        <v>C/T</v>
      </c>
      <c r="I22" s="225" t="str">
        <f>IF(D22="","",VLOOKUP(B22,Data!$B$5:$M$501,12,FALSE))</f>
        <v>Indonesia</v>
      </c>
      <c r="J22" s="231" t="s">
        <v>929</v>
      </c>
      <c r="K22" s="226">
        <f>IF(D22="","",VLOOKUP(B22,Data!$B$5:$E$501,4,FALSE)*D22)</f>
        <v>305</v>
      </c>
      <c r="L22" s="232">
        <f>IF(D22="","",VLOOKUP(B22,Data!$B$5:$F$501,5,FALSE)*D22)</f>
        <v>269</v>
      </c>
      <c r="M22" s="230" t="e">
        <f>IF(B22=Data!B64,Data!G64,(IF(B22=Data!#REF!,Data!#REF!,(IF(B22=Data!B67,Data!G67,(IF(B22=Data!#REF!,Data!#REF!,(IF(B22=Data!#REF!,Data!#REF!,(IF(B22=Data!#REF!,Data!#REF!,(IF(B22=Data!B51,Data!G51,(IF(B22=Data!#REF!,Data!#REF!,Data!#REF!)))))))))))))))&amp;IF(B22=Data!#REF!,Data!#REF!,(IF(B22=Data!#REF!,Data!#REF!,(IF(B22=Data!B191,Data!G191,(IF(B22=Data!#REF!,Data!#REF!,(IF(B22=Data!#REF!,Data!#REF!,(IF(B22=Data!B91,Data!G859,(IF(B22=Data!#REF!,Data!#REF!,(IF(B22=Data!#REF!,Data!#REF!,Data!#REF!)))))))))))))))&amp;IF(B22=Data!#REF!,Data!#REF!,(IF(B22=Data!#REF!,Data!#REF!,(IF(B22=Data!#REF!,Data!#REF!,(IF(B22=Data!#REF!,Data!#REF!,(IF(B22=Data!#REF!,Data!#REF!,Data!#REF!)))))))))</f>
        <v>#REF!</v>
      </c>
      <c r="N22" s="328"/>
      <c r="O22" s="329"/>
      <c r="P22" s="233" t="e">
        <f>IF(B22=Data!B64,Data!H64,(IF(B22=Data!#REF!,Data!#REF!,(IF(B22=Data!B67,Data!H67,(IF(B22=Data!#REF!,Data!#REF!,(IF(B22=Data!#REF!,Data!#REF!,(IF(B22=Data!#REF!,Data!#REF!,(IF(B22=Data!B51,Data!H51,(IF(B22=Data!#REF!,Data!#REF!,Data!#REF!)))))))))))))))&amp;IF(B22=Data!#REF!,Data!#REF!,(IF(B22=Data!#REF!,Data!#REF!,(IF(B22=Data!B191,Data!H191,(IF(B22=Data!#REF!,Data!#REF!,(IF(B22=Data!#REF!,Data!#REF!,(IF(B22=Data!B91,Data!H859,(IF(B22=Data!#REF!,Data!#REF!,(IF(B22=Data!#REF!,Data!#REF!,Data!#REF!)))))))))))))))&amp;IF(B22=Data!#REF!,Data!#REF!,(IF(B22=Data!#REF!,Data!#REF!,(IF(B22=Data!#REF!,Data!#REF!,(IF(B22=Data!#REF!,Data!#REF!,(IF(B22=Data!#REF!,Data!#REF!,Data!#REF!)))))))))</f>
        <v>#REF!</v>
      </c>
      <c r="Q22" s="329"/>
      <c r="R22" s="329"/>
      <c r="S22" s="233" t="e">
        <f>IF(B22=Data!B64,Data!I64,(IF(B22=Data!#REF!,Data!#REF!,(IF(B22=Data!B67,Data!I67,(IF(B22=Data!#REF!,Data!#REF!,(IF(B22=Data!#REF!,Data!#REF!,(IF(B22=Data!#REF!,Data!#REF!,(IF(B22=Data!B51,Data!I51,(IF(B22=Data!#REF!,Data!#REF!,Data!#REF!)))))))))))))))&amp;IF(B22=Data!#REF!,Data!#REF!,(IF(B22=Data!#REF!,Data!#REF!,(IF(B22=Data!B191,Data!I191,(IF(B22=Data!#REF!,Data!#REF!,(IF(B22=Data!#REF!,Data!#REF!,(IF(B22=Data!B91,Data!I859,(IF(B22=Data!#REF!,Data!#REF!,(IF(B22=Data!#REF!,Data!#REF!,Data!#REF!)))))))))))))))&amp;IF(B22=Data!#REF!,Data!#REF!,(IF(B22=Data!#REF!,Data!#REF!,(IF(B22=Data!#REF!,Data!#REF!,(IF(B22=Data!#REF!,Data!#REF!,(IF(B22=Data!#REF!,Data!#REF!,Data!#REF!)))))))))</f>
        <v>#REF!</v>
      </c>
      <c r="T22" s="330"/>
      <c r="U22" s="233" t="e">
        <f>IF(B22=Data!B64,Data!J64,(IF(B22=Data!#REF!,Data!#REF!,(IF(B22=Data!B67,Data!J67,(IF(B22=Data!#REF!,Data!#REF!,(IF(B22=Data!#REF!,Data!#REF!,(IF(B22=Data!#REF!,Data!#REF!,(IF(B22=Data!B51,Data!J51,(IF(B22=Data!#REF!,Data!#REF!,Data!#REF!)))))))))))))))&amp;IF(B22=Data!#REF!,Data!#REF!,(IF(B22=Data!#REF!,Data!#REF!,(IF(B22=Data!B191,Data!J191,(IF(B22=Data!#REF!,Data!#REF!,(IF(B22=Data!#REF!,Data!#REF!,(IF(B22=Data!B91,Data!J859,(IF(B22=Data!#REF!,Data!#REF!,(IF(B22=Data!#REF!,Data!#REF!,Data!#REF!)))))))))))))))&amp;IF(B22=Data!#REF!,Data!#REF!,(IF(B22=Data!#REF!,Data!#REF!,(IF(B22=Data!#REF!,Data!#REF!,(IF(B22=Data!#REF!,Data!#REF!,(IF(B22=Data!#REF!,Data!#REF!,Data!#REF!)))))))))</f>
        <v>#REF!</v>
      </c>
      <c r="V22" s="227">
        <f>IF(D22="","",VLOOKUP(B22,Data!$B$5:$J$501,9,FALSE)*D22)</f>
        <v>1.534</v>
      </c>
    </row>
    <row r="23" spans="1:22" ht="17.75" customHeight="1">
      <c r="A23" s="326">
        <v>5</v>
      </c>
      <c r="B23" s="327" t="s">
        <v>701</v>
      </c>
      <c r="C23" s="239" t="str">
        <f>IF(D23="","",VLOOKUP(B23,Data!$B$5:$L$501,2,FALSE))</f>
        <v>VAC9590</v>
      </c>
      <c r="D23" s="229">
        <v>1</v>
      </c>
      <c r="E23" s="319" t="s">
        <v>524</v>
      </c>
      <c r="F23" s="224">
        <f>IF(D23="","",VLOOKUP(B23,Data!$B$5:$L$501,11,FALSE))</f>
        <v>5076.5600000000004</v>
      </c>
      <c r="G23" s="234">
        <f t="shared" si="0"/>
        <v>5076.5600000000004</v>
      </c>
      <c r="H23" s="225" t="str">
        <f>IF(D23="","",VLOOKUP(B23,Data!$B$5:$D$501,3,FALSE))</f>
        <v>C/T</v>
      </c>
      <c r="I23" s="225" t="str">
        <f>IF(D23="","",VLOOKUP(B23,Data!$B$5:$M$501,12,FALSE))</f>
        <v>Indonesia</v>
      </c>
      <c r="J23" s="231" t="s">
        <v>929</v>
      </c>
      <c r="K23" s="226">
        <f>IF(D23="","",VLOOKUP(B23,Data!$B$5:$E$501,4,FALSE)*D23)</f>
        <v>310</v>
      </c>
      <c r="L23" s="232">
        <f>IF(D23="","",VLOOKUP(B23,Data!$B$5:$F$501,5,FALSE)*D23)</f>
        <v>274</v>
      </c>
      <c r="M23" s="230" t="e">
        <f>IF(B23=Data!B61,Data!G61,(IF(B23=Data!#REF!,Data!#REF!,(IF(B23=Data!B64,Data!G64,(IF(B23=Data!#REF!,Data!#REF!,(IF(B23=Data!#REF!,Data!#REF!,(IF(B23=Data!#REF!,Data!#REF!,(IF(B23=Data!B48,Data!G48,(IF(B23=Data!#REF!,Data!#REF!,Data!#REF!)))))))))))))))&amp;IF(B23=Data!#REF!,Data!#REF!,(IF(B23=Data!#REF!,Data!#REF!,(IF(B23=Data!B188,Data!G188,(IF(B23=Data!#REF!,Data!#REF!,(IF(B23=Data!#REF!,Data!#REF!,(IF(B23=Data!B88,Data!G856,(IF(B23=Data!#REF!,Data!#REF!,(IF(B23=Data!#REF!,Data!#REF!,Data!#REF!)))))))))))))))&amp;IF(B23=Data!#REF!,Data!#REF!,(IF(B23=Data!#REF!,Data!#REF!,(IF(B23=Data!#REF!,Data!#REF!,(IF(B23=Data!#REF!,Data!#REF!,(IF(B23=Data!#REF!,Data!#REF!,Data!#REF!)))))))))</f>
        <v>#REF!</v>
      </c>
      <c r="N23" s="328"/>
      <c r="O23" s="329"/>
      <c r="P23" s="233" t="e">
        <f>IF(B23=Data!B61,Data!H61,(IF(B23=Data!#REF!,Data!#REF!,(IF(B23=Data!B64,Data!H64,(IF(B23=Data!#REF!,Data!#REF!,(IF(B23=Data!#REF!,Data!#REF!,(IF(B23=Data!#REF!,Data!#REF!,(IF(B23=Data!B48,Data!H48,(IF(B23=Data!#REF!,Data!#REF!,Data!#REF!)))))))))))))))&amp;IF(B23=Data!#REF!,Data!#REF!,(IF(B23=Data!#REF!,Data!#REF!,(IF(B23=Data!B188,Data!H188,(IF(B23=Data!#REF!,Data!#REF!,(IF(B23=Data!#REF!,Data!#REF!,(IF(B23=Data!B88,Data!H856,(IF(B23=Data!#REF!,Data!#REF!,(IF(B23=Data!#REF!,Data!#REF!,Data!#REF!)))))))))))))))&amp;IF(B23=Data!#REF!,Data!#REF!,(IF(B23=Data!#REF!,Data!#REF!,(IF(B23=Data!#REF!,Data!#REF!,(IF(B23=Data!#REF!,Data!#REF!,(IF(B23=Data!#REF!,Data!#REF!,Data!#REF!)))))))))</f>
        <v>#REF!</v>
      </c>
      <c r="Q23" s="329"/>
      <c r="R23" s="329"/>
      <c r="S23" s="233" t="e">
        <f>IF(B23=Data!B61,Data!I61,(IF(B23=Data!#REF!,Data!#REF!,(IF(B23=Data!B64,Data!I64,(IF(B23=Data!#REF!,Data!#REF!,(IF(B23=Data!#REF!,Data!#REF!,(IF(B23=Data!#REF!,Data!#REF!,(IF(B23=Data!B48,Data!I48,(IF(B23=Data!#REF!,Data!#REF!,Data!#REF!)))))))))))))))&amp;IF(B23=Data!#REF!,Data!#REF!,(IF(B23=Data!#REF!,Data!#REF!,(IF(B23=Data!B188,Data!I188,(IF(B23=Data!#REF!,Data!#REF!,(IF(B23=Data!#REF!,Data!#REF!,(IF(B23=Data!B88,Data!I856,(IF(B23=Data!#REF!,Data!#REF!,(IF(B23=Data!#REF!,Data!#REF!,Data!#REF!)))))))))))))))&amp;IF(B23=Data!#REF!,Data!#REF!,(IF(B23=Data!#REF!,Data!#REF!,(IF(B23=Data!#REF!,Data!#REF!,(IF(B23=Data!#REF!,Data!#REF!,(IF(B23=Data!#REF!,Data!#REF!,Data!#REF!)))))))))</f>
        <v>#REF!</v>
      </c>
      <c r="T23" s="330"/>
      <c r="U23" s="233" t="e">
        <f>IF(B23=Data!B61,Data!J61,(IF(B23=Data!#REF!,Data!#REF!,(IF(B23=Data!B64,Data!J64,(IF(B23=Data!#REF!,Data!#REF!,(IF(B23=Data!#REF!,Data!#REF!,(IF(B23=Data!#REF!,Data!#REF!,(IF(B23=Data!B48,Data!J48,(IF(B23=Data!#REF!,Data!#REF!,Data!#REF!)))))))))))))))&amp;IF(B23=Data!#REF!,Data!#REF!,(IF(B23=Data!#REF!,Data!#REF!,(IF(B23=Data!B188,Data!J188,(IF(B23=Data!#REF!,Data!#REF!,(IF(B23=Data!#REF!,Data!#REF!,(IF(B23=Data!B88,Data!J856,(IF(B23=Data!#REF!,Data!#REF!,(IF(B23=Data!#REF!,Data!#REF!,Data!#REF!)))))))))))))))&amp;IF(B23=Data!#REF!,Data!#REF!,(IF(B23=Data!#REF!,Data!#REF!,(IF(B23=Data!#REF!,Data!#REF!,(IF(B23=Data!#REF!,Data!#REF!,(IF(B23=Data!#REF!,Data!#REF!,Data!#REF!)))))))))</f>
        <v>#REF!</v>
      </c>
      <c r="V23" s="227">
        <f>IF(D23="","",VLOOKUP(B23,Data!$B$5:$J$501,9,FALSE)*D23)</f>
        <v>1.534</v>
      </c>
    </row>
    <row r="24" spans="1:22" ht="17.75" customHeight="1">
      <c r="A24" s="326">
        <v>6</v>
      </c>
      <c r="B24" s="327" t="s">
        <v>336</v>
      </c>
      <c r="C24" s="239" t="str">
        <f>IF(D24="","",VLOOKUP(B24,Data!$B$5:$L$501,2,FALSE))</f>
        <v>ZE62400</v>
      </c>
      <c r="D24" s="229">
        <v>3</v>
      </c>
      <c r="E24" s="319"/>
      <c r="F24" s="224">
        <f>IF(D24="","",VLOOKUP(B24,Data!$B$5:$L$501,11,FALSE))</f>
        <v>1704.47</v>
      </c>
      <c r="G24" s="234">
        <f t="shared" si="0"/>
        <v>5113.41</v>
      </c>
      <c r="H24" s="225" t="str">
        <f>IF(D24="","",VLOOKUP(B24,Data!$B$5:$D$501,3,FALSE))</f>
        <v>C/T</v>
      </c>
      <c r="I24" s="225" t="str">
        <f>IF(D24="","",VLOOKUP(B24,Data!$B$5:$M$501,12,FALSE))</f>
        <v>Indonesia</v>
      </c>
      <c r="J24" s="231" t="s">
        <v>929</v>
      </c>
      <c r="K24" s="226">
        <f>IF(D24="","",VLOOKUP(B24,Data!$B$5:$E$501,4,FALSE)*D24)</f>
        <v>603</v>
      </c>
      <c r="L24" s="232">
        <f>IF(D24="","",VLOOKUP(B24,Data!$B$5:$F$501,5,FALSE)*D24)</f>
        <v>543</v>
      </c>
      <c r="M24" s="230" t="e">
        <f>IF(B24=Data!B58,Data!G58,(IF(B24=Data!#REF!,Data!#REF!,(IF(B24=Data!B61,Data!G61,(IF(B24=Data!#REF!,Data!#REF!,(IF(B24=Data!#REF!,Data!#REF!,(IF(B24=Data!#REF!,Data!#REF!,(IF(B24=Data!B45,Data!G45,(IF(B24=Data!#REF!,Data!#REF!,Data!#REF!)))))))))))))))&amp;IF(B24=Data!#REF!,Data!#REF!,(IF(B24=Data!#REF!,Data!#REF!,(IF(B24=Data!B185,Data!G185,(IF(B24=Data!#REF!,Data!#REF!,(IF(B24=Data!#REF!,Data!#REF!,(IF(B24=Data!B85,Data!G853,(IF(B24=Data!#REF!,Data!#REF!,(IF(B24=Data!#REF!,Data!#REF!,Data!#REF!)))))))))))))))&amp;IF(B24=Data!#REF!,Data!#REF!,(IF(B24=Data!#REF!,Data!#REF!,(IF(B24=Data!#REF!,Data!#REF!,(IF(B24=Data!#REF!,Data!#REF!,(IF(B24=Data!#REF!,Data!#REF!,Data!#REF!)))))))))</f>
        <v>#REF!</v>
      </c>
      <c r="N24" s="328"/>
      <c r="O24" s="329"/>
      <c r="P24" s="233" t="e">
        <f>IF(B24=Data!B58,Data!H58,(IF(B24=Data!#REF!,Data!#REF!,(IF(B24=Data!B61,Data!H61,(IF(B24=Data!#REF!,Data!#REF!,(IF(B24=Data!#REF!,Data!#REF!,(IF(B24=Data!#REF!,Data!#REF!,(IF(B24=Data!B45,Data!H45,(IF(B24=Data!#REF!,Data!#REF!,Data!#REF!)))))))))))))))&amp;IF(B24=Data!#REF!,Data!#REF!,(IF(B24=Data!#REF!,Data!#REF!,(IF(B24=Data!B185,Data!H185,(IF(B24=Data!#REF!,Data!#REF!,(IF(B24=Data!#REF!,Data!#REF!,(IF(B24=Data!B85,Data!H853,(IF(B24=Data!#REF!,Data!#REF!,(IF(B24=Data!#REF!,Data!#REF!,Data!#REF!)))))))))))))))&amp;IF(B24=Data!#REF!,Data!#REF!,(IF(B24=Data!#REF!,Data!#REF!,(IF(B24=Data!#REF!,Data!#REF!,(IF(B24=Data!#REF!,Data!#REF!,(IF(B24=Data!#REF!,Data!#REF!,Data!#REF!)))))))))</f>
        <v>#REF!</v>
      </c>
      <c r="Q24" s="329"/>
      <c r="R24" s="329"/>
      <c r="S24" s="233" t="e">
        <f>IF(B24=Data!B58,Data!I58,(IF(B24=Data!#REF!,Data!#REF!,(IF(B24=Data!B61,Data!I61,(IF(B24=Data!#REF!,Data!#REF!,(IF(B24=Data!#REF!,Data!#REF!,(IF(B24=Data!#REF!,Data!#REF!,(IF(B24=Data!B45,Data!I45,(IF(B24=Data!#REF!,Data!#REF!,Data!#REF!)))))))))))))))&amp;IF(B24=Data!#REF!,Data!#REF!,(IF(B24=Data!#REF!,Data!#REF!,(IF(B24=Data!B185,Data!I185,(IF(B24=Data!#REF!,Data!#REF!,(IF(B24=Data!#REF!,Data!#REF!,(IF(B24=Data!B85,Data!I853,(IF(B24=Data!#REF!,Data!#REF!,(IF(B24=Data!#REF!,Data!#REF!,Data!#REF!)))))))))))))))&amp;IF(B24=Data!#REF!,Data!#REF!,(IF(B24=Data!#REF!,Data!#REF!,(IF(B24=Data!#REF!,Data!#REF!,(IF(B24=Data!#REF!,Data!#REF!,(IF(B24=Data!#REF!,Data!#REF!,Data!#REF!)))))))))</f>
        <v>#REF!</v>
      </c>
      <c r="T24" s="330"/>
      <c r="U24" s="233" t="e">
        <f>IF(B24=Data!B58,Data!J58,(IF(B24=Data!#REF!,Data!#REF!,(IF(B24=Data!B61,Data!J61,(IF(B24=Data!#REF!,Data!#REF!,(IF(B24=Data!#REF!,Data!#REF!,(IF(B24=Data!#REF!,Data!#REF!,(IF(B24=Data!B45,Data!J45,(IF(B24=Data!#REF!,Data!#REF!,Data!#REF!)))))))))))))))&amp;IF(B24=Data!#REF!,Data!#REF!,(IF(B24=Data!#REF!,Data!#REF!,(IF(B24=Data!B185,Data!J185,(IF(B24=Data!#REF!,Data!#REF!,(IF(B24=Data!#REF!,Data!#REF!,(IF(B24=Data!B85,Data!J853,(IF(B24=Data!#REF!,Data!#REF!,(IF(B24=Data!#REF!,Data!#REF!,Data!#REF!)))))))))))))))&amp;IF(B24=Data!#REF!,Data!#REF!,(IF(B24=Data!#REF!,Data!#REF!,(IF(B24=Data!#REF!,Data!#REF!,(IF(B24=Data!#REF!,Data!#REF!,(IF(B24=Data!#REF!,Data!#REF!,Data!#REF!)))))))))</f>
        <v>#REF!</v>
      </c>
      <c r="V24" s="227">
        <f>IF(D24="","",VLOOKUP(B24,Data!$B$5:$J$501,9,FALSE)*D24)</f>
        <v>3.4499999999999997</v>
      </c>
    </row>
    <row r="25" spans="1:22" ht="17.75" customHeight="1">
      <c r="A25" s="326">
        <v>7</v>
      </c>
      <c r="B25" s="327" t="s">
        <v>31</v>
      </c>
      <c r="C25" s="239" t="str">
        <f>IF(D25="","",VLOOKUP(B25,Data!$B$5:$L$501,2,FALSE))</f>
        <v>ZQ21280</v>
      </c>
      <c r="D25" s="229">
        <v>1</v>
      </c>
      <c r="E25" s="319"/>
      <c r="F25" s="224">
        <f>IF(D25="","",VLOOKUP(B25,Data!$B$5:$L$501,11,FALSE))</f>
        <v>1748.05</v>
      </c>
      <c r="G25" s="234">
        <f t="shared" si="0"/>
        <v>1748.05</v>
      </c>
      <c r="H25" s="225" t="str">
        <f>IF(D25="","",VLOOKUP(B25,Data!$B$5:$D$501,3,FALSE))</f>
        <v>C/T</v>
      </c>
      <c r="I25" s="225" t="str">
        <f>IF(D25="","",VLOOKUP(B25,Data!$B$5:$M$501,12,FALSE))</f>
        <v>Indonesia</v>
      </c>
      <c r="J25" s="231" t="s">
        <v>929</v>
      </c>
      <c r="K25" s="226">
        <f>IF(D25="","",VLOOKUP(B25,Data!$B$5:$E$501,4,FALSE)*D25)</f>
        <v>201</v>
      </c>
      <c r="L25" s="232">
        <f>IF(D25="","",VLOOKUP(B25,Data!$B$5:$F$501,5,FALSE)*D25)</f>
        <v>181</v>
      </c>
      <c r="M25" s="230" t="e">
        <f>IF(B25=Data!B59,Data!G59,(IF(B25=Data!#REF!,Data!#REF!,(IF(B25=Data!B62,Data!G62,(IF(B25=Data!#REF!,Data!#REF!,(IF(B25=Data!#REF!,Data!#REF!,(IF(B25=Data!#REF!,Data!#REF!,(IF(B25=Data!B46,Data!G46,(IF(B25=Data!#REF!,Data!#REF!,Data!#REF!)))))))))))))))&amp;IF(B25=Data!#REF!,Data!#REF!,(IF(B25=Data!#REF!,Data!#REF!,(IF(B25=Data!B186,Data!G186,(IF(B25=Data!#REF!,Data!#REF!,(IF(B25=Data!#REF!,Data!#REF!,(IF(B25=Data!B86,Data!G854,(IF(B25=Data!#REF!,Data!#REF!,(IF(B25=Data!#REF!,Data!#REF!,Data!#REF!)))))))))))))))&amp;IF(B25=Data!#REF!,Data!#REF!,(IF(B25=Data!#REF!,Data!#REF!,(IF(B25=Data!#REF!,Data!#REF!,(IF(B25=Data!#REF!,Data!#REF!,(IF(B25=Data!#REF!,Data!#REF!,Data!#REF!)))))))))</f>
        <v>#REF!</v>
      </c>
      <c r="N25" s="328"/>
      <c r="O25" s="329"/>
      <c r="P25" s="233" t="e">
        <f>IF(B25=Data!B59,Data!H59,(IF(B25=Data!#REF!,Data!#REF!,(IF(B25=Data!B62,Data!H62,(IF(B25=Data!#REF!,Data!#REF!,(IF(B25=Data!#REF!,Data!#REF!,(IF(B25=Data!#REF!,Data!#REF!,(IF(B25=Data!B46,Data!H46,(IF(B25=Data!#REF!,Data!#REF!,Data!#REF!)))))))))))))))&amp;IF(B25=Data!#REF!,Data!#REF!,(IF(B25=Data!#REF!,Data!#REF!,(IF(B25=Data!B186,Data!H186,(IF(B25=Data!#REF!,Data!#REF!,(IF(B25=Data!#REF!,Data!#REF!,(IF(B25=Data!B86,Data!H854,(IF(B25=Data!#REF!,Data!#REF!,(IF(B25=Data!#REF!,Data!#REF!,Data!#REF!)))))))))))))))&amp;IF(B25=Data!#REF!,Data!#REF!,(IF(B25=Data!#REF!,Data!#REF!,(IF(B25=Data!#REF!,Data!#REF!,(IF(B25=Data!#REF!,Data!#REF!,(IF(B25=Data!#REF!,Data!#REF!,Data!#REF!)))))))))</f>
        <v>#REF!</v>
      </c>
      <c r="Q25" s="329"/>
      <c r="R25" s="329"/>
      <c r="S25" s="233" t="e">
        <f>IF(B25=Data!B59,Data!I59,(IF(B25=Data!#REF!,Data!#REF!,(IF(B25=Data!B62,Data!I62,(IF(B25=Data!#REF!,Data!#REF!,(IF(B25=Data!#REF!,Data!#REF!,(IF(B25=Data!#REF!,Data!#REF!,(IF(B25=Data!B46,Data!I46,(IF(B25=Data!#REF!,Data!#REF!,Data!#REF!)))))))))))))))&amp;IF(B25=Data!#REF!,Data!#REF!,(IF(B25=Data!#REF!,Data!#REF!,(IF(B25=Data!B186,Data!I186,(IF(B25=Data!#REF!,Data!#REF!,(IF(B25=Data!#REF!,Data!#REF!,(IF(B25=Data!B86,Data!I854,(IF(B25=Data!#REF!,Data!#REF!,(IF(B25=Data!#REF!,Data!#REF!,Data!#REF!)))))))))))))))&amp;IF(B25=Data!#REF!,Data!#REF!,(IF(B25=Data!#REF!,Data!#REF!,(IF(B25=Data!#REF!,Data!#REF!,(IF(B25=Data!#REF!,Data!#REF!,(IF(B25=Data!#REF!,Data!#REF!,Data!#REF!)))))))))</f>
        <v>#REF!</v>
      </c>
      <c r="T25" s="330"/>
      <c r="U25" s="233" t="e">
        <f>IF(B25=Data!B59,Data!J59,(IF(B25=Data!#REF!,Data!#REF!,(IF(B25=Data!B62,Data!J62,(IF(B25=Data!#REF!,Data!#REF!,(IF(B25=Data!#REF!,Data!#REF!,(IF(B25=Data!#REF!,Data!#REF!,(IF(B25=Data!B46,Data!J46,(IF(B25=Data!#REF!,Data!#REF!,Data!#REF!)))))))))))))))&amp;IF(B25=Data!#REF!,Data!#REF!,(IF(B25=Data!#REF!,Data!#REF!,(IF(B25=Data!B186,Data!J186,(IF(B25=Data!#REF!,Data!#REF!,(IF(B25=Data!#REF!,Data!#REF!,(IF(B25=Data!B86,Data!J854,(IF(B25=Data!#REF!,Data!#REF!,(IF(B25=Data!#REF!,Data!#REF!,Data!#REF!)))))))))))))))&amp;IF(B25=Data!#REF!,Data!#REF!,(IF(B25=Data!#REF!,Data!#REF!,(IF(B25=Data!#REF!,Data!#REF!,(IF(B25=Data!#REF!,Data!#REF!,(IF(B25=Data!#REF!,Data!#REF!,Data!#REF!)))))))))</f>
        <v>#REF!</v>
      </c>
      <c r="V25" s="227">
        <f>IF(D25="","",VLOOKUP(B25,Data!$B$5:$J$501,9,FALSE)*D25)</f>
        <v>1.1499999999999999</v>
      </c>
    </row>
    <row r="26" spans="1:22" ht="17.75" customHeight="1">
      <c r="A26" s="326">
        <v>8</v>
      </c>
      <c r="B26" s="327" t="s">
        <v>386</v>
      </c>
      <c r="C26" s="239" t="str">
        <f>IF(D26="","",VLOOKUP(B26,Data!$B$5:$L$501,2,FALSE))</f>
        <v>ZW44770</v>
      </c>
      <c r="D26" s="229">
        <v>2</v>
      </c>
      <c r="E26" s="319"/>
      <c r="F26" s="224">
        <f>IF(D26="","",VLOOKUP(B26,Data!$B$5:$L$501,11,FALSE))</f>
        <v>1857.02</v>
      </c>
      <c r="G26" s="234">
        <f t="shared" si="0"/>
        <v>3714.04</v>
      </c>
      <c r="H26" s="225" t="str">
        <f>IF(D26="","",VLOOKUP(B26,Data!$B$5:$D$501,3,FALSE))</f>
        <v>C/T</v>
      </c>
      <c r="I26" s="225" t="str">
        <f>IF(D26="","",VLOOKUP(B26,Data!$B$5:$M$501,12,FALSE))</f>
        <v>Indonesia</v>
      </c>
      <c r="J26" s="231" t="s">
        <v>929</v>
      </c>
      <c r="K26" s="226">
        <f>IF(D26="","",VLOOKUP(B26,Data!$B$5:$E$501,4,FALSE)*D26)</f>
        <v>402</v>
      </c>
      <c r="L26" s="232">
        <f>IF(D26="","",VLOOKUP(B26,Data!$B$5:$F$501,5,FALSE)*D26)</f>
        <v>362</v>
      </c>
      <c r="M26" s="230" t="e">
        <f>IF(B26=Data!B60,Data!G60,(IF(B26=Data!#REF!,Data!#REF!,(IF(B26=Data!B63,Data!G63,(IF(B26=Data!#REF!,Data!#REF!,(IF(B26=Data!#REF!,Data!#REF!,(IF(B26=Data!#REF!,Data!#REF!,(IF(B26=Data!B47,Data!G47,(IF(B26=Data!#REF!,Data!#REF!,Data!#REF!)))))))))))))))&amp;IF(B26=Data!#REF!,Data!#REF!,(IF(B26=Data!#REF!,Data!#REF!,(IF(B26=Data!B187,Data!G187,(IF(B26=Data!#REF!,Data!#REF!,(IF(B26=Data!#REF!,Data!#REF!,(IF(B26=Data!B87,Data!G855,(IF(B26=Data!#REF!,Data!#REF!,(IF(B26=Data!#REF!,Data!#REF!,Data!#REF!)))))))))))))))&amp;IF(B26=Data!#REF!,Data!#REF!,(IF(B26=Data!#REF!,Data!#REF!,(IF(B26=Data!#REF!,Data!#REF!,(IF(B26=Data!#REF!,Data!#REF!,(IF(B26=Data!#REF!,Data!#REF!,Data!#REF!)))))))))</f>
        <v>#REF!</v>
      </c>
      <c r="N26" s="328"/>
      <c r="O26" s="329"/>
      <c r="P26" s="233" t="e">
        <f>IF(B26=Data!B60,Data!H60,(IF(B26=Data!#REF!,Data!#REF!,(IF(B26=Data!B63,Data!H63,(IF(B26=Data!#REF!,Data!#REF!,(IF(B26=Data!#REF!,Data!#REF!,(IF(B26=Data!#REF!,Data!#REF!,(IF(B26=Data!B47,Data!H47,(IF(B26=Data!#REF!,Data!#REF!,Data!#REF!)))))))))))))))&amp;IF(B26=Data!#REF!,Data!#REF!,(IF(B26=Data!#REF!,Data!#REF!,(IF(B26=Data!B187,Data!H187,(IF(B26=Data!#REF!,Data!#REF!,(IF(B26=Data!#REF!,Data!#REF!,(IF(B26=Data!B87,Data!H855,(IF(B26=Data!#REF!,Data!#REF!,(IF(B26=Data!#REF!,Data!#REF!,Data!#REF!)))))))))))))))&amp;IF(B26=Data!#REF!,Data!#REF!,(IF(B26=Data!#REF!,Data!#REF!,(IF(B26=Data!#REF!,Data!#REF!,(IF(B26=Data!#REF!,Data!#REF!,(IF(B26=Data!#REF!,Data!#REF!,Data!#REF!)))))))))</f>
        <v>#REF!</v>
      </c>
      <c r="Q26" s="329"/>
      <c r="R26" s="329"/>
      <c r="S26" s="233" t="e">
        <f>IF(B26=Data!B60,Data!I60,(IF(B26=Data!#REF!,Data!#REF!,(IF(B26=Data!B63,Data!I63,(IF(B26=Data!#REF!,Data!#REF!,(IF(B26=Data!#REF!,Data!#REF!,(IF(B26=Data!#REF!,Data!#REF!,(IF(B26=Data!B47,Data!I47,(IF(B26=Data!#REF!,Data!#REF!,Data!#REF!)))))))))))))))&amp;IF(B26=Data!#REF!,Data!#REF!,(IF(B26=Data!#REF!,Data!#REF!,(IF(B26=Data!B187,Data!I187,(IF(B26=Data!#REF!,Data!#REF!,(IF(B26=Data!#REF!,Data!#REF!,(IF(B26=Data!B87,Data!I855,(IF(B26=Data!#REF!,Data!#REF!,(IF(B26=Data!#REF!,Data!#REF!,Data!#REF!)))))))))))))))&amp;IF(B26=Data!#REF!,Data!#REF!,(IF(B26=Data!#REF!,Data!#REF!,(IF(B26=Data!#REF!,Data!#REF!,(IF(B26=Data!#REF!,Data!#REF!,(IF(B26=Data!#REF!,Data!#REF!,Data!#REF!)))))))))</f>
        <v>#REF!</v>
      </c>
      <c r="T26" s="330"/>
      <c r="U26" s="233" t="e">
        <f>IF(B26=Data!B60,Data!J60,(IF(B26=Data!#REF!,Data!#REF!,(IF(B26=Data!B63,Data!J63,(IF(B26=Data!#REF!,Data!#REF!,(IF(B26=Data!#REF!,Data!#REF!,(IF(B26=Data!#REF!,Data!#REF!,(IF(B26=Data!B47,Data!J47,(IF(B26=Data!#REF!,Data!#REF!,Data!#REF!)))))))))))))))&amp;IF(B26=Data!#REF!,Data!#REF!,(IF(B26=Data!#REF!,Data!#REF!,(IF(B26=Data!B187,Data!J187,(IF(B26=Data!#REF!,Data!#REF!,(IF(B26=Data!#REF!,Data!#REF!,(IF(B26=Data!B87,Data!J855,(IF(B26=Data!#REF!,Data!#REF!,(IF(B26=Data!#REF!,Data!#REF!,Data!#REF!)))))))))))))))&amp;IF(B26=Data!#REF!,Data!#REF!,(IF(B26=Data!#REF!,Data!#REF!,(IF(B26=Data!#REF!,Data!#REF!,(IF(B26=Data!#REF!,Data!#REF!,(IF(B26=Data!#REF!,Data!#REF!,Data!#REF!)))))))))</f>
        <v>#REF!</v>
      </c>
      <c r="V26" s="227">
        <f>IF(D26="","",VLOOKUP(B26,Data!$B$5:$J$501,9,FALSE)*D26)</f>
        <v>2.2999999999999998</v>
      </c>
    </row>
    <row r="27" spans="1:22" ht="17.75" customHeight="1">
      <c r="A27" s="326">
        <v>9</v>
      </c>
      <c r="B27" s="327" t="s">
        <v>696</v>
      </c>
      <c r="C27" s="239" t="str">
        <f>IF(D27="","",VLOOKUP(B27,Data!$B$5:$L$501,2,FALSE))</f>
        <v>VAC9530</v>
      </c>
      <c r="D27" s="229">
        <v>2</v>
      </c>
      <c r="E27" s="319"/>
      <c r="F27" s="224">
        <f>IF(D27="","",VLOOKUP(B27,Data!$B$5:$L$501,11,FALSE))</f>
        <v>2053.67</v>
      </c>
      <c r="G27" s="234">
        <f t="shared" si="0"/>
        <v>4107.34</v>
      </c>
      <c r="H27" s="225" t="str">
        <f>IF(D27="","",VLOOKUP(B27,Data!$B$5:$D$501,3,FALSE))</f>
        <v>C/T</v>
      </c>
      <c r="I27" s="225" t="str">
        <f>IF(D27="","",VLOOKUP(B27,Data!$B$5:$M$501,12,FALSE))</f>
        <v>Indonesia</v>
      </c>
      <c r="J27" s="231" t="s">
        <v>929</v>
      </c>
      <c r="K27" s="226">
        <f>IF(D27="","",VLOOKUP(B27,Data!$B$5:$E$501,4,FALSE)*D27)</f>
        <v>408</v>
      </c>
      <c r="L27" s="232">
        <f>IF(D27="","",VLOOKUP(B27,Data!$B$5:$F$501,5,FALSE)*D27)</f>
        <v>368</v>
      </c>
      <c r="M27" s="230" t="e">
        <f>IF(B27=Data!B61,Data!G61,(IF(B27=Data!#REF!,Data!#REF!,(IF(B27=Data!B64,Data!G64,(IF(B27=Data!#REF!,Data!#REF!,(IF(B27=Data!#REF!,Data!#REF!,(IF(B27=Data!#REF!,Data!#REF!,(IF(B27=Data!B48,Data!G48,(IF(B27=Data!#REF!,Data!#REF!,Data!#REF!)))))))))))))))&amp;IF(B27=Data!#REF!,Data!#REF!,(IF(B27=Data!#REF!,Data!#REF!,(IF(B27=Data!B188,Data!G188,(IF(B27=Data!#REF!,Data!#REF!,(IF(B27=Data!#REF!,Data!#REF!,(IF(B27=Data!B88,Data!G856,(IF(B27=Data!#REF!,Data!#REF!,(IF(B27=Data!#REF!,Data!#REF!,Data!#REF!)))))))))))))))&amp;IF(B27=Data!#REF!,Data!#REF!,(IF(B27=Data!#REF!,Data!#REF!,(IF(B27=Data!#REF!,Data!#REF!,(IF(B27=Data!#REF!,Data!#REF!,(IF(B27=Data!#REF!,Data!#REF!,Data!#REF!)))))))))</f>
        <v>#REF!</v>
      </c>
      <c r="N27" s="328"/>
      <c r="O27" s="329"/>
      <c r="P27" s="233" t="e">
        <f>IF(B27=Data!B61,Data!H61,(IF(B27=Data!#REF!,Data!#REF!,(IF(B27=Data!B64,Data!H64,(IF(B27=Data!#REF!,Data!#REF!,(IF(B27=Data!#REF!,Data!#REF!,(IF(B27=Data!#REF!,Data!#REF!,(IF(B27=Data!B48,Data!H48,(IF(B27=Data!#REF!,Data!#REF!,Data!#REF!)))))))))))))))&amp;IF(B27=Data!#REF!,Data!#REF!,(IF(B27=Data!#REF!,Data!#REF!,(IF(B27=Data!B188,Data!H188,(IF(B27=Data!#REF!,Data!#REF!,(IF(B27=Data!#REF!,Data!#REF!,(IF(B27=Data!B88,Data!H856,(IF(B27=Data!#REF!,Data!#REF!,(IF(B27=Data!#REF!,Data!#REF!,Data!#REF!)))))))))))))))&amp;IF(B27=Data!#REF!,Data!#REF!,(IF(B27=Data!#REF!,Data!#REF!,(IF(B27=Data!#REF!,Data!#REF!,(IF(B27=Data!#REF!,Data!#REF!,(IF(B27=Data!#REF!,Data!#REF!,Data!#REF!)))))))))</f>
        <v>#REF!</v>
      </c>
      <c r="Q27" s="329"/>
      <c r="R27" s="329"/>
      <c r="S27" s="233" t="e">
        <f>IF(B27=Data!B61,Data!I61,(IF(B27=Data!#REF!,Data!#REF!,(IF(B27=Data!B64,Data!I64,(IF(B27=Data!#REF!,Data!#REF!,(IF(B27=Data!#REF!,Data!#REF!,(IF(B27=Data!#REF!,Data!#REF!,(IF(B27=Data!B48,Data!I48,(IF(B27=Data!#REF!,Data!#REF!,Data!#REF!)))))))))))))))&amp;IF(B27=Data!#REF!,Data!#REF!,(IF(B27=Data!#REF!,Data!#REF!,(IF(B27=Data!B188,Data!I188,(IF(B27=Data!#REF!,Data!#REF!,(IF(B27=Data!#REF!,Data!#REF!,(IF(B27=Data!B88,Data!I856,(IF(B27=Data!#REF!,Data!#REF!,(IF(B27=Data!#REF!,Data!#REF!,Data!#REF!)))))))))))))))&amp;IF(B27=Data!#REF!,Data!#REF!,(IF(B27=Data!#REF!,Data!#REF!,(IF(B27=Data!#REF!,Data!#REF!,(IF(B27=Data!#REF!,Data!#REF!,(IF(B27=Data!#REF!,Data!#REF!,Data!#REF!)))))))))</f>
        <v>#REF!</v>
      </c>
      <c r="T27" s="330"/>
      <c r="U27" s="233" t="e">
        <f>IF(B27=Data!B61,Data!J61,(IF(B27=Data!#REF!,Data!#REF!,(IF(B27=Data!B64,Data!J64,(IF(B27=Data!#REF!,Data!#REF!,(IF(B27=Data!#REF!,Data!#REF!,(IF(B27=Data!#REF!,Data!#REF!,(IF(B27=Data!B48,Data!J48,(IF(B27=Data!#REF!,Data!#REF!,Data!#REF!)))))))))))))))&amp;IF(B27=Data!#REF!,Data!#REF!,(IF(B27=Data!#REF!,Data!#REF!,(IF(B27=Data!B188,Data!J188,(IF(B27=Data!#REF!,Data!#REF!,(IF(B27=Data!#REF!,Data!#REF!,(IF(B27=Data!B88,Data!J856,(IF(B27=Data!#REF!,Data!#REF!,(IF(B27=Data!#REF!,Data!#REF!,Data!#REF!)))))))))))))))&amp;IF(B27=Data!#REF!,Data!#REF!,(IF(B27=Data!#REF!,Data!#REF!,(IF(B27=Data!#REF!,Data!#REF!,(IF(B27=Data!#REF!,Data!#REF!,(IF(B27=Data!#REF!,Data!#REF!,Data!#REF!)))))))))</f>
        <v>#REF!</v>
      </c>
      <c r="V27" s="227">
        <f>IF(D27="","",VLOOKUP(B27,Data!$B$5:$J$501,9,FALSE)*D27)</f>
        <v>2.258</v>
      </c>
    </row>
    <row r="28" spans="1:22" ht="17.75" customHeight="1">
      <c r="A28" s="326">
        <v>10</v>
      </c>
      <c r="B28" s="327" t="s">
        <v>348</v>
      </c>
      <c r="C28" s="239" t="str">
        <f>IF(D28="","",VLOOKUP(B28,Data!$B$5:$L$501,2,FALSE))</f>
        <v>ZF71250</v>
      </c>
      <c r="D28" s="229">
        <v>5</v>
      </c>
      <c r="E28" s="319"/>
      <c r="F28" s="224">
        <f>IF(D28="","",VLOOKUP(B28,Data!$B$5:$L$501,11,FALSE))</f>
        <v>1991.71</v>
      </c>
      <c r="G28" s="234">
        <f t="shared" si="0"/>
        <v>9958.5499999999993</v>
      </c>
      <c r="H28" s="225" t="str">
        <f>IF(D28="","",VLOOKUP(B28,Data!$B$5:$D$501,3,FALSE))</f>
        <v>C/T</v>
      </c>
      <c r="I28" s="225" t="str">
        <f>IF(D28="","",VLOOKUP(B28,Data!$B$5:$M$501,12,FALSE))</f>
        <v>Indonesia</v>
      </c>
      <c r="J28" s="231" t="s">
        <v>929</v>
      </c>
      <c r="K28" s="226">
        <f>IF(D28="","",VLOOKUP(B28,Data!$B$5:$E$501,4,FALSE)*D28)</f>
        <v>1100</v>
      </c>
      <c r="L28" s="232">
        <f>IF(D28="","",VLOOKUP(B28,Data!$B$5:$F$501,5,FALSE)*D28)</f>
        <v>995</v>
      </c>
      <c r="M28" s="230" t="e">
        <f>IF(B28=Data!B57,Data!G57,(IF(B28=Data!#REF!,Data!#REF!,(IF(B28=Data!B60,Data!G60,(IF(B28=Data!#REF!,Data!#REF!,(IF(B28=Data!#REF!,Data!#REF!,(IF(B28=Data!#REF!,Data!#REF!,(IF(B28=Data!B44,Data!G44,(IF(B28=Data!#REF!,Data!#REF!,Data!#REF!)))))))))))))))&amp;IF(B28=Data!#REF!,Data!#REF!,(IF(B28=Data!#REF!,Data!#REF!,(IF(B28=Data!B184,Data!G184,(IF(B28=Data!#REF!,Data!#REF!,(IF(B28=Data!#REF!,Data!#REF!,(IF(B28=Data!B84,Data!G852,(IF(B28=Data!#REF!,Data!#REF!,(IF(B28=Data!#REF!,Data!#REF!,Data!#REF!)))))))))))))))&amp;IF(B28=Data!#REF!,Data!#REF!,(IF(B28=Data!#REF!,Data!#REF!,(IF(B28=Data!#REF!,Data!#REF!,(IF(B28=Data!#REF!,Data!#REF!,(IF(B28=Data!#REF!,Data!#REF!,Data!#REF!)))))))))</f>
        <v>#REF!</v>
      </c>
      <c r="N28" s="328"/>
      <c r="O28" s="329"/>
      <c r="P28" s="233" t="e">
        <f>IF(B28=Data!B57,Data!H57,(IF(B28=Data!#REF!,Data!#REF!,(IF(B28=Data!B60,Data!H60,(IF(B28=Data!#REF!,Data!#REF!,(IF(B28=Data!#REF!,Data!#REF!,(IF(B28=Data!#REF!,Data!#REF!,(IF(B28=Data!B44,Data!H44,(IF(B28=Data!#REF!,Data!#REF!,Data!#REF!)))))))))))))))&amp;IF(B28=Data!#REF!,Data!#REF!,(IF(B28=Data!#REF!,Data!#REF!,(IF(B28=Data!B184,Data!H184,(IF(B28=Data!#REF!,Data!#REF!,(IF(B28=Data!#REF!,Data!#REF!,(IF(B28=Data!B84,Data!H852,(IF(B28=Data!#REF!,Data!#REF!,(IF(B28=Data!#REF!,Data!#REF!,Data!#REF!)))))))))))))))&amp;IF(B28=Data!#REF!,Data!#REF!,(IF(B28=Data!#REF!,Data!#REF!,(IF(B28=Data!#REF!,Data!#REF!,(IF(B28=Data!#REF!,Data!#REF!,(IF(B28=Data!#REF!,Data!#REF!,Data!#REF!)))))))))</f>
        <v>#REF!</v>
      </c>
      <c r="Q28" s="329"/>
      <c r="R28" s="329"/>
      <c r="S28" s="233" t="e">
        <f>IF(B28=Data!B57,Data!I57,(IF(B28=Data!#REF!,Data!#REF!,(IF(B28=Data!B60,Data!I60,(IF(B28=Data!#REF!,Data!#REF!,(IF(B28=Data!#REF!,Data!#REF!,(IF(B28=Data!#REF!,Data!#REF!,(IF(B28=Data!B44,Data!I44,(IF(B28=Data!#REF!,Data!#REF!,Data!#REF!)))))))))))))))&amp;IF(B28=Data!#REF!,Data!#REF!,(IF(B28=Data!#REF!,Data!#REF!,(IF(B28=Data!B184,Data!I184,(IF(B28=Data!#REF!,Data!#REF!,(IF(B28=Data!#REF!,Data!#REF!,(IF(B28=Data!B84,Data!I852,(IF(B28=Data!#REF!,Data!#REF!,(IF(B28=Data!#REF!,Data!#REF!,Data!#REF!)))))))))))))))&amp;IF(B28=Data!#REF!,Data!#REF!,(IF(B28=Data!#REF!,Data!#REF!,(IF(B28=Data!#REF!,Data!#REF!,(IF(B28=Data!#REF!,Data!#REF!,(IF(B28=Data!#REF!,Data!#REF!,Data!#REF!)))))))))</f>
        <v>#REF!</v>
      </c>
      <c r="T28" s="330"/>
      <c r="U28" s="233" t="e">
        <f>IF(B28=Data!B57,Data!J57,(IF(B28=Data!#REF!,Data!#REF!,(IF(B28=Data!B60,Data!J60,(IF(B28=Data!#REF!,Data!#REF!,(IF(B28=Data!#REF!,Data!#REF!,(IF(B28=Data!#REF!,Data!#REF!,(IF(B28=Data!B44,Data!J44,(IF(B28=Data!#REF!,Data!#REF!,Data!#REF!)))))))))))))))&amp;IF(B28=Data!#REF!,Data!#REF!,(IF(B28=Data!#REF!,Data!#REF!,(IF(B28=Data!B184,Data!J184,(IF(B28=Data!#REF!,Data!#REF!,(IF(B28=Data!#REF!,Data!#REF!,(IF(B28=Data!B84,Data!J852,(IF(B28=Data!#REF!,Data!#REF!,(IF(B28=Data!#REF!,Data!#REF!,Data!#REF!)))))))))))))))&amp;IF(B28=Data!#REF!,Data!#REF!,(IF(B28=Data!#REF!,Data!#REF!,(IF(B28=Data!#REF!,Data!#REF!,(IF(B28=Data!#REF!,Data!#REF!,(IF(B28=Data!#REF!,Data!#REF!,Data!#REF!)))))))))</f>
        <v>#REF!</v>
      </c>
      <c r="V28" s="227">
        <f>IF(D28="","",VLOOKUP(B28,Data!$B$5:$J$501,9,FALSE)*D28)</f>
        <v>5.9250000000000007</v>
      </c>
    </row>
    <row r="29" spans="1:22" ht="17.75" customHeight="1">
      <c r="A29" s="326">
        <v>11</v>
      </c>
      <c r="B29" s="327" t="s">
        <v>24</v>
      </c>
      <c r="C29" s="239" t="str">
        <f>IF(D29="","",VLOOKUP(B29,Data!$B$5:$L$501,2,FALSE))</f>
        <v>ZJ73720</v>
      </c>
      <c r="D29" s="229">
        <v>1</v>
      </c>
      <c r="E29" s="319"/>
      <c r="F29" s="224">
        <f>IF(D29="","",VLOOKUP(B29,Data!$B$5:$L$501,11,FALSE))</f>
        <v>2445.35</v>
      </c>
      <c r="G29" s="234">
        <f t="shared" si="0"/>
        <v>2445.35</v>
      </c>
      <c r="H29" s="225" t="str">
        <f>IF(D29="","",VLOOKUP(B29,Data!$B$5:$D$501,3,FALSE))</f>
        <v>C/T</v>
      </c>
      <c r="I29" s="225" t="str">
        <f>IF(D29="","",VLOOKUP(B29,Data!$B$5:$M$501,12,FALSE))</f>
        <v>Indonesia</v>
      </c>
      <c r="J29" s="231" t="s">
        <v>929</v>
      </c>
      <c r="K29" s="226">
        <f>IF(D29="","",VLOOKUP(B29,Data!$B$5:$E$501,4,FALSE)*D29)</f>
        <v>220</v>
      </c>
      <c r="L29" s="232">
        <f>IF(D29="","",VLOOKUP(B29,Data!$B$5:$F$501,5,FALSE)*D29)</f>
        <v>199</v>
      </c>
      <c r="M29" s="230" t="e">
        <f>IF(B29=Data!B58,Data!G58,(IF(B29=Data!#REF!,Data!#REF!,(IF(B29=Data!B61,Data!G61,(IF(B29=Data!#REF!,Data!#REF!,(IF(B29=Data!#REF!,Data!#REF!,(IF(B29=Data!#REF!,Data!#REF!,(IF(B29=Data!B45,Data!G45,(IF(B29=Data!#REF!,Data!#REF!,Data!#REF!)))))))))))))))&amp;IF(B29=Data!#REF!,Data!#REF!,(IF(B29=Data!#REF!,Data!#REF!,(IF(B29=Data!B185,Data!G185,(IF(B29=Data!#REF!,Data!#REF!,(IF(B29=Data!#REF!,Data!#REF!,(IF(B29=Data!B85,Data!G853,(IF(B29=Data!#REF!,Data!#REF!,(IF(B29=Data!#REF!,Data!#REF!,Data!#REF!)))))))))))))))&amp;IF(B29=Data!#REF!,Data!#REF!,(IF(B29=Data!#REF!,Data!#REF!,(IF(B29=Data!#REF!,Data!#REF!,(IF(B29=Data!#REF!,Data!#REF!,(IF(B29=Data!#REF!,Data!#REF!,Data!#REF!)))))))))</f>
        <v>#REF!</v>
      </c>
      <c r="N29" s="328"/>
      <c r="O29" s="329"/>
      <c r="P29" s="233" t="e">
        <f>IF(B29=Data!B58,Data!H58,(IF(B29=Data!#REF!,Data!#REF!,(IF(B29=Data!B61,Data!H61,(IF(B29=Data!#REF!,Data!#REF!,(IF(B29=Data!#REF!,Data!#REF!,(IF(B29=Data!#REF!,Data!#REF!,(IF(B29=Data!B45,Data!H45,(IF(B29=Data!#REF!,Data!#REF!,Data!#REF!)))))))))))))))&amp;IF(B29=Data!#REF!,Data!#REF!,(IF(B29=Data!#REF!,Data!#REF!,(IF(B29=Data!B185,Data!H185,(IF(B29=Data!#REF!,Data!#REF!,(IF(B29=Data!#REF!,Data!#REF!,(IF(B29=Data!B85,Data!H853,(IF(B29=Data!#REF!,Data!#REF!,(IF(B29=Data!#REF!,Data!#REF!,Data!#REF!)))))))))))))))&amp;IF(B29=Data!#REF!,Data!#REF!,(IF(B29=Data!#REF!,Data!#REF!,(IF(B29=Data!#REF!,Data!#REF!,(IF(B29=Data!#REF!,Data!#REF!,(IF(B29=Data!#REF!,Data!#REF!,Data!#REF!)))))))))</f>
        <v>#REF!</v>
      </c>
      <c r="Q29" s="329"/>
      <c r="R29" s="329"/>
      <c r="S29" s="233" t="e">
        <f>IF(B29=Data!B58,Data!I58,(IF(B29=Data!#REF!,Data!#REF!,(IF(B29=Data!B61,Data!I61,(IF(B29=Data!#REF!,Data!#REF!,(IF(B29=Data!#REF!,Data!#REF!,(IF(B29=Data!#REF!,Data!#REF!,(IF(B29=Data!B45,Data!I45,(IF(B29=Data!#REF!,Data!#REF!,Data!#REF!)))))))))))))))&amp;IF(B29=Data!#REF!,Data!#REF!,(IF(B29=Data!#REF!,Data!#REF!,(IF(B29=Data!B185,Data!I185,(IF(B29=Data!#REF!,Data!#REF!,(IF(B29=Data!#REF!,Data!#REF!,(IF(B29=Data!B85,Data!I853,(IF(B29=Data!#REF!,Data!#REF!,(IF(B29=Data!#REF!,Data!#REF!,Data!#REF!)))))))))))))))&amp;IF(B29=Data!#REF!,Data!#REF!,(IF(B29=Data!#REF!,Data!#REF!,(IF(B29=Data!#REF!,Data!#REF!,(IF(B29=Data!#REF!,Data!#REF!,(IF(B29=Data!#REF!,Data!#REF!,Data!#REF!)))))))))</f>
        <v>#REF!</v>
      </c>
      <c r="T29" s="330"/>
      <c r="U29" s="233" t="e">
        <f>IF(B29=Data!B58,Data!J58,(IF(B29=Data!#REF!,Data!#REF!,(IF(B29=Data!B61,Data!J61,(IF(B29=Data!#REF!,Data!#REF!,(IF(B29=Data!#REF!,Data!#REF!,(IF(B29=Data!#REF!,Data!#REF!,(IF(B29=Data!B45,Data!J45,(IF(B29=Data!#REF!,Data!#REF!,Data!#REF!)))))))))))))))&amp;IF(B29=Data!#REF!,Data!#REF!,(IF(B29=Data!#REF!,Data!#REF!,(IF(B29=Data!B185,Data!J185,(IF(B29=Data!#REF!,Data!#REF!,(IF(B29=Data!#REF!,Data!#REF!,(IF(B29=Data!B85,Data!J853,(IF(B29=Data!#REF!,Data!#REF!,(IF(B29=Data!#REF!,Data!#REF!,Data!#REF!)))))))))))))))&amp;IF(B29=Data!#REF!,Data!#REF!,(IF(B29=Data!#REF!,Data!#REF!,(IF(B29=Data!#REF!,Data!#REF!,(IF(B29=Data!#REF!,Data!#REF!,(IF(B29=Data!#REF!,Data!#REF!,Data!#REF!)))))))))</f>
        <v>#REF!</v>
      </c>
      <c r="V29" s="227">
        <f>IF(D29="","",VLOOKUP(B29,Data!$B$5:$J$501,9,FALSE)*D29)</f>
        <v>1.1850000000000001</v>
      </c>
    </row>
    <row r="30" spans="1:22" ht="17.75" customHeight="1">
      <c r="A30" s="326">
        <v>12</v>
      </c>
      <c r="B30" s="327" t="s">
        <v>25</v>
      </c>
      <c r="C30" s="239" t="str">
        <f>IF(D30="","",VLOOKUP(B30,Data!$B$5:$L$501,2,FALSE))</f>
        <v>ZJ73730</v>
      </c>
      <c r="D30" s="229">
        <v>1</v>
      </c>
      <c r="E30" s="319"/>
      <c r="F30" s="224">
        <f>IF(D30="","",VLOOKUP(B30,Data!$B$5:$L$501,11,FALSE))</f>
        <v>2456.2800000000002</v>
      </c>
      <c r="G30" s="234">
        <f t="shared" si="0"/>
        <v>2456.2800000000002</v>
      </c>
      <c r="H30" s="225" t="str">
        <f>IF(D30="","",VLOOKUP(B30,Data!$B$5:$D$501,3,FALSE))</f>
        <v>C/T</v>
      </c>
      <c r="I30" s="225" t="str">
        <f>IF(D30="","",VLOOKUP(B30,Data!$B$5:$M$501,12,FALSE))</f>
        <v>Indonesia</v>
      </c>
      <c r="J30" s="231" t="s">
        <v>929</v>
      </c>
      <c r="K30" s="226">
        <f>IF(D30="","",VLOOKUP(B30,Data!$B$5:$E$501,4,FALSE)*D30)</f>
        <v>220</v>
      </c>
      <c r="L30" s="232">
        <f>IF(D30="","",VLOOKUP(B30,Data!$B$5:$F$501,5,FALSE)*D30)</f>
        <v>199</v>
      </c>
      <c r="M30" s="230" t="e">
        <f>IF(B30=Data!B59,Data!G59,(IF(B30=Data!#REF!,Data!#REF!,(IF(B30=Data!B62,Data!G62,(IF(B30=Data!#REF!,Data!#REF!,(IF(B30=Data!#REF!,Data!#REF!,(IF(B30=Data!#REF!,Data!#REF!,(IF(B30=Data!B46,Data!G46,(IF(B30=Data!#REF!,Data!#REF!,Data!#REF!)))))))))))))))&amp;IF(B30=Data!#REF!,Data!#REF!,(IF(B30=Data!#REF!,Data!#REF!,(IF(B30=Data!B186,Data!G186,(IF(B30=Data!#REF!,Data!#REF!,(IF(B30=Data!#REF!,Data!#REF!,(IF(B30=Data!B86,Data!G854,(IF(B30=Data!#REF!,Data!#REF!,(IF(B30=Data!#REF!,Data!#REF!,Data!#REF!)))))))))))))))&amp;IF(B30=Data!#REF!,Data!#REF!,(IF(B30=Data!#REF!,Data!#REF!,(IF(B30=Data!#REF!,Data!#REF!,(IF(B30=Data!#REF!,Data!#REF!,(IF(B30=Data!#REF!,Data!#REF!,Data!#REF!)))))))))</f>
        <v>#REF!</v>
      </c>
      <c r="N30" s="328"/>
      <c r="O30" s="329"/>
      <c r="P30" s="233" t="e">
        <f>IF(B30=Data!B59,Data!H59,(IF(B30=Data!#REF!,Data!#REF!,(IF(B30=Data!B62,Data!H62,(IF(B30=Data!#REF!,Data!#REF!,(IF(B30=Data!#REF!,Data!#REF!,(IF(B30=Data!#REF!,Data!#REF!,(IF(B30=Data!B46,Data!H46,(IF(B30=Data!#REF!,Data!#REF!,Data!#REF!)))))))))))))))&amp;IF(B30=Data!#REF!,Data!#REF!,(IF(B30=Data!#REF!,Data!#REF!,(IF(B30=Data!B186,Data!H186,(IF(B30=Data!#REF!,Data!#REF!,(IF(B30=Data!#REF!,Data!#REF!,(IF(B30=Data!B86,Data!H854,(IF(B30=Data!#REF!,Data!#REF!,(IF(B30=Data!#REF!,Data!#REF!,Data!#REF!)))))))))))))))&amp;IF(B30=Data!#REF!,Data!#REF!,(IF(B30=Data!#REF!,Data!#REF!,(IF(B30=Data!#REF!,Data!#REF!,(IF(B30=Data!#REF!,Data!#REF!,(IF(B30=Data!#REF!,Data!#REF!,Data!#REF!)))))))))</f>
        <v>#REF!</v>
      </c>
      <c r="Q30" s="329"/>
      <c r="R30" s="329"/>
      <c r="S30" s="233" t="e">
        <f>IF(B30=Data!B59,Data!I59,(IF(B30=Data!#REF!,Data!#REF!,(IF(B30=Data!B62,Data!I62,(IF(B30=Data!#REF!,Data!#REF!,(IF(B30=Data!#REF!,Data!#REF!,(IF(B30=Data!#REF!,Data!#REF!,(IF(B30=Data!B46,Data!I46,(IF(B30=Data!#REF!,Data!#REF!,Data!#REF!)))))))))))))))&amp;IF(B30=Data!#REF!,Data!#REF!,(IF(B30=Data!#REF!,Data!#REF!,(IF(B30=Data!B186,Data!I186,(IF(B30=Data!#REF!,Data!#REF!,(IF(B30=Data!#REF!,Data!#REF!,(IF(B30=Data!B86,Data!I854,(IF(B30=Data!#REF!,Data!#REF!,(IF(B30=Data!#REF!,Data!#REF!,Data!#REF!)))))))))))))))&amp;IF(B30=Data!#REF!,Data!#REF!,(IF(B30=Data!#REF!,Data!#REF!,(IF(B30=Data!#REF!,Data!#REF!,(IF(B30=Data!#REF!,Data!#REF!,(IF(B30=Data!#REF!,Data!#REF!,Data!#REF!)))))))))</f>
        <v>#REF!</v>
      </c>
      <c r="T30" s="330"/>
      <c r="U30" s="233" t="e">
        <f>IF(B30=Data!B59,Data!J59,(IF(B30=Data!#REF!,Data!#REF!,(IF(B30=Data!B62,Data!J62,(IF(B30=Data!#REF!,Data!#REF!,(IF(B30=Data!#REF!,Data!#REF!,(IF(B30=Data!#REF!,Data!#REF!,(IF(B30=Data!B46,Data!J46,(IF(B30=Data!#REF!,Data!#REF!,Data!#REF!)))))))))))))))&amp;IF(B30=Data!#REF!,Data!#REF!,(IF(B30=Data!#REF!,Data!#REF!,(IF(B30=Data!B186,Data!J186,(IF(B30=Data!#REF!,Data!#REF!,(IF(B30=Data!#REF!,Data!#REF!,(IF(B30=Data!B86,Data!J854,(IF(B30=Data!#REF!,Data!#REF!,(IF(B30=Data!#REF!,Data!#REF!,Data!#REF!)))))))))))))))&amp;IF(B30=Data!#REF!,Data!#REF!,(IF(B30=Data!#REF!,Data!#REF!,(IF(B30=Data!#REF!,Data!#REF!,(IF(B30=Data!#REF!,Data!#REF!,(IF(B30=Data!#REF!,Data!#REF!,Data!#REF!)))))))))</f>
        <v>#REF!</v>
      </c>
      <c r="V30" s="227">
        <f>IF(D30="","",VLOOKUP(B30,Data!$B$5:$J$501,9,FALSE)*D30)</f>
        <v>1.1850000000000001</v>
      </c>
    </row>
    <row r="31" spans="1:22" ht="17.75" customHeight="1">
      <c r="A31" s="326">
        <v>13</v>
      </c>
      <c r="B31" s="327" t="s">
        <v>388</v>
      </c>
      <c r="C31" s="239" t="str">
        <f>IF(D31="","",VLOOKUP(B31,Data!$B$5:$L$501,2,FALSE))</f>
        <v>ZW44780</v>
      </c>
      <c r="D31" s="229">
        <v>2</v>
      </c>
      <c r="E31" s="319"/>
      <c r="F31" s="224">
        <f>IF(D31="","",VLOOKUP(B31,Data!$B$5:$L$501,11,FALSE))</f>
        <v>2167.13</v>
      </c>
      <c r="G31" s="234">
        <f t="shared" si="0"/>
        <v>4334.26</v>
      </c>
      <c r="H31" s="225" t="str">
        <f>IF(D31="","",VLOOKUP(B31,Data!$B$5:$D$501,3,FALSE))</f>
        <v>C/T</v>
      </c>
      <c r="I31" s="225" t="str">
        <f>IF(D31="","",VLOOKUP(B31,Data!$B$5:$M$501,12,FALSE))</f>
        <v>Indonesia</v>
      </c>
      <c r="J31" s="231" t="s">
        <v>929</v>
      </c>
      <c r="K31" s="226">
        <f>IF(D31="","",VLOOKUP(B31,Data!$B$5:$E$501,4,FALSE)*D31)</f>
        <v>440</v>
      </c>
      <c r="L31" s="232">
        <f>IF(D31="","",VLOOKUP(B31,Data!$B$5:$F$501,5,FALSE)*D31)</f>
        <v>398</v>
      </c>
      <c r="M31" s="230" t="e">
        <f>IF(B31=Data!B60,Data!G60,(IF(B31=Data!#REF!,Data!#REF!,(IF(B31=Data!B63,Data!G63,(IF(B31=Data!#REF!,Data!#REF!,(IF(B31=Data!#REF!,Data!#REF!,(IF(B31=Data!#REF!,Data!#REF!,(IF(B31=Data!B47,Data!G47,(IF(B31=Data!#REF!,Data!#REF!,Data!#REF!)))))))))))))))&amp;IF(B31=Data!#REF!,Data!#REF!,(IF(B31=Data!#REF!,Data!#REF!,(IF(B31=Data!B187,Data!G187,(IF(B31=Data!#REF!,Data!#REF!,(IF(B31=Data!#REF!,Data!#REF!,(IF(B31=Data!B87,Data!G855,(IF(B31=Data!#REF!,Data!#REF!,(IF(B31=Data!#REF!,Data!#REF!,Data!#REF!)))))))))))))))&amp;IF(B31=Data!#REF!,Data!#REF!,(IF(B31=Data!#REF!,Data!#REF!,(IF(B31=Data!#REF!,Data!#REF!,(IF(B31=Data!#REF!,Data!#REF!,(IF(B31=Data!#REF!,Data!#REF!,Data!#REF!)))))))))</f>
        <v>#REF!</v>
      </c>
      <c r="N31" s="328"/>
      <c r="O31" s="329"/>
      <c r="P31" s="233" t="e">
        <f>IF(B31=Data!B60,Data!H60,(IF(B31=Data!#REF!,Data!#REF!,(IF(B31=Data!B63,Data!H63,(IF(B31=Data!#REF!,Data!#REF!,(IF(B31=Data!#REF!,Data!#REF!,(IF(B31=Data!#REF!,Data!#REF!,(IF(B31=Data!B47,Data!H47,(IF(B31=Data!#REF!,Data!#REF!,Data!#REF!)))))))))))))))&amp;IF(B31=Data!#REF!,Data!#REF!,(IF(B31=Data!#REF!,Data!#REF!,(IF(B31=Data!B187,Data!H187,(IF(B31=Data!#REF!,Data!#REF!,(IF(B31=Data!#REF!,Data!#REF!,(IF(B31=Data!B87,Data!H855,(IF(B31=Data!#REF!,Data!#REF!,(IF(B31=Data!#REF!,Data!#REF!,Data!#REF!)))))))))))))))&amp;IF(B31=Data!#REF!,Data!#REF!,(IF(B31=Data!#REF!,Data!#REF!,(IF(B31=Data!#REF!,Data!#REF!,(IF(B31=Data!#REF!,Data!#REF!,(IF(B31=Data!#REF!,Data!#REF!,Data!#REF!)))))))))</f>
        <v>#REF!</v>
      </c>
      <c r="Q31" s="329"/>
      <c r="R31" s="329"/>
      <c r="S31" s="233" t="e">
        <f>IF(B31=Data!B60,Data!I60,(IF(B31=Data!#REF!,Data!#REF!,(IF(B31=Data!B63,Data!I63,(IF(B31=Data!#REF!,Data!#REF!,(IF(B31=Data!#REF!,Data!#REF!,(IF(B31=Data!#REF!,Data!#REF!,(IF(B31=Data!B47,Data!I47,(IF(B31=Data!#REF!,Data!#REF!,Data!#REF!)))))))))))))))&amp;IF(B31=Data!#REF!,Data!#REF!,(IF(B31=Data!#REF!,Data!#REF!,(IF(B31=Data!B187,Data!I187,(IF(B31=Data!#REF!,Data!#REF!,(IF(B31=Data!#REF!,Data!#REF!,(IF(B31=Data!B87,Data!I855,(IF(B31=Data!#REF!,Data!#REF!,(IF(B31=Data!#REF!,Data!#REF!,Data!#REF!)))))))))))))))&amp;IF(B31=Data!#REF!,Data!#REF!,(IF(B31=Data!#REF!,Data!#REF!,(IF(B31=Data!#REF!,Data!#REF!,(IF(B31=Data!#REF!,Data!#REF!,(IF(B31=Data!#REF!,Data!#REF!,Data!#REF!)))))))))</f>
        <v>#REF!</v>
      </c>
      <c r="T31" s="330"/>
      <c r="U31" s="233" t="e">
        <f>IF(B31=Data!B60,Data!J60,(IF(B31=Data!#REF!,Data!#REF!,(IF(B31=Data!B63,Data!J63,(IF(B31=Data!#REF!,Data!#REF!,(IF(B31=Data!#REF!,Data!#REF!,(IF(B31=Data!#REF!,Data!#REF!,(IF(B31=Data!B47,Data!J47,(IF(B31=Data!#REF!,Data!#REF!,Data!#REF!)))))))))))))))&amp;IF(B31=Data!#REF!,Data!#REF!,(IF(B31=Data!#REF!,Data!#REF!,(IF(B31=Data!B187,Data!J187,(IF(B31=Data!#REF!,Data!#REF!,(IF(B31=Data!#REF!,Data!#REF!,(IF(B31=Data!B87,Data!J855,(IF(B31=Data!#REF!,Data!#REF!,(IF(B31=Data!#REF!,Data!#REF!,Data!#REF!)))))))))))))))&amp;IF(B31=Data!#REF!,Data!#REF!,(IF(B31=Data!#REF!,Data!#REF!,(IF(B31=Data!#REF!,Data!#REF!,(IF(B31=Data!#REF!,Data!#REF!,(IF(B31=Data!#REF!,Data!#REF!,Data!#REF!)))))))))</f>
        <v>#REF!</v>
      </c>
      <c r="V31" s="227">
        <f>IF(D31="","",VLOOKUP(B31,Data!$B$5:$J$501,9,FALSE)*D31)</f>
        <v>2.37</v>
      </c>
    </row>
    <row r="32" spans="1:22" ht="17.75" customHeight="1">
      <c r="A32" s="326">
        <v>14</v>
      </c>
      <c r="B32" s="327" t="s">
        <v>697</v>
      </c>
      <c r="C32" s="239" t="str">
        <f>IF(D32="","",VLOOKUP(B32,Data!$B$5:$L$501,2,FALSE))</f>
        <v>VAC9540</v>
      </c>
      <c r="D32" s="229">
        <v>2</v>
      </c>
      <c r="E32" s="319"/>
      <c r="F32" s="224">
        <f>IF(D32="","",VLOOKUP(B32,Data!$B$5:$L$501,11,FALSE))</f>
        <v>2343</v>
      </c>
      <c r="G32" s="234">
        <f t="shared" si="0"/>
        <v>4686</v>
      </c>
      <c r="H32" s="225" t="str">
        <f>IF(D32="","",VLOOKUP(B32,Data!$B$5:$D$501,3,FALSE))</f>
        <v>C/T</v>
      </c>
      <c r="I32" s="225" t="str">
        <f>IF(D32="","",VLOOKUP(B32,Data!$B$5:$M$501,12,FALSE))</f>
        <v>Indonesia</v>
      </c>
      <c r="J32" s="231" t="s">
        <v>929</v>
      </c>
      <c r="K32" s="226">
        <f>IF(D32="","",VLOOKUP(B32,Data!$B$5:$E$501,4,FALSE)*D32)</f>
        <v>450</v>
      </c>
      <c r="L32" s="232">
        <f>IF(D32="","",VLOOKUP(B32,Data!$B$5:$F$501,5,FALSE)*D32)</f>
        <v>408</v>
      </c>
      <c r="M32" s="230" t="e">
        <f>IF(B32=Data!B61,Data!G61,(IF(B32=Data!#REF!,Data!#REF!,(IF(B32=Data!B64,Data!G64,(IF(B32=Data!#REF!,Data!#REF!,(IF(B32=Data!#REF!,Data!#REF!,(IF(B32=Data!#REF!,Data!#REF!,(IF(B32=Data!B48,Data!G48,(IF(B32=Data!#REF!,Data!#REF!,Data!#REF!)))))))))))))))&amp;IF(B32=Data!#REF!,Data!#REF!,(IF(B32=Data!#REF!,Data!#REF!,(IF(B32=Data!B188,Data!G188,(IF(B32=Data!#REF!,Data!#REF!,(IF(B32=Data!#REF!,Data!#REF!,(IF(B32=Data!B88,Data!G856,(IF(B32=Data!#REF!,Data!#REF!,(IF(B32=Data!#REF!,Data!#REF!,Data!#REF!)))))))))))))))&amp;IF(B32=Data!#REF!,Data!#REF!,(IF(B32=Data!#REF!,Data!#REF!,(IF(B32=Data!#REF!,Data!#REF!,(IF(B32=Data!#REF!,Data!#REF!,(IF(B32=Data!#REF!,Data!#REF!,Data!#REF!)))))))))</f>
        <v>#REF!</v>
      </c>
      <c r="N32" s="328"/>
      <c r="O32" s="329"/>
      <c r="P32" s="233" t="e">
        <f>IF(B32=Data!B61,Data!H61,(IF(B32=Data!#REF!,Data!#REF!,(IF(B32=Data!B64,Data!H64,(IF(B32=Data!#REF!,Data!#REF!,(IF(B32=Data!#REF!,Data!#REF!,(IF(B32=Data!#REF!,Data!#REF!,(IF(B32=Data!B48,Data!H48,(IF(B32=Data!#REF!,Data!#REF!,Data!#REF!)))))))))))))))&amp;IF(B32=Data!#REF!,Data!#REF!,(IF(B32=Data!#REF!,Data!#REF!,(IF(B32=Data!B188,Data!H188,(IF(B32=Data!#REF!,Data!#REF!,(IF(B32=Data!#REF!,Data!#REF!,(IF(B32=Data!B88,Data!H856,(IF(B32=Data!#REF!,Data!#REF!,(IF(B32=Data!#REF!,Data!#REF!,Data!#REF!)))))))))))))))&amp;IF(B32=Data!#REF!,Data!#REF!,(IF(B32=Data!#REF!,Data!#REF!,(IF(B32=Data!#REF!,Data!#REF!,(IF(B32=Data!#REF!,Data!#REF!,(IF(B32=Data!#REF!,Data!#REF!,Data!#REF!)))))))))</f>
        <v>#REF!</v>
      </c>
      <c r="Q32" s="329"/>
      <c r="R32" s="329"/>
      <c r="S32" s="233" t="e">
        <f>IF(B32=Data!B61,Data!I61,(IF(B32=Data!#REF!,Data!#REF!,(IF(B32=Data!B64,Data!I64,(IF(B32=Data!#REF!,Data!#REF!,(IF(B32=Data!#REF!,Data!#REF!,(IF(B32=Data!#REF!,Data!#REF!,(IF(B32=Data!B48,Data!I48,(IF(B32=Data!#REF!,Data!#REF!,Data!#REF!)))))))))))))))&amp;IF(B32=Data!#REF!,Data!#REF!,(IF(B32=Data!#REF!,Data!#REF!,(IF(B32=Data!B188,Data!I188,(IF(B32=Data!#REF!,Data!#REF!,(IF(B32=Data!#REF!,Data!#REF!,(IF(B32=Data!B88,Data!I856,(IF(B32=Data!#REF!,Data!#REF!,(IF(B32=Data!#REF!,Data!#REF!,Data!#REF!)))))))))))))))&amp;IF(B32=Data!#REF!,Data!#REF!,(IF(B32=Data!#REF!,Data!#REF!,(IF(B32=Data!#REF!,Data!#REF!,(IF(B32=Data!#REF!,Data!#REF!,(IF(B32=Data!#REF!,Data!#REF!,Data!#REF!)))))))))</f>
        <v>#REF!</v>
      </c>
      <c r="T32" s="330"/>
      <c r="U32" s="233" t="e">
        <f>IF(B32=Data!B61,Data!J61,(IF(B32=Data!#REF!,Data!#REF!,(IF(B32=Data!B64,Data!J64,(IF(B32=Data!#REF!,Data!#REF!,(IF(B32=Data!#REF!,Data!#REF!,(IF(B32=Data!#REF!,Data!#REF!,(IF(B32=Data!B48,Data!J48,(IF(B32=Data!#REF!,Data!#REF!,Data!#REF!)))))))))))))))&amp;IF(B32=Data!#REF!,Data!#REF!,(IF(B32=Data!#REF!,Data!#REF!,(IF(B32=Data!B188,Data!J188,(IF(B32=Data!#REF!,Data!#REF!,(IF(B32=Data!#REF!,Data!#REF!,(IF(B32=Data!B88,Data!J856,(IF(B32=Data!#REF!,Data!#REF!,(IF(B32=Data!#REF!,Data!#REF!,Data!#REF!)))))))))))))))&amp;IF(B32=Data!#REF!,Data!#REF!,(IF(B32=Data!#REF!,Data!#REF!,(IF(B32=Data!#REF!,Data!#REF!,(IF(B32=Data!#REF!,Data!#REF!,(IF(B32=Data!#REF!,Data!#REF!,Data!#REF!)))))))))</f>
        <v>#REF!</v>
      </c>
      <c r="V32" s="227">
        <f>IF(D32="","",VLOOKUP(B32,Data!$B$5:$J$501,9,FALSE)*D32)</f>
        <v>2.37</v>
      </c>
    </row>
    <row r="33" spans="1:22" ht="17.75" customHeight="1">
      <c r="A33" s="326">
        <v>15</v>
      </c>
      <c r="B33" s="327" t="s">
        <v>33</v>
      </c>
      <c r="C33" s="239" t="str">
        <f>IF(D33="","",VLOOKUP(B33,Data!$B$5:$L$501,2,FALSE))</f>
        <v>ZQ21310</v>
      </c>
      <c r="D33" s="229">
        <v>1</v>
      </c>
      <c r="E33" s="319"/>
      <c r="F33" s="224">
        <f>IF(D33="","",VLOOKUP(B33,Data!$B$5:$L$501,11,FALSE))</f>
        <v>2344.4699999999998</v>
      </c>
      <c r="G33" s="234">
        <f t="shared" si="0"/>
        <v>2344.4699999999998</v>
      </c>
      <c r="H33" s="225" t="str">
        <f>IF(D33="","",VLOOKUP(B33,Data!$B$5:$D$501,3,FALSE))</f>
        <v>C/T</v>
      </c>
      <c r="I33" s="225" t="str">
        <f>IF(D33="","",VLOOKUP(B33,Data!$B$5:$M$501,12,FALSE))</f>
        <v>Indonesia</v>
      </c>
      <c r="J33" s="231" t="s">
        <v>929</v>
      </c>
      <c r="K33" s="226">
        <f>IF(D33="","",VLOOKUP(B33,Data!$B$5:$E$501,4,FALSE)*D33)</f>
        <v>267</v>
      </c>
      <c r="L33" s="232">
        <f>IF(D33="","",VLOOKUP(B33,Data!$B$5:$F$501,5,FALSE)*D33)</f>
        <v>242</v>
      </c>
      <c r="M33" s="230" t="e">
        <f>IF(B33=Data!B63,Data!G63,(IF(B33=Data!#REF!,Data!#REF!,(IF(B33=Data!B66,Data!G66,(IF(B33=Data!#REF!,Data!#REF!,(IF(B33=Data!#REF!,Data!#REF!,(IF(B33=Data!#REF!,Data!#REF!,(IF(B33=Data!B50,Data!G50,(IF(B33=Data!#REF!,Data!#REF!,Data!#REF!)))))))))))))))&amp;IF(B33=Data!#REF!,Data!#REF!,(IF(B33=Data!#REF!,Data!#REF!,(IF(B33=Data!B190,Data!G190,(IF(B33=Data!#REF!,Data!#REF!,(IF(B33=Data!#REF!,Data!#REF!,(IF(B33=Data!B90,Data!G858,(IF(B33=Data!#REF!,Data!#REF!,(IF(B33=Data!#REF!,Data!#REF!,Data!#REF!)))))))))))))))&amp;IF(B33=Data!#REF!,Data!#REF!,(IF(B33=Data!#REF!,Data!#REF!,(IF(B33=Data!#REF!,Data!#REF!,(IF(B33=Data!#REF!,Data!#REF!,(IF(B33=Data!#REF!,Data!#REF!,Data!#REF!)))))))))</f>
        <v>#REF!</v>
      </c>
      <c r="N33" s="328"/>
      <c r="O33" s="329"/>
      <c r="P33" s="233" t="e">
        <f>IF(B33=Data!B63,Data!H63,(IF(B33=Data!#REF!,Data!#REF!,(IF(B33=Data!B66,Data!H66,(IF(B33=Data!#REF!,Data!#REF!,(IF(B33=Data!#REF!,Data!#REF!,(IF(B33=Data!#REF!,Data!#REF!,(IF(B33=Data!B50,Data!H50,(IF(B33=Data!#REF!,Data!#REF!,Data!#REF!)))))))))))))))&amp;IF(B33=Data!#REF!,Data!#REF!,(IF(B33=Data!#REF!,Data!#REF!,(IF(B33=Data!B190,Data!H190,(IF(B33=Data!#REF!,Data!#REF!,(IF(B33=Data!#REF!,Data!#REF!,(IF(B33=Data!B90,Data!H858,(IF(B33=Data!#REF!,Data!#REF!,(IF(B33=Data!#REF!,Data!#REF!,Data!#REF!)))))))))))))))&amp;IF(B33=Data!#REF!,Data!#REF!,(IF(B33=Data!#REF!,Data!#REF!,(IF(B33=Data!#REF!,Data!#REF!,(IF(B33=Data!#REF!,Data!#REF!,(IF(B33=Data!#REF!,Data!#REF!,Data!#REF!)))))))))</f>
        <v>#REF!</v>
      </c>
      <c r="Q33" s="329"/>
      <c r="R33" s="329"/>
      <c r="S33" s="233" t="e">
        <f>IF(B33=Data!B63,Data!I63,(IF(B33=Data!#REF!,Data!#REF!,(IF(B33=Data!B66,Data!I66,(IF(B33=Data!#REF!,Data!#REF!,(IF(B33=Data!#REF!,Data!#REF!,(IF(B33=Data!#REF!,Data!#REF!,(IF(B33=Data!B50,Data!I50,(IF(B33=Data!#REF!,Data!#REF!,Data!#REF!)))))))))))))))&amp;IF(B33=Data!#REF!,Data!#REF!,(IF(B33=Data!#REF!,Data!#REF!,(IF(B33=Data!B190,Data!I190,(IF(B33=Data!#REF!,Data!#REF!,(IF(B33=Data!#REF!,Data!#REF!,(IF(B33=Data!B90,Data!I858,(IF(B33=Data!#REF!,Data!#REF!,(IF(B33=Data!#REF!,Data!#REF!,Data!#REF!)))))))))))))))&amp;IF(B33=Data!#REF!,Data!#REF!,(IF(B33=Data!#REF!,Data!#REF!,(IF(B33=Data!#REF!,Data!#REF!,(IF(B33=Data!#REF!,Data!#REF!,(IF(B33=Data!#REF!,Data!#REF!,Data!#REF!)))))))))</f>
        <v>#REF!</v>
      </c>
      <c r="T33" s="330"/>
      <c r="U33" s="233" t="e">
        <f>IF(B33=Data!B63,Data!J63,(IF(B33=Data!#REF!,Data!#REF!,(IF(B33=Data!B66,Data!J66,(IF(B33=Data!#REF!,Data!#REF!,(IF(B33=Data!#REF!,Data!#REF!,(IF(B33=Data!#REF!,Data!#REF!,(IF(B33=Data!B50,Data!J50,(IF(B33=Data!#REF!,Data!#REF!,Data!#REF!)))))))))))))))&amp;IF(B33=Data!#REF!,Data!#REF!,(IF(B33=Data!#REF!,Data!#REF!,(IF(B33=Data!B190,Data!J190,(IF(B33=Data!#REF!,Data!#REF!,(IF(B33=Data!#REF!,Data!#REF!,(IF(B33=Data!B90,Data!J858,(IF(B33=Data!#REF!,Data!#REF!,(IF(B33=Data!#REF!,Data!#REF!,Data!#REF!)))))))))))))))&amp;IF(B33=Data!#REF!,Data!#REF!,(IF(B33=Data!#REF!,Data!#REF!,(IF(B33=Data!#REF!,Data!#REF!,(IF(B33=Data!#REF!,Data!#REF!,(IF(B33=Data!#REF!,Data!#REF!,Data!#REF!)))))))))</f>
        <v>#REF!</v>
      </c>
      <c r="V33" s="227">
        <f>IF(D33="","",VLOOKUP(B33,Data!$B$5:$J$501,9,FALSE)*D33)</f>
        <v>1.488</v>
      </c>
    </row>
    <row r="34" spans="1:22" ht="17.75" customHeight="1">
      <c r="A34" s="326">
        <v>16</v>
      </c>
      <c r="B34" s="327" t="s">
        <v>390</v>
      </c>
      <c r="C34" s="239" t="str">
        <f>IF(D34="","",VLOOKUP(B34,Data!$B$5:$L$501,2,FALSE))</f>
        <v>ZW44790</v>
      </c>
      <c r="D34" s="229">
        <v>1</v>
      </c>
      <c r="E34" s="319"/>
      <c r="F34" s="224">
        <f>IF(D34="","",VLOOKUP(B34,Data!$B$5:$L$501,11,FALSE))</f>
        <v>2531</v>
      </c>
      <c r="G34" s="234">
        <f t="shared" si="0"/>
        <v>2531</v>
      </c>
      <c r="H34" s="225" t="str">
        <f>IF(D34="","",VLOOKUP(B34,Data!$B$5:$D$501,3,FALSE))</f>
        <v>C/T</v>
      </c>
      <c r="I34" s="225" t="str">
        <f>IF(D34="","",VLOOKUP(B34,Data!$B$5:$M$501,12,FALSE))</f>
        <v>Indonesia</v>
      </c>
      <c r="J34" s="231" t="s">
        <v>929</v>
      </c>
      <c r="K34" s="226">
        <f>IF(D34="","",VLOOKUP(B34,Data!$B$5:$E$501,4,FALSE)*D34)</f>
        <v>267</v>
      </c>
      <c r="L34" s="232">
        <f>IF(D34="","",VLOOKUP(B34,Data!$B$5:$F$501,5,FALSE)*D34)</f>
        <v>242</v>
      </c>
      <c r="M34" s="230" t="e">
        <f>IF(B34=Data!B64,Data!G64,(IF(B34=Data!#REF!,Data!#REF!,(IF(B34=Data!B67,Data!G67,(IF(B34=Data!#REF!,Data!#REF!,(IF(B34=Data!#REF!,Data!#REF!,(IF(B34=Data!#REF!,Data!#REF!,(IF(B34=Data!B51,Data!G51,(IF(B34=Data!#REF!,Data!#REF!,Data!#REF!)))))))))))))))&amp;IF(B34=Data!#REF!,Data!#REF!,(IF(B34=Data!#REF!,Data!#REF!,(IF(B34=Data!B191,Data!G191,(IF(B34=Data!#REF!,Data!#REF!,(IF(B34=Data!#REF!,Data!#REF!,(IF(B34=Data!B91,Data!G859,(IF(B34=Data!#REF!,Data!#REF!,(IF(B34=Data!#REF!,Data!#REF!,Data!#REF!)))))))))))))))&amp;IF(B34=Data!#REF!,Data!#REF!,(IF(B34=Data!#REF!,Data!#REF!,(IF(B34=Data!#REF!,Data!#REF!,(IF(B34=Data!#REF!,Data!#REF!,(IF(B34=Data!#REF!,Data!#REF!,Data!#REF!)))))))))</f>
        <v>#REF!</v>
      </c>
      <c r="N34" s="328"/>
      <c r="O34" s="329"/>
      <c r="P34" s="233" t="e">
        <f>IF(B34=Data!B64,Data!H64,(IF(B34=Data!#REF!,Data!#REF!,(IF(B34=Data!B67,Data!H67,(IF(B34=Data!#REF!,Data!#REF!,(IF(B34=Data!#REF!,Data!#REF!,(IF(B34=Data!#REF!,Data!#REF!,(IF(B34=Data!B51,Data!H51,(IF(B34=Data!#REF!,Data!#REF!,Data!#REF!)))))))))))))))&amp;IF(B34=Data!#REF!,Data!#REF!,(IF(B34=Data!#REF!,Data!#REF!,(IF(B34=Data!B191,Data!H191,(IF(B34=Data!#REF!,Data!#REF!,(IF(B34=Data!#REF!,Data!#REF!,(IF(B34=Data!B91,Data!H859,(IF(B34=Data!#REF!,Data!#REF!,(IF(B34=Data!#REF!,Data!#REF!,Data!#REF!)))))))))))))))&amp;IF(B34=Data!#REF!,Data!#REF!,(IF(B34=Data!#REF!,Data!#REF!,(IF(B34=Data!#REF!,Data!#REF!,(IF(B34=Data!#REF!,Data!#REF!,(IF(B34=Data!#REF!,Data!#REF!,Data!#REF!)))))))))</f>
        <v>#REF!</v>
      </c>
      <c r="Q34" s="329"/>
      <c r="R34" s="329"/>
      <c r="S34" s="233" t="e">
        <f>IF(B34=Data!B64,Data!I64,(IF(B34=Data!#REF!,Data!#REF!,(IF(B34=Data!B67,Data!I67,(IF(B34=Data!#REF!,Data!#REF!,(IF(B34=Data!#REF!,Data!#REF!,(IF(B34=Data!#REF!,Data!#REF!,(IF(B34=Data!B51,Data!I51,(IF(B34=Data!#REF!,Data!#REF!,Data!#REF!)))))))))))))))&amp;IF(B34=Data!#REF!,Data!#REF!,(IF(B34=Data!#REF!,Data!#REF!,(IF(B34=Data!B191,Data!I191,(IF(B34=Data!#REF!,Data!#REF!,(IF(B34=Data!#REF!,Data!#REF!,(IF(B34=Data!B91,Data!I859,(IF(B34=Data!#REF!,Data!#REF!,(IF(B34=Data!#REF!,Data!#REF!,Data!#REF!)))))))))))))))&amp;IF(B34=Data!#REF!,Data!#REF!,(IF(B34=Data!#REF!,Data!#REF!,(IF(B34=Data!#REF!,Data!#REF!,(IF(B34=Data!#REF!,Data!#REF!,(IF(B34=Data!#REF!,Data!#REF!,Data!#REF!)))))))))</f>
        <v>#REF!</v>
      </c>
      <c r="T34" s="330"/>
      <c r="U34" s="233" t="e">
        <f>IF(B34=Data!B64,Data!J64,(IF(B34=Data!#REF!,Data!#REF!,(IF(B34=Data!B67,Data!J67,(IF(B34=Data!#REF!,Data!#REF!,(IF(B34=Data!#REF!,Data!#REF!,(IF(B34=Data!#REF!,Data!#REF!,(IF(B34=Data!B51,Data!J51,(IF(B34=Data!#REF!,Data!#REF!,Data!#REF!)))))))))))))))&amp;IF(B34=Data!#REF!,Data!#REF!,(IF(B34=Data!#REF!,Data!#REF!,(IF(B34=Data!B191,Data!J191,(IF(B34=Data!#REF!,Data!#REF!,(IF(B34=Data!#REF!,Data!#REF!,(IF(B34=Data!B91,Data!J859,(IF(B34=Data!#REF!,Data!#REF!,(IF(B34=Data!#REF!,Data!#REF!,Data!#REF!)))))))))))))))&amp;IF(B34=Data!#REF!,Data!#REF!,(IF(B34=Data!#REF!,Data!#REF!,(IF(B34=Data!#REF!,Data!#REF!,(IF(B34=Data!#REF!,Data!#REF!,(IF(B34=Data!#REF!,Data!#REF!,Data!#REF!)))))))))</f>
        <v>#REF!</v>
      </c>
      <c r="V34" s="227">
        <f>IF(D34="","",VLOOKUP(B34,Data!$B$5:$J$501,9,FALSE)*D34)</f>
        <v>1.488</v>
      </c>
    </row>
    <row r="35" spans="1:22" ht="17.75" customHeight="1">
      <c r="A35" s="326">
        <v>17</v>
      </c>
      <c r="B35" s="327" t="s">
        <v>698</v>
      </c>
      <c r="C35" s="239" t="str">
        <f>IF(D35="","",VLOOKUP(B35,Data!$B$5:$L$501,2,FALSE))</f>
        <v>VAC9550</v>
      </c>
      <c r="D35" s="229">
        <v>4</v>
      </c>
      <c r="E35" s="319"/>
      <c r="F35" s="224">
        <f>IF(D35="","",VLOOKUP(B35,Data!$B$5:$L$501,11,FALSE))</f>
        <v>2673.77</v>
      </c>
      <c r="G35" s="234">
        <f t="shared" si="0"/>
        <v>10695.08</v>
      </c>
      <c r="H35" s="225" t="str">
        <f>IF(D35="","",VLOOKUP(B35,Data!$B$5:$D$501,3,FALSE))</f>
        <v>C/T</v>
      </c>
      <c r="I35" s="225" t="str">
        <f>IF(D35="","",VLOOKUP(B35,Data!$B$5:$M$501,12,FALSE))</f>
        <v>Indonesia</v>
      </c>
      <c r="J35" s="231" t="s">
        <v>929</v>
      </c>
      <c r="K35" s="226">
        <f>IF(D35="","",VLOOKUP(B35,Data!$B$5:$E$501,4,FALSE)*D35)</f>
        <v>1088</v>
      </c>
      <c r="L35" s="232">
        <f>IF(D35="","",VLOOKUP(B35,Data!$B$5:$F$501,5,FALSE)*D35)</f>
        <v>988</v>
      </c>
      <c r="M35" s="230" t="e">
        <f>IF(B35=Data!B65,Data!G65,(IF(B35=Data!#REF!,Data!#REF!,(IF(B35=Data!B68,Data!G68,(IF(B35=Data!#REF!,Data!#REF!,(IF(B35=Data!#REF!,Data!#REF!,(IF(B35=Data!#REF!,Data!#REF!,(IF(B35=Data!B52,Data!G52,(IF(B35=Data!#REF!,Data!#REF!,Data!#REF!)))))))))))))))&amp;IF(B35=Data!#REF!,Data!#REF!,(IF(B35=Data!#REF!,Data!#REF!,(IF(B35=Data!B192,Data!G192,(IF(B35=Data!#REF!,Data!#REF!,(IF(B35=Data!#REF!,Data!#REF!,(IF(B35=Data!B92,Data!G860,(IF(B35=Data!#REF!,Data!#REF!,(IF(B35=Data!#REF!,Data!#REF!,Data!#REF!)))))))))))))))&amp;IF(B35=Data!#REF!,Data!#REF!,(IF(B35=Data!#REF!,Data!#REF!,(IF(B35=Data!#REF!,Data!#REF!,(IF(B35=Data!#REF!,Data!#REF!,(IF(B35=Data!#REF!,Data!#REF!,Data!#REF!)))))))))</f>
        <v>#REF!</v>
      </c>
      <c r="N35" s="328"/>
      <c r="O35" s="329"/>
      <c r="P35" s="233" t="e">
        <f>IF(B35=Data!B65,Data!H65,(IF(B35=Data!#REF!,Data!#REF!,(IF(B35=Data!B68,Data!H68,(IF(B35=Data!#REF!,Data!#REF!,(IF(B35=Data!#REF!,Data!#REF!,(IF(B35=Data!#REF!,Data!#REF!,(IF(B35=Data!B52,Data!H52,(IF(B35=Data!#REF!,Data!#REF!,Data!#REF!)))))))))))))))&amp;IF(B35=Data!#REF!,Data!#REF!,(IF(B35=Data!#REF!,Data!#REF!,(IF(B35=Data!B192,Data!H192,(IF(B35=Data!#REF!,Data!#REF!,(IF(B35=Data!#REF!,Data!#REF!,(IF(B35=Data!B92,Data!H860,(IF(B35=Data!#REF!,Data!#REF!,(IF(B35=Data!#REF!,Data!#REF!,Data!#REF!)))))))))))))))&amp;IF(B35=Data!#REF!,Data!#REF!,(IF(B35=Data!#REF!,Data!#REF!,(IF(B35=Data!#REF!,Data!#REF!,(IF(B35=Data!#REF!,Data!#REF!,(IF(B35=Data!#REF!,Data!#REF!,Data!#REF!)))))))))</f>
        <v>#REF!</v>
      </c>
      <c r="Q35" s="329"/>
      <c r="R35" s="329"/>
      <c r="S35" s="233" t="e">
        <f>IF(B35=Data!B65,Data!I65,(IF(B35=Data!#REF!,Data!#REF!,(IF(B35=Data!B68,Data!I68,(IF(B35=Data!#REF!,Data!#REF!,(IF(B35=Data!#REF!,Data!#REF!,(IF(B35=Data!#REF!,Data!#REF!,(IF(B35=Data!B52,Data!I52,(IF(B35=Data!#REF!,Data!#REF!,Data!#REF!)))))))))))))))&amp;IF(B35=Data!#REF!,Data!#REF!,(IF(B35=Data!#REF!,Data!#REF!,(IF(B35=Data!B192,Data!I192,(IF(B35=Data!#REF!,Data!#REF!,(IF(B35=Data!#REF!,Data!#REF!,(IF(B35=Data!B92,Data!I860,(IF(B35=Data!#REF!,Data!#REF!,(IF(B35=Data!#REF!,Data!#REF!,Data!#REF!)))))))))))))))&amp;IF(B35=Data!#REF!,Data!#REF!,(IF(B35=Data!#REF!,Data!#REF!,(IF(B35=Data!#REF!,Data!#REF!,(IF(B35=Data!#REF!,Data!#REF!,(IF(B35=Data!#REF!,Data!#REF!,Data!#REF!)))))))))</f>
        <v>#REF!</v>
      </c>
      <c r="T35" s="330"/>
      <c r="U35" s="233" t="e">
        <f>IF(B35=Data!B65,Data!J65,(IF(B35=Data!#REF!,Data!#REF!,(IF(B35=Data!B68,Data!J68,(IF(B35=Data!#REF!,Data!#REF!,(IF(B35=Data!#REF!,Data!#REF!,(IF(B35=Data!#REF!,Data!#REF!,(IF(B35=Data!B52,Data!J52,(IF(B35=Data!#REF!,Data!#REF!,Data!#REF!)))))))))))))))&amp;IF(B35=Data!#REF!,Data!#REF!,(IF(B35=Data!#REF!,Data!#REF!,(IF(B35=Data!B192,Data!J192,(IF(B35=Data!#REF!,Data!#REF!,(IF(B35=Data!#REF!,Data!#REF!,(IF(B35=Data!B92,Data!J860,(IF(B35=Data!#REF!,Data!#REF!,(IF(B35=Data!#REF!,Data!#REF!,Data!#REF!)))))))))))))))&amp;IF(B35=Data!#REF!,Data!#REF!,(IF(B35=Data!#REF!,Data!#REF!,(IF(B35=Data!#REF!,Data!#REF!,(IF(B35=Data!#REF!,Data!#REF!,(IF(B35=Data!#REF!,Data!#REF!,Data!#REF!)))))))))</f>
        <v>#REF!</v>
      </c>
      <c r="V35" s="227">
        <f>IF(D35="","",VLOOKUP(B35,Data!$B$5:$J$501,9,FALSE)*D35)</f>
        <v>5.952</v>
      </c>
    </row>
    <row r="36" spans="1:22" ht="17.75" customHeight="1">
      <c r="A36" s="326">
        <v>18</v>
      </c>
      <c r="B36" s="327" t="s">
        <v>868</v>
      </c>
      <c r="C36" s="239" t="str">
        <f>IF(D36="","",VLOOKUP(B36,Data!$B$5:$L$501,2,FALSE))</f>
        <v>VCM7890</v>
      </c>
      <c r="D36" s="229">
        <v>1</v>
      </c>
      <c r="E36" s="319"/>
      <c r="F36" s="224">
        <f>IF(D36="","",VLOOKUP(B36,Data!$B$5:$L$501,11,FALSE))</f>
        <v>2253.08</v>
      </c>
      <c r="G36" s="234">
        <f t="shared" si="0"/>
        <v>2253.08</v>
      </c>
      <c r="H36" s="225" t="str">
        <f>IF(D36="","",VLOOKUP(B36,Data!$B$5:$D$501,3,FALSE))</f>
        <v>C/T</v>
      </c>
      <c r="I36" s="225" t="str">
        <f>IF(D36="","",VLOOKUP(B36,Data!$B$5:$M$501,12,FALSE))</f>
        <v>Indonesia</v>
      </c>
      <c r="J36" s="231" t="s">
        <v>929</v>
      </c>
      <c r="K36" s="226">
        <f>IF(D36="","",VLOOKUP(B36,Data!$B$5:$E$501,4,FALSE)*D36)</f>
        <v>260</v>
      </c>
      <c r="L36" s="232">
        <f>IF(D36="","",VLOOKUP(B36,Data!$B$5:$F$501,5,FALSE)*D36)</f>
        <v>235</v>
      </c>
      <c r="M36" s="230" t="e">
        <f>IF(B36=Data!B66,Data!G66,(IF(B36=Data!#REF!,Data!#REF!,(IF(B36=Data!B69,Data!G69,(IF(B36=Data!#REF!,Data!#REF!,(IF(B36=Data!#REF!,Data!#REF!,(IF(B36=Data!#REF!,Data!#REF!,(IF(B36=Data!B53,Data!G53,(IF(B36=Data!#REF!,Data!#REF!,Data!#REF!)))))))))))))))&amp;IF(B36=Data!#REF!,Data!#REF!,(IF(B36=Data!#REF!,Data!#REF!,(IF(B36=Data!B193,Data!G193,(IF(B36=Data!#REF!,Data!#REF!,(IF(B36=Data!#REF!,Data!#REF!,(IF(B36=Data!B93,Data!G861,(IF(B36=Data!#REF!,Data!#REF!,(IF(B36=Data!#REF!,Data!#REF!,Data!#REF!)))))))))))))))&amp;IF(B36=Data!#REF!,Data!#REF!,(IF(B36=Data!#REF!,Data!#REF!,(IF(B36=Data!#REF!,Data!#REF!,(IF(B36=Data!#REF!,Data!#REF!,(IF(B36=Data!#REF!,Data!#REF!,Data!#REF!)))))))))</f>
        <v>#REF!</v>
      </c>
      <c r="N36" s="328"/>
      <c r="O36" s="329"/>
      <c r="P36" s="233" t="e">
        <f>IF(B36=Data!B66,Data!H66,(IF(B36=Data!#REF!,Data!#REF!,(IF(B36=Data!B69,Data!H69,(IF(B36=Data!#REF!,Data!#REF!,(IF(B36=Data!#REF!,Data!#REF!,(IF(B36=Data!#REF!,Data!#REF!,(IF(B36=Data!B53,Data!H53,(IF(B36=Data!#REF!,Data!#REF!,Data!#REF!)))))))))))))))&amp;IF(B36=Data!#REF!,Data!#REF!,(IF(B36=Data!#REF!,Data!#REF!,(IF(B36=Data!B193,Data!H193,(IF(B36=Data!#REF!,Data!#REF!,(IF(B36=Data!#REF!,Data!#REF!,(IF(B36=Data!B93,Data!H861,(IF(B36=Data!#REF!,Data!#REF!,(IF(B36=Data!#REF!,Data!#REF!,Data!#REF!)))))))))))))))&amp;IF(B36=Data!#REF!,Data!#REF!,(IF(B36=Data!#REF!,Data!#REF!,(IF(B36=Data!#REF!,Data!#REF!,(IF(B36=Data!#REF!,Data!#REF!,(IF(B36=Data!#REF!,Data!#REF!,Data!#REF!)))))))))</f>
        <v>#REF!</v>
      </c>
      <c r="Q36" s="329"/>
      <c r="R36" s="329"/>
      <c r="S36" s="233" t="e">
        <f>IF(B36=Data!B66,Data!I66,(IF(B36=Data!#REF!,Data!#REF!,(IF(B36=Data!B69,Data!I69,(IF(B36=Data!#REF!,Data!#REF!,(IF(B36=Data!#REF!,Data!#REF!,(IF(B36=Data!#REF!,Data!#REF!,(IF(B36=Data!B53,Data!I53,(IF(B36=Data!#REF!,Data!#REF!,Data!#REF!)))))))))))))))&amp;IF(B36=Data!#REF!,Data!#REF!,(IF(B36=Data!#REF!,Data!#REF!,(IF(B36=Data!B193,Data!I193,(IF(B36=Data!#REF!,Data!#REF!,(IF(B36=Data!#REF!,Data!#REF!,(IF(B36=Data!B93,Data!I861,(IF(B36=Data!#REF!,Data!#REF!,(IF(B36=Data!#REF!,Data!#REF!,Data!#REF!)))))))))))))))&amp;IF(B36=Data!#REF!,Data!#REF!,(IF(B36=Data!#REF!,Data!#REF!,(IF(B36=Data!#REF!,Data!#REF!,(IF(B36=Data!#REF!,Data!#REF!,(IF(B36=Data!#REF!,Data!#REF!,Data!#REF!)))))))))</f>
        <v>#REF!</v>
      </c>
      <c r="T36" s="330"/>
      <c r="U36" s="233" t="e">
        <f>IF(B36=Data!B66,Data!J66,(IF(B36=Data!#REF!,Data!#REF!,(IF(B36=Data!B69,Data!J69,(IF(B36=Data!#REF!,Data!#REF!,(IF(B36=Data!#REF!,Data!#REF!,(IF(B36=Data!#REF!,Data!#REF!,(IF(B36=Data!B53,Data!J53,(IF(B36=Data!#REF!,Data!#REF!,Data!#REF!)))))))))))))))&amp;IF(B36=Data!#REF!,Data!#REF!,(IF(B36=Data!#REF!,Data!#REF!,(IF(B36=Data!B193,Data!J193,(IF(B36=Data!#REF!,Data!#REF!,(IF(B36=Data!#REF!,Data!#REF!,(IF(B36=Data!B93,Data!J861,(IF(B36=Data!#REF!,Data!#REF!,(IF(B36=Data!#REF!,Data!#REF!,Data!#REF!)))))))))))))))&amp;IF(B36=Data!#REF!,Data!#REF!,(IF(B36=Data!#REF!,Data!#REF!,(IF(B36=Data!#REF!,Data!#REF!,(IF(B36=Data!#REF!,Data!#REF!,(IF(B36=Data!#REF!,Data!#REF!,Data!#REF!)))))))))</f>
        <v>#REF!</v>
      </c>
      <c r="V36" s="227">
        <f>IF(D36="","",VLOOKUP(B36,Data!$B$5:$J$501,9,FALSE)*D36)</f>
        <v>1.407</v>
      </c>
    </row>
    <row r="37" spans="1:22" ht="17.75" customHeight="1">
      <c r="A37" s="326"/>
      <c r="B37" s="327"/>
      <c r="C37" s="239" t="str">
        <f>IF(D37="","",VLOOKUP(B37,Data!$B$5:$L$501,2,FALSE))</f>
        <v/>
      </c>
      <c r="D37" s="229"/>
      <c r="E37" s="319"/>
      <c r="F37" s="224" t="str">
        <f>IF(D37="","",VLOOKUP(B37,Data!$B$5:$L$501,11,FALSE))</f>
        <v/>
      </c>
      <c r="G37" s="234" t="str">
        <f t="shared" si="0"/>
        <v>-</v>
      </c>
      <c r="H37" s="225" t="str">
        <f>IF(D37="","",VLOOKUP(B37,Data!$B$5:$D$501,3,FALSE))</f>
        <v/>
      </c>
      <c r="I37" s="225" t="str">
        <f>IF(D37="","",VLOOKUP(B37,Data!$B$5:$M$501,12,FALSE))</f>
        <v/>
      </c>
      <c r="J37" s="231"/>
      <c r="K37" s="226" t="str">
        <f>IF(D37="","",VLOOKUP(B37,Data!$B$5:$E$501,4,FALSE)*D37)</f>
        <v/>
      </c>
      <c r="L37" s="232" t="str">
        <f>IF(D37="","",VLOOKUP(B37,Data!$B$5:$F$501,5,FALSE)*D37)</f>
        <v/>
      </c>
      <c r="M37" s="230" t="e">
        <f>IF(B37=Data!B84,Data!G84,(IF(B37=Data!#REF!,Data!#REF!,(IF(B37=Data!B87,Data!G87,(IF(B37=Data!#REF!,Data!#REF!,(IF(B37=Data!#REF!,Data!#REF!,(IF(B37=Data!#REF!,Data!#REF!,(IF(B37=Data!B71,Data!G71,(IF(B37=Data!#REF!,Data!#REF!,Data!#REF!)))))))))))))))&amp;IF(B37=Data!#REF!,Data!#REF!,(IF(B37=Data!#REF!,Data!#REF!,(IF(B37=Data!B211,Data!G211,(IF(B37=Data!#REF!,Data!#REF!,(IF(B37=Data!#REF!,Data!#REF!,(IF(B37=Data!B111,Data!G879,(IF(B37=Data!#REF!,Data!#REF!,(IF(B37=Data!#REF!,Data!#REF!,Data!#REF!)))))))))))))))&amp;IF(B37=Data!#REF!,Data!#REF!,(IF(B37=Data!#REF!,Data!#REF!,(IF(B37=Data!#REF!,Data!#REF!,(IF(B37=Data!#REF!,Data!#REF!,(IF(B37=Data!#REF!,Data!#REF!,Data!#REF!)))))))))</f>
        <v>#REF!</v>
      </c>
      <c r="N37" s="328"/>
      <c r="O37" s="329"/>
      <c r="P37" s="233" t="e">
        <f>IF(B37=Data!B84,Data!H84,(IF(B37=Data!#REF!,Data!#REF!,(IF(B37=Data!B87,Data!H87,(IF(B37=Data!#REF!,Data!#REF!,(IF(B37=Data!#REF!,Data!#REF!,(IF(B37=Data!#REF!,Data!#REF!,(IF(B37=Data!B71,Data!H71,(IF(B37=Data!#REF!,Data!#REF!,Data!#REF!)))))))))))))))&amp;IF(B37=Data!#REF!,Data!#REF!,(IF(B37=Data!#REF!,Data!#REF!,(IF(B37=Data!B211,Data!H211,(IF(B37=Data!#REF!,Data!#REF!,(IF(B37=Data!#REF!,Data!#REF!,(IF(B37=Data!B111,Data!H879,(IF(B37=Data!#REF!,Data!#REF!,(IF(B37=Data!#REF!,Data!#REF!,Data!#REF!)))))))))))))))&amp;IF(B37=Data!#REF!,Data!#REF!,(IF(B37=Data!#REF!,Data!#REF!,(IF(B37=Data!#REF!,Data!#REF!,(IF(B37=Data!#REF!,Data!#REF!,(IF(B37=Data!#REF!,Data!#REF!,Data!#REF!)))))))))</f>
        <v>#REF!</v>
      </c>
      <c r="Q37" s="329"/>
      <c r="R37" s="329"/>
      <c r="S37" s="233" t="e">
        <f>IF(B37=Data!B84,Data!I84,(IF(B37=Data!#REF!,Data!#REF!,(IF(B37=Data!B87,Data!I87,(IF(B37=Data!#REF!,Data!#REF!,(IF(B37=Data!#REF!,Data!#REF!,(IF(B37=Data!#REF!,Data!#REF!,(IF(B37=Data!B71,Data!I71,(IF(B37=Data!#REF!,Data!#REF!,Data!#REF!)))))))))))))))&amp;IF(B37=Data!#REF!,Data!#REF!,(IF(B37=Data!#REF!,Data!#REF!,(IF(B37=Data!B211,Data!I211,(IF(B37=Data!#REF!,Data!#REF!,(IF(B37=Data!#REF!,Data!#REF!,(IF(B37=Data!B111,Data!I879,(IF(B37=Data!#REF!,Data!#REF!,(IF(B37=Data!#REF!,Data!#REF!,Data!#REF!)))))))))))))))&amp;IF(B37=Data!#REF!,Data!#REF!,(IF(B37=Data!#REF!,Data!#REF!,(IF(B37=Data!#REF!,Data!#REF!,(IF(B37=Data!#REF!,Data!#REF!,(IF(B37=Data!#REF!,Data!#REF!,Data!#REF!)))))))))</f>
        <v>#REF!</v>
      </c>
      <c r="T37" s="330"/>
      <c r="U37" s="233" t="e">
        <f>IF(B37=Data!B84,Data!J84,(IF(B37=Data!#REF!,Data!#REF!,(IF(B37=Data!B87,Data!J87,(IF(B37=Data!#REF!,Data!#REF!,(IF(B37=Data!#REF!,Data!#REF!,(IF(B37=Data!#REF!,Data!#REF!,(IF(B37=Data!B71,Data!J71,(IF(B37=Data!#REF!,Data!#REF!,Data!#REF!)))))))))))))))&amp;IF(B37=Data!#REF!,Data!#REF!,(IF(B37=Data!#REF!,Data!#REF!,(IF(B37=Data!B211,Data!J211,(IF(B37=Data!#REF!,Data!#REF!,(IF(B37=Data!#REF!,Data!#REF!,(IF(B37=Data!B111,Data!J879,(IF(B37=Data!#REF!,Data!#REF!,(IF(B37=Data!#REF!,Data!#REF!,Data!#REF!)))))))))))))))&amp;IF(B37=Data!#REF!,Data!#REF!,(IF(B37=Data!#REF!,Data!#REF!,(IF(B37=Data!#REF!,Data!#REF!,(IF(B37=Data!#REF!,Data!#REF!,(IF(B37=Data!#REF!,Data!#REF!,Data!#REF!)))))))))</f>
        <v>#REF!</v>
      </c>
      <c r="V37" s="227" t="str">
        <f>IF(D37="","",VLOOKUP(B37,Data!$B$5:$J$501,9,FALSE)*D37)</f>
        <v/>
      </c>
    </row>
    <row r="38" spans="1:22" ht="17.5" customHeight="1">
      <c r="A38" s="326"/>
      <c r="B38" s="327"/>
      <c r="C38" s="239" t="str">
        <f>IF(D38="","",VLOOKUP(B38,Data!$B$5:$L$501,2,FALSE))</f>
        <v/>
      </c>
      <c r="D38" s="229"/>
      <c r="E38" s="228"/>
      <c r="F38" s="224" t="str">
        <f>IF(D38="","",VLOOKUP(B38,Data!$B$5:$L$501,11,FALSE))</f>
        <v/>
      </c>
      <c r="G38" s="234" t="str">
        <f t="shared" si="0"/>
        <v>-</v>
      </c>
      <c r="H38" s="225" t="str">
        <f>IF(D38="","",VLOOKUP(B38,Data!$B$5:$D$501,3,FALSE))</f>
        <v/>
      </c>
      <c r="I38" s="225" t="str">
        <f>IF(D38="","",VLOOKUP(B38,Data!$B$5:$M$501,12,FALSE))</f>
        <v/>
      </c>
      <c r="J38" s="231"/>
      <c r="K38" s="226" t="str">
        <f>IF(D38="","",VLOOKUP(B38,Data!$B$5:$E$501,4,FALSE)*D38)</f>
        <v/>
      </c>
      <c r="L38" s="232" t="str">
        <f>IF(D38="","",VLOOKUP(B38,Data!$B$5:$F$501,5,FALSE)*D38)</f>
        <v/>
      </c>
      <c r="M38" s="230" t="e">
        <f>IF(B38=Data!B108,Data!G108,(IF(B38=Data!#REF!,Data!#REF!,(IF(B38=Data!B111,Data!G111,(IF(B38=Data!#REF!,Data!#REF!,(IF(B38=Data!#REF!,Data!#REF!,(IF(B38=Data!#REF!,Data!#REF!,(IF(B38=Data!B95,Data!G95,(IF(B38=Data!#REF!,Data!#REF!,Data!#REF!)))))))))))))))&amp;IF(B38=Data!#REF!,Data!#REF!,(IF(B38=Data!#REF!,Data!#REF!,(IF(B38=Data!B235,Data!G235,(IF(B38=Data!#REF!,Data!#REF!,(IF(B38=Data!#REF!,Data!#REF!,(IF(B38=Data!B135,Data!G903,(IF(B38=Data!#REF!,Data!#REF!,(IF(B38=Data!#REF!,Data!#REF!,Data!#REF!)))))))))))))))&amp;IF(B38=Data!#REF!,Data!#REF!,(IF(B38=Data!#REF!,Data!#REF!,(IF(B38=Data!#REF!,Data!#REF!,(IF(B38=Data!#REF!,Data!#REF!,(IF(B38=Data!#REF!,Data!#REF!,Data!#REF!)))))))))</f>
        <v>#REF!</v>
      </c>
      <c r="N38" s="328"/>
      <c r="O38" s="329"/>
      <c r="P38" s="233" t="e">
        <f>IF(B38=Data!B108,Data!H108,(IF(B38=Data!#REF!,Data!#REF!,(IF(B38=Data!B111,Data!H111,(IF(B38=Data!#REF!,Data!#REF!,(IF(B38=Data!#REF!,Data!#REF!,(IF(B38=Data!#REF!,Data!#REF!,(IF(B38=Data!B95,Data!H95,(IF(B38=Data!#REF!,Data!#REF!,Data!#REF!)))))))))))))))&amp;IF(B38=Data!#REF!,Data!#REF!,(IF(B38=Data!#REF!,Data!#REF!,(IF(B38=Data!B235,Data!H235,(IF(B38=Data!#REF!,Data!#REF!,(IF(B38=Data!#REF!,Data!#REF!,(IF(B38=Data!B135,Data!H903,(IF(B38=Data!#REF!,Data!#REF!,(IF(B38=Data!#REF!,Data!#REF!,Data!#REF!)))))))))))))))&amp;IF(B38=Data!#REF!,Data!#REF!,(IF(B38=Data!#REF!,Data!#REF!,(IF(B38=Data!#REF!,Data!#REF!,(IF(B38=Data!#REF!,Data!#REF!,(IF(B38=Data!#REF!,Data!#REF!,Data!#REF!)))))))))</f>
        <v>#REF!</v>
      </c>
      <c r="Q38" s="329"/>
      <c r="R38" s="329"/>
      <c r="S38" s="233" t="e">
        <f>IF(B38=Data!B108,Data!I108,(IF(B38=Data!#REF!,Data!#REF!,(IF(B38=Data!B111,Data!I111,(IF(B38=Data!#REF!,Data!#REF!,(IF(B38=Data!#REF!,Data!#REF!,(IF(B38=Data!#REF!,Data!#REF!,(IF(B38=Data!B95,Data!I95,(IF(B38=Data!#REF!,Data!#REF!,Data!#REF!)))))))))))))))&amp;IF(B38=Data!#REF!,Data!#REF!,(IF(B38=Data!#REF!,Data!#REF!,(IF(B38=Data!B235,Data!I235,(IF(B38=Data!#REF!,Data!#REF!,(IF(B38=Data!#REF!,Data!#REF!,(IF(B38=Data!B135,Data!I903,(IF(B38=Data!#REF!,Data!#REF!,(IF(B38=Data!#REF!,Data!#REF!,Data!#REF!)))))))))))))))&amp;IF(B38=Data!#REF!,Data!#REF!,(IF(B38=Data!#REF!,Data!#REF!,(IF(B38=Data!#REF!,Data!#REF!,(IF(B38=Data!#REF!,Data!#REF!,(IF(B38=Data!#REF!,Data!#REF!,Data!#REF!)))))))))</f>
        <v>#REF!</v>
      </c>
      <c r="T38" s="330"/>
      <c r="U38" s="233" t="e">
        <f>IF(B38=Data!B108,Data!J108,(IF(B38=Data!#REF!,Data!#REF!,(IF(B38=Data!B111,Data!J111,(IF(B38=Data!#REF!,Data!#REF!,(IF(B38=Data!#REF!,Data!#REF!,(IF(B38=Data!#REF!,Data!#REF!,(IF(B38=Data!B95,Data!J95,(IF(B38=Data!#REF!,Data!#REF!,Data!#REF!)))))))))))))))&amp;IF(B38=Data!#REF!,Data!#REF!,(IF(B38=Data!#REF!,Data!#REF!,(IF(B38=Data!B235,Data!J235,(IF(B38=Data!#REF!,Data!#REF!,(IF(B38=Data!#REF!,Data!#REF!,(IF(B38=Data!B135,Data!J903,(IF(B38=Data!#REF!,Data!#REF!,(IF(B38=Data!#REF!,Data!#REF!,Data!#REF!)))))))))))))))&amp;IF(B38=Data!#REF!,Data!#REF!,(IF(B38=Data!#REF!,Data!#REF!,(IF(B38=Data!#REF!,Data!#REF!,(IF(B38=Data!#REF!,Data!#REF!,(IF(B38=Data!#REF!,Data!#REF!,Data!#REF!)))))))))</f>
        <v>#REF!</v>
      </c>
      <c r="V38" s="227" t="str">
        <f>IF(D38="","",VLOOKUP(B38,Data!$B$5:$J$501,9,FALSE)*D38)</f>
        <v/>
      </c>
    </row>
    <row r="39" spans="1:22" ht="29" customHeight="1">
      <c r="A39" s="326"/>
      <c r="B39" s="352" t="s">
        <v>953</v>
      </c>
      <c r="C39" s="326"/>
      <c r="D39" s="321">
        <f>SUM(D18:D37)</f>
        <v>32</v>
      </c>
      <c r="E39" s="113"/>
      <c r="F39" s="167"/>
      <c r="G39" s="236">
        <f>SUM(G18:G37)</f>
        <v>89107.790000000008</v>
      </c>
      <c r="H39" s="235"/>
      <c r="I39" s="235"/>
      <c r="J39" s="241"/>
      <c r="K39" s="236">
        <f>SUM(K18:K37)</f>
        <v>7860</v>
      </c>
      <c r="L39" s="236">
        <f>SUM(L18:L37)</f>
        <v>7070</v>
      </c>
      <c r="M39" s="236" t="e">
        <f>SUM(M16:M38)</f>
        <v>#REF!</v>
      </c>
      <c r="N39" s="237">
        <f>SUM(N18:N36)</f>
        <v>0</v>
      </c>
      <c r="O39" s="236">
        <f>SUM(O16:O38)</f>
        <v>0</v>
      </c>
      <c r="P39" s="236" t="e">
        <f>SUM(P16:P38)</f>
        <v>#REF!</v>
      </c>
      <c r="Q39" s="237"/>
      <c r="R39" s="236">
        <f>SUM(R16:R38)</f>
        <v>0</v>
      </c>
      <c r="S39" s="236" t="e">
        <f>SUM(S16:S38)</f>
        <v>#REF!</v>
      </c>
      <c r="T39" s="237"/>
      <c r="U39" s="236" t="e">
        <f>SUM(U16:U38)</f>
        <v>#REF!</v>
      </c>
      <c r="V39" s="238">
        <f>SUM(V18:V37)</f>
        <v>42.548000000000002</v>
      </c>
    </row>
    <row r="40" spans="1:22" ht="16.5">
      <c r="A40" s="326"/>
      <c r="B40" s="19"/>
      <c r="C40" s="21"/>
      <c r="D40" s="203"/>
      <c r="E40" s="34"/>
      <c r="F40" s="186" t="s">
        <v>525</v>
      </c>
      <c r="G40" s="183"/>
      <c r="H40" s="55"/>
      <c r="I40" s="55"/>
      <c r="J40" s="165"/>
      <c r="K40" s="187"/>
      <c r="L40" s="183"/>
      <c r="M40" s="36"/>
      <c r="N40" s="35"/>
      <c r="O40" s="35"/>
      <c r="P40" s="35"/>
      <c r="Q40" s="35"/>
      <c r="R40" s="35"/>
      <c r="S40" s="35"/>
      <c r="T40" s="36"/>
      <c r="U40" s="36"/>
      <c r="V40" s="185"/>
    </row>
    <row r="41" spans="1:22" ht="13">
      <c r="A41" s="16" t="s">
        <v>520</v>
      </c>
      <c r="B41" s="17"/>
      <c r="C41" s="1"/>
      <c r="D41" s="204" t="s">
        <v>532</v>
      </c>
      <c r="E41" s="27"/>
      <c r="F41" s="81" t="s">
        <v>81</v>
      </c>
      <c r="G41" s="85"/>
      <c r="H41" s="32" t="s">
        <v>82</v>
      </c>
      <c r="I41" s="56"/>
      <c r="J41" s="188" t="s">
        <v>83</v>
      </c>
      <c r="K41" s="178"/>
      <c r="L41" s="428" t="s">
        <v>84</v>
      </c>
      <c r="M41" s="429"/>
      <c r="N41" s="429"/>
      <c r="O41" s="429"/>
      <c r="P41" s="429"/>
      <c r="Q41" s="429"/>
      <c r="R41" s="429"/>
      <c r="S41" s="429"/>
      <c r="T41" s="429"/>
      <c r="U41" s="429"/>
      <c r="V41" s="430"/>
    </row>
    <row r="42" spans="1:22" ht="13">
      <c r="A42" s="19" t="s">
        <v>521</v>
      </c>
      <c r="B42" s="20"/>
      <c r="C42" s="60"/>
      <c r="D42" s="201" t="s">
        <v>86</v>
      </c>
      <c r="E42" s="20"/>
      <c r="F42" s="431"/>
      <c r="G42" s="432"/>
      <c r="H42" s="19" t="s">
        <v>87</v>
      </c>
      <c r="I42" s="61"/>
      <c r="J42" s="189" t="s">
        <v>533</v>
      </c>
      <c r="K42" s="180"/>
      <c r="L42" s="176"/>
      <c r="M42" s="20"/>
      <c r="N42" s="20"/>
      <c r="O42" s="20"/>
      <c r="P42" s="20"/>
      <c r="Q42" s="20"/>
      <c r="R42" s="20"/>
      <c r="S42" s="20"/>
      <c r="T42" s="20"/>
      <c r="U42" s="20"/>
      <c r="V42" s="181"/>
    </row>
    <row r="43" spans="1:22">
      <c r="A43" s="19" t="s">
        <v>522</v>
      </c>
      <c r="B43" s="20"/>
      <c r="C43" s="21"/>
      <c r="D43" s="201"/>
      <c r="E43" s="20"/>
      <c r="F43" s="431"/>
      <c r="G43" s="432"/>
      <c r="H43" s="19"/>
      <c r="I43" s="61"/>
      <c r="J43" s="433" t="s">
        <v>92</v>
      </c>
      <c r="K43" s="434"/>
      <c r="L43" s="176"/>
      <c r="M43" s="20"/>
      <c r="N43" s="20"/>
      <c r="O43" s="20"/>
      <c r="P43" s="20"/>
      <c r="Q43" s="20"/>
      <c r="R43" s="20"/>
      <c r="S43" s="20"/>
      <c r="T43" s="20"/>
      <c r="U43" s="20"/>
      <c r="V43" s="181"/>
    </row>
    <row r="44" spans="1:22">
      <c r="A44" s="34"/>
      <c r="B44" s="35"/>
      <c r="C44" s="358"/>
      <c r="D44" s="201" t="s">
        <v>93</v>
      </c>
      <c r="E44" s="20"/>
      <c r="F44" s="190"/>
      <c r="G44" s="191"/>
      <c r="H44" s="19" t="s">
        <v>94</v>
      </c>
      <c r="I44" s="61"/>
      <c r="J44" s="189"/>
      <c r="K44" s="180"/>
      <c r="L44" s="176"/>
      <c r="M44" s="20"/>
      <c r="N44" s="20"/>
      <c r="O44" s="20"/>
      <c r="P44" s="20"/>
      <c r="Q44" s="20"/>
      <c r="R44" s="20"/>
      <c r="S44" s="20"/>
      <c r="T44" s="20"/>
      <c r="U44" s="20"/>
      <c r="V44" s="181"/>
    </row>
    <row r="45" spans="1:22" ht="13">
      <c r="A45" s="16" t="s">
        <v>95</v>
      </c>
      <c r="B45" s="27"/>
      <c r="C45" s="12"/>
      <c r="D45" s="201" t="s">
        <v>96</v>
      </c>
      <c r="E45" s="20"/>
      <c r="F45" s="89" t="s">
        <v>97</v>
      </c>
      <c r="G45" s="86"/>
      <c r="H45" s="19" t="s">
        <v>87</v>
      </c>
      <c r="I45" s="61"/>
      <c r="J45" s="189" t="s">
        <v>98</v>
      </c>
      <c r="K45" s="180"/>
      <c r="L45" s="176"/>
      <c r="M45" s="20"/>
      <c r="N45" s="20"/>
      <c r="O45" s="20"/>
      <c r="P45" s="20"/>
      <c r="Q45" s="20"/>
      <c r="R45" s="20"/>
      <c r="S45" s="20"/>
      <c r="T45" s="20"/>
      <c r="U45" s="20"/>
      <c r="V45" s="181"/>
    </row>
    <row r="46" spans="1:22" ht="13">
      <c r="A46" s="19" t="s">
        <v>538</v>
      </c>
      <c r="B46" s="20"/>
      <c r="C46" s="21"/>
      <c r="D46" s="201" t="s">
        <v>99</v>
      </c>
      <c r="E46" s="20"/>
      <c r="F46" s="90"/>
      <c r="G46" s="192"/>
      <c r="H46" s="19" t="s">
        <v>100</v>
      </c>
      <c r="I46" s="61"/>
      <c r="J46" s="433" t="s">
        <v>523</v>
      </c>
      <c r="K46" s="434"/>
      <c r="L46" s="435" t="s">
        <v>102</v>
      </c>
      <c r="M46" s="436"/>
      <c r="N46" s="436"/>
      <c r="O46" s="436"/>
      <c r="P46" s="436"/>
      <c r="Q46" s="436"/>
      <c r="R46" s="436"/>
      <c r="S46" s="436"/>
      <c r="T46" s="436"/>
      <c r="U46" s="436"/>
      <c r="V46" s="437"/>
    </row>
    <row r="47" spans="1:22">
      <c r="A47" s="34"/>
      <c r="B47" s="35"/>
      <c r="C47" s="36"/>
      <c r="D47" s="202"/>
      <c r="E47" s="35"/>
      <c r="F47" s="422" t="s">
        <v>950</v>
      </c>
      <c r="G47" s="423"/>
      <c r="H47" s="422" t="s">
        <v>949</v>
      </c>
      <c r="I47" s="423"/>
      <c r="J47" s="184" t="s">
        <v>539</v>
      </c>
      <c r="K47" s="184"/>
      <c r="L47" s="424" t="s">
        <v>104</v>
      </c>
      <c r="M47" s="425"/>
      <c r="N47" s="425"/>
      <c r="O47" s="425"/>
      <c r="P47" s="425"/>
      <c r="Q47" s="425"/>
      <c r="R47" s="425"/>
      <c r="S47" s="425"/>
      <c r="T47" s="425"/>
      <c r="U47" s="425"/>
      <c r="V47" s="426"/>
    </row>
    <row r="51" spans="1:29" ht="36" customHeight="1">
      <c r="A51" s="206" t="s">
        <v>545</v>
      </c>
      <c r="B51" s="206"/>
      <c r="D51" s="4"/>
      <c r="F51" s="331" t="s">
        <v>883</v>
      </c>
      <c r="G51" s="331"/>
      <c r="H51" s="331" t="s">
        <v>578</v>
      </c>
      <c r="J51" s="4"/>
    </row>
    <row r="52" spans="1:29" ht="20">
      <c r="A52" s="206" t="s">
        <v>901</v>
      </c>
      <c r="B52" s="206"/>
      <c r="D52" s="4"/>
      <c r="F52" s="331" t="s">
        <v>884</v>
      </c>
      <c r="G52" s="332"/>
      <c r="H52" s="331" t="s">
        <v>578</v>
      </c>
      <c r="J52" s="4"/>
    </row>
    <row r="53" spans="1:29" ht="20">
      <c r="A53" s="206" t="s">
        <v>546</v>
      </c>
      <c r="B53" s="206"/>
      <c r="D53" s="4"/>
      <c r="F53" s="331" t="s">
        <v>885</v>
      </c>
      <c r="G53" s="331"/>
      <c r="H53" s="331" t="s">
        <v>578</v>
      </c>
      <c r="J53" s="4"/>
    </row>
    <row r="54" spans="1:29" ht="20">
      <c r="A54" s="206" t="s">
        <v>547</v>
      </c>
      <c r="B54" s="206"/>
      <c r="D54" s="4"/>
      <c r="F54" s="331" t="s">
        <v>886</v>
      </c>
      <c r="G54" s="331"/>
      <c r="H54" s="331" t="s">
        <v>578</v>
      </c>
      <c r="J54" s="4"/>
    </row>
    <row r="55" spans="1:29" s="172" customFormat="1" ht="20">
      <c r="A55" s="206" t="s">
        <v>548</v>
      </c>
      <c r="B55" s="206"/>
      <c r="C55" s="4"/>
      <c r="D55" s="4"/>
      <c r="E55" s="4"/>
      <c r="F55" s="331" t="s">
        <v>887</v>
      </c>
      <c r="G55" s="331"/>
      <c r="H55" s="331" t="s">
        <v>578</v>
      </c>
      <c r="I55" s="4"/>
      <c r="J55" s="4"/>
      <c r="M55" s="4"/>
      <c r="N55" s="4"/>
      <c r="O55" s="4"/>
      <c r="P55" s="4"/>
      <c r="Q55" s="4"/>
      <c r="R55" s="4"/>
      <c r="S55" s="4"/>
      <c r="T55" s="4"/>
      <c r="U55" s="4"/>
      <c r="V55" s="173"/>
      <c r="Y55" s="4"/>
      <c r="Z55" s="4"/>
      <c r="AA55" s="4"/>
      <c r="AB55" s="4"/>
      <c r="AC55" s="4"/>
    </row>
    <row r="56" spans="1:29" ht="20">
      <c r="F56" s="331" t="s">
        <v>888</v>
      </c>
      <c r="G56" s="331"/>
      <c r="H56" s="331" t="s">
        <v>578</v>
      </c>
    </row>
  </sheetData>
  <mergeCells count="10">
    <mergeCell ref="F47:G47"/>
    <mergeCell ref="H47:I47"/>
    <mergeCell ref="L47:V47"/>
    <mergeCell ref="I5:J5"/>
    <mergeCell ref="L41:V41"/>
    <mergeCell ref="F42:G42"/>
    <mergeCell ref="F43:G43"/>
    <mergeCell ref="J43:K43"/>
    <mergeCell ref="J46:K46"/>
    <mergeCell ref="L46:V46"/>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50"/>
  <sheetViews>
    <sheetView zoomScale="80" zoomScaleNormal="80" zoomScaleSheetLayoutView="80" workbookViewId="0">
      <selection activeCell="B18" sqref="B18"/>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952</v>
      </c>
      <c r="C18" s="239" t="str">
        <f>IF(D18="","",VLOOKUP(B18,Data!$B$5:$L$501,2,FALSE))</f>
        <v/>
      </c>
      <c r="D18" s="229"/>
      <c r="E18" s="319"/>
      <c r="F18" s="224" t="str">
        <f>IF(D18="","",VLOOKUP(B18,Data!$B$5:$L$501,11,FALSE))</f>
        <v/>
      </c>
      <c r="G18" s="234" t="str">
        <f t="shared" ref="G18:G32"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135,Data!G135,(IF(B18=Data!#REF!,Data!#REF!,(IF(B18=Data!B138,Data!G138,(IF(B18=Data!#REF!,Data!#REF!,(IF(B18=Data!#REF!,Data!#REF!,(IF(B18=Data!#REF!,Data!#REF!,(IF(B18=Data!B122,Data!G122,(IF(B18=Data!#REF!,Data!#REF!,Data!#REF!)))))))))))))))&amp;IF(B18=Data!#REF!,Data!#REF!,(IF(B18=Data!#REF!,Data!#REF!,(IF(B18=Data!B262,Data!G262,(IF(B18=Data!#REF!,Data!#REF!,(IF(B18=Data!#REF!,Data!#REF!,(IF(B18=Data!B162,Data!G930,(IF(B18=Data!#REF!,Data!#REF!,(IF(B18=Data!#REF!,Data!#REF!,Data!#REF!)))))))))))))))&amp;IF(B18=Data!#REF!,Data!#REF!,(IF(B18=Data!#REF!,Data!#REF!,(IF(B18=Data!#REF!,Data!#REF!,(IF(B18=Data!#REF!,Data!#REF!,(IF(B18=Data!#REF!,Data!#REF!,Data!#REF!)))))))))</f>
        <v>#REF!</v>
      </c>
      <c r="N18" s="328"/>
      <c r="O18" s="329"/>
      <c r="P18" s="233" t="e">
        <f>IF(B18=Data!B135,Data!H135,(IF(B18=Data!#REF!,Data!#REF!,(IF(B18=Data!B138,Data!H138,(IF(B18=Data!#REF!,Data!#REF!,(IF(B18=Data!#REF!,Data!#REF!,(IF(B18=Data!#REF!,Data!#REF!,(IF(B18=Data!B122,Data!H122,(IF(B18=Data!#REF!,Data!#REF!,Data!#REF!)))))))))))))))&amp;IF(B18=Data!#REF!,Data!#REF!,(IF(B18=Data!#REF!,Data!#REF!,(IF(B18=Data!B262,Data!H262,(IF(B18=Data!#REF!,Data!#REF!,(IF(B18=Data!#REF!,Data!#REF!,(IF(B18=Data!B162,Data!H930,(IF(B18=Data!#REF!,Data!#REF!,(IF(B18=Data!#REF!,Data!#REF!,Data!#REF!)))))))))))))))&amp;IF(B18=Data!#REF!,Data!#REF!,(IF(B18=Data!#REF!,Data!#REF!,(IF(B18=Data!#REF!,Data!#REF!,(IF(B18=Data!#REF!,Data!#REF!,(IF(B18=Data!#REF!,Data!#REF!,Data!#REF!)))))))))</f>
        <v>#REF!</v>
      </c>
      <c r="Q18" s="329"/>
      <c r="R18" s="329"/>
      <c r="S18" s="233" t="e">
        <f>IF(B18=Data!B135,Data!I135,(IF(B18=Data!#REF!,Data!#REF!,(IF(B18=Data!B138,Data!I138,(IF(B18=Data!#REF!,Data!#REF!,(IF(B18=Data!#REF!,Data!#REF!,(IF(B18=Data!#REF!,Data!#REF!,(IF(B18=Data!B122,Data!I122,(IF(B18=Data!#REF!,Data!#REF!,Data!#REF!)))))))))))))))&amp;IF(B18=Data!#REF!,Data!#REF!,(IF(B18=Data!#REF!,Data!#REF!,(IF(B18=Data!B262,Data!I262,(IF(B18=Data!#REF!,Data!#REF!,(IF(B18=Data!#REF!,Data!#REF!,(IF(B18=Data!B162,Data!I930,(IF(B18=Data!#REF!,Data!#REF!,(IF(B18=Data!#REF!,Data!#REF!,Data!#REF!)))))))))))))))&amp;IF(B18=Data!#REF!,Data!#REF!,(IF(B18=Data!#REF!,Data!#REF!,(IF(B18=Data!#REF!,Data!#REF!,(IF(B18=Data!#REF!,Data!#REF!,(IF(B18=Data!#REF!,Data!#REF!,Data!#REF!)))))))))</f>
        <v>#REF!</v>
      </c>
      <c r="T18" s="330"/>
      <c r="U18" s="233" t="e">
        <f>IF(B18=Data!B135,Data!J135,(IF(B18=Data!#REF!,Data!#REF!,(IF(B18=Data!B138,Data!J138,(IF(B18=Data!#REF!,Data!#REF!,(IF(B18=Data!#REF!,Data!#REF!,(IF(B18=Data!#REF!,Data!#REF!,(IF(B18=Data!B122,Data!J122,(IF(B18=Data!#REF!,Data!#REF!,Data!#REF!)))))))))))))))&amp;IF(B18=Data!#REF!,Data!#REF!,(IF(B18=Data!#REF!,Data!#REF!,(IF(B18=Data!B262,Data!J262,(IF(B18=Data!#REF!,Data!#REF!,(IF(B18=Data!#REF!,Data!#REF!,(IF(B18=Data!B162,Data!J930,(IF(B18=Data!#REF!,Data!#REF!,(IF(B18=Data!#REF!,Data!#REF!,Data!#REF!)))))))))))))))&amp;IF(B18=Data!#REF!,Data!#REF!,(IF(B18=Data!#REF!,Data!#REF!,(IF(B18=Data!#REF!,Data!#REF!,(IF(B18=Data!#REF!,Data!#REF!,(IF(B18=Data!#REF!,Data!#REF!,Data!#REF!)))))))))</f>
        <v>#REF!</v>
      </c>
      <c r="V18" s="227" t="str">
        <f>IF(D18="","",VLOOKUP(B18,Data!$B$5:$J$501,9,FALSE)*D18)</f>
        <v/>
      </c>
    </row>
    <row r="19" spans="1:22" ht="17.75" customHeight="1">
      <c r="A19" s="326">
        <v>1</v>
      </c>
      <c r="B19" s="327" t="s">
        <v>356</v>
      </c>
      <c r="C19" s="372" t="str">
        <f>IF(D19="","",VLOOKUP(B19,Data!$B$5:$L$501,2,FALSE))</f>
        <v>WQ78290</v>
      </c>
      <c r="D19" s="229">
        <v>3</v>
      </c>
      <c r="E19" s="320" t="s">
        <v>570</v>
      </c>
      <c r="F19" s="224">
        <f>IF(D19="","",VLOOKUP(B19,Data!$B$5:$L$501,11,FALSE))</f>
        <v>4283.7299999999996</v>
      </c>
      <c r="G19" s="234">
        <f t="shared" si="0"/>
        <v>12851.189999999999</v>
      </c>
      <c r="H19" s="225" t="str">
        <f>IF(D19="","",VLOOKUP(B19,Data!$B$5:$D$501,3,FALSE))</f>
        <v>C/T</v>
      </c>
      <c r="I19" s="225" t="str">
        <f>IF(D19="","",VLOOKUP(B19,Data!$B$5:$M$501,12,FALSE))</f>
        <v>Indonesia</v>
      </c>
      <c r="J19" s="231" t="s">
        <v>951</v>
      </c>
      <c r="K19" s="226">
        <f>IF(D19="","",VLOOKUP(B19,Data!$B$5:$E$501,4,FALSE)*D19)</f>
        <v>915</v>
      </c>
      <c r="L19" s="232">
        <f>IF(D19="","",VLOOKUP(B19,Data!$B$5:$F$501,5,FALSE)*D19)</f>
        <v>807</v>
      </c>
      <c r="M19" s="230" t="e">
        <f>IF(B19=Data!B86,Data!G86,(IF(B19=Data!#REF!,Data!#REF!,(IF(B19=Data!B89,Data!G89,(IF(B19=Data!#REF!,Data!#REF!,(IF(B19=Data!#REF!,Data!#REF!,(IF(B19=Data!#REF!,Data!#REF!,(IF(B19=Data!B73,Data!G73,(IF(B19=Data!#REF!,Data!#REF!,Data!#REF!)))))))))))))))&amp;IF(B19=Data!#REF!,Data!#REF!,(IF(B19=Data!#REF!,Data!#REF!,(IF(B19=Data!B213,Data!G213,(IF(B19=Data!#REF!,Data!#REF!,(IF(B19=Data!#REF!,Data!#REF!,(IF(B19=Data!B113,Data!G881,(IF(B19=Data!#REF!,Data!#REF!,(IF(B19=Data!#REF!,Data!#REF!,Data!#REF!)))))))))))))))&amp;IF(B19=Data!#REF!,Data!#REF!,(IF(B19=Data!#REF!,Data!#REF!,(IF(B19=Data!#REF!,Data!#REF!,(IF(B19=Data!#REF!,Data!#REF!,(IF(B19=Data!#REF!,Data!#REF!,Data!#REF!)))))))))</f>
        <v>#REF!</v>
      </c>
      <c r="N19" s="328"/>
      <c r="O19" s="329"/>
      <c r="P19" s="233" t="e">
        <f>IF(B19=Data!B86,Data!H86,(IF(B19=Data!#REF!,Data!#REF!,(IF(B19=Data!B89,Data!H89,(IF(B19=Data!#REF!,Data!#REF!,(IF(B19=Data!#REF!,Data!#REF!,(IF(B19=Data!#REF!,Data!#REF!,(IF(B19=Data!B73,Data!H73,(IF(B19=Data!#REF!,Data!#REF!,Data!#REF!)))))))))))))))&amp;IF(B19=Data!#REF!,Data!#REF!,(IF(B19=Data!#REF!,Data!#REF!,(IF(B19=Data!B213,Data!H213,(IF(B19=Data!#REF!,Data!#REF!,(IF(B19=Data!#REF!,Data!#REF!,(IF(B19=Data!B113,Data!H881,(IF(B19=Data!#REF!,Data!#REF!,(IF(B19=Data!#REF!,Data!#REF!,Data!#REF!)))))))))))))))&amp;IF(B19=Data!#REF!,Data!#REF!,(IF(B19=Data!#REF!,Data!#REF!,(IF(B19=Data!#REF!,Data!#REF!,(IF(B19=Data!#REF!,Data!#REF!,(IF(B19=Data!#REF!,Data!#REF!,Data!#REF!)))))))))</f>
        <v>#REF!</v>
      </c>
      <c r="Q19" s="329"/>
      <c r="R19" s="329"/>
      <c r="S19" s="233" t="e">
        <f>IF(B19=Data!B86,Data!I86,(IF(B19=Data!#REF!,Data!#REF!,(IF(B19=Data!B89,Data!I89,(IF(B19=Data!#REF!,Data!#REF!,(IF(B19=Data!#REF!,Data!#REF!,(IF(B19=Data!#REF!,Data!#REF!,(IF(B19=Data!B73,Data!I73,(IF(B19=Data!#REF!,Data!#REF!,Data!#REF!)))))))))))))))&amp;IF(B19=Data!#REF!,Data!#REF!,(IF(B19=Data!#REF!,Data!#REF!,(IF(B19=Data!B213,Data!I213,(IF(B19=Data!#REF!,Data!#REF!,(IF(B19=Data!#REF!,Data!#REF!,(IF(B19=Data!B113,Data!I881,(IF(B19=Data!#REF!,Data!#REF!,(IF(B19=Data!#REF!,Data!#REF!,Data!#REF!)))))))))))))))&amp;IF(B19=Data!#REF!,Data!#REF!,(IF(B19=Data!#REF!,Data!#REF!,(IF(B19=Data!#REF!,Data!#REF!,(IF(B19=Data!#REF!,Data!#REF!,(IF(B19=Data!#REF!,Data!#REF!,Data!#REF!)))))))))</f>
        <v>#REF!</v>
      </c>
      <c r="T19" s="330"/>
      <c r="U19" s="233" t="e">
        <f>IF(B19=Data!B86,Data!J86,(IF(B19=Data!#REF!,Data!#REF!,(IF(B19=Data!B89,Data!J89,(IF(B19=Data!#REF!,Data!#REF!,(IF(B19=Data!#REF!,Data!#REF!,(IF(B19=Data!#REF!,Data!#REF!,(IF(B19=Data!B73,Data!J73,(IF(B19=Data!#REF!,Data!#REF!,Data!#REF!)))))))))))))))&amp;IF(B19=Data!#REF!,Data!#REF!,(IF(B19=Data!#REF!,Data!#REF!,(IF(B19=Data!B213,Data!J213,(IF(B19=Data!#REF!,Data!#REF!,(IF(B19=Data!#REF!,Data!#REF!,(IF(B19=Data!B113,Data!J881,(IF(B19=Data!#REF!,Data!#REF!,(IF(B19=Data!#REF!,Data!#REF!,Data!#REF!)))))))))))))))&amp;IF(B19=Data!#REF!,Data!#REF!,(IF(B19=Data!#REF!,Data!#REF!,(IF(B19=Data!#REF!,Data!#REF!,(IF(B19=Data!#REF!,Data!#REF!,(IF(B19=Data!#REF!,Data!#REF!,Data!#REF!)))))))))</f>
        <v>#REF!</v>
      </c>
      <c r="V19" s="227">
        <f>IF(D19="","",VLOOKUP(B19,Data!$B$5:$J$501,9,FALSE)*D19)</f>
        <v>4.6020000000000003</v>
      </c>
    </row>
    <row r="20" spans="1:22" ht="17.75" customHeight="1">
      <c r="A20" s="326">
        <v>2</v>
      </c>
      <c r="B20" s="327" t="s">
        <v>336</v>
      </c>
      <c r="C20" s="239" t="str">
        <f>IF(D20="","",VLOOKUP(B20,Data!$B$5:$L$501,2,FALSE))</f>
        <v>ZE62400</v>
      </c>
      <c r="D20" s="229">
        <v>8</v>
      </c>
      <c r="E20" s="228"/>
      <c r="F20" s="224">
        <f>IF(D20="","",VLOOKUP(B20,Data!$B$5:$L$501,11,FALSE))</f>
        <v>1704.47</v>
      </c>
      <c r="G20" s="234">
        <f t="shared" si="0"/>
        <v>13635.76</v>
      </c>
      <c r="H20" s="225" t="str">
        <f>IF(D20="","",VLOOKUP(B20,Data!$B$5:$D$501,3,FALSE))</f>
        <v>C/T</v>
      </c>
      <c r="I20" s="225" t="str">
        <f>IF(D20="","",VLOOKUP(B20,Data!$B$5:$M$501,12,FALSE))</f>
        <v>Indonesia</v>
      </c>
      <c r="J20" s="231" t="s">
        <v>951</v>
      </c>
      <c r="K20" s="226">
        <f>IF(D20="","",VLOOKUP(B20,Data!$B$5:$E$501,4,FALSE)*D20)</f>
        <v>1608</v>
      </c>
      <c r="L20" s="232">
        <f>IF(D20="","",VLOOKUP(B20,Data!$B$5:$F$501,5,FALSE)*D20)</f>
        <v>1448</v>
      </c>
      <c r="M20" s="230" t="e">
        <f>IF(B20=Data!B87,Data!G87,(IF(B20=Data!#REF!,Data!#REF!,(IF(B20=Data!B90,Data!G90,(IF(B20=Data!#REF!,Data!#REF!,(IF(B20=Data!#REF!,Data!#REF!,(IF(B20=Data!#REF!,Data!#REF!,(IF(B20=Data!B74,Data!G74,(IF(B20=Data!#REF!,Data!#REF!,Data!#REF!)))))))))))))))&amp;IF(B20=Data!#REF!,Data!#REF!,(IF(B20=Data!#REF!,Data!#REF!,(IF(B20=Data!B214,Data!G214,(IF(B20=Data!#REF!,Data!#REF!,(IF(B20=Data!#REF!,Data!#REF!,(IF(B20=Data!B114,Data!G882,(IF(B20=Data!#REF!,Data!#REF!,(IF(B20=Data!#REF!,Data!#REF!,Data!#REF!)))))))))))))))&amp;IF(B20=Data!#REF!,Data!#REF!,(IF(B20=Data!#REF!,Data!#REF!,(IF(B20=Data!#REF!,Data!#REF!,(IF(B20=Data!#REF!,Data!#REF!,(IF(B20=Data!#REF!,Data!#REF!,Data!#REF!)))))))))</f>
        <v>#REF!</v>
      </c>
      <c r="N20" s="328"/>
      <c r="O20" s="329"/>
      <c r="P20" s="233" t="e">
        <f>IF(B20=Data!B87,Data!H87,(IF(B20=Data!#REF!,Data!#REF!,(IF(B20=Data!B90,Data!H90,(IF(B20=Data!#REF!,Data!#REF!,(IF(B20=Data!#REF!,Data!#REF!,(IF(B20=Data!#REF!,Data!#REF!,(IF(B20=Data!B74,Data!H74,(IF(B20=Data!#REF!,Data!#REF!,Data!#REF!)))))))))))))))&amp;IF(B20=Data!#REF!,Data!#REF!,(IF(B20=Data!#REF!,Data!#REF!,(IF(B20=Data!B214,Data!H214,(IF(B20=Data!#REF!,Data!#REF!,(IF(B20=Data!#REF!,Data!#REF!,(IF(B20=Data!B114,Data!H882,(IF(B20=Data!#REF!,Data!#REF!,(IF(B20=Data!#REF!,Data!#REF!,Data!#REF!)))))))))))))))&amp;IF(B20=Data!#REF!,Data!#REF!,(IF(B20=Data!#REF!,Data!#REF!,(IF(B20=Data!#REF!,Data!#REF!,(IF(B20=Data!#REF!,Data!#REF!,(IF(B20=Data!#REF!,Data!#REF!,Data!#REF!)))))))))</f>
        <v>#REF!</v>
      </c>
      <c r="Q20" s="329"/>
      <c r="R20" s="329"/>
      <c r="S20" s="233" t="e">
        <f>IF(B20=Data!B87,Data!I87,(IF(B20=Data!#REF!,Data!#REF!,(IF(B20=Data!B90,Data!I90,(IF(B20=Data!#REF!,Data!#REF!,(IF(B20=Data!#REF!,Data!#REF!,(IF(B20=Data!#REF!,Data!#REF!,(IF(B20=Data!B74,Data!I74,(IF(B20=Data!#REF!,Data!#REF!,Data!#REF!)))))))))))))))&amp;IF(B20=Data!#REF!,Data!#REF!,(IF(B20=Data!#REF!,Data!#REF!,(IF(B20=Data!B214,Data!I214,(IF(B20=Data!#REF!,Data!#REF!,(IF(B20=Data!#REF!,Data!#REF!,(IF(B20=Data!B114,Data!I882,(IF(B20=Data!#REF!,Data!#REF!,(IF(B20=Data!#REF!,Data!#REF!,Data!#REF!)))))))))))))))&amp;IF(B20=Data!#REF!,Data!#REF!,(IF(B20=Data!#REF!,Data!#REF!,(IF(B20=Data!#REF!,Data!#REF!,(IF(B20=Data!#REF!,Data!#REF!,(IF(B20=Data!#REF!,Data!#REF!,Data!#REF!)))))))))</f>
        <v>#REF!</v>
      </c>
      <c r="T20" s="330"/>
      <c r="U20" s="233" t="e">
        <f>IF(B20=Data!B87,Data!J87,(IF(B20=Data!#REF!,Data!#REF!,(IF(B20=Data!B90,Data!J90,(IF(B20=Data!#REF!,Data!#REF!,(IF(B20=Data!#REF!,Data!#REF!,(IF(B20=Data!#REF!,Data!#REF!,(IF(B20=Data!B74,Data!J74,(IF(B20=Data!#REF!,Data!#REF!,Data!#REF!)))))))))))))))&amp;IF(B20=Data!#REF!,Data!#REF!,(IF(B20=Data!#REF!,Data!#REF!,(IF(B20=Data!B214,Data!J214,(IF(B20=Data!#REF!,Data!#REF!,(IF(B20=Data!#REF!,Data!#REF!,(IF(B20=Data!B114,Data!J882,(IF(B20=Data!#REF!,Data!#REF!,(IF(B20=Data!#REF!,Data!#REF!,Data!#REF!)))))))))))))))&amp;IF(B20=Data!#REF!,Data!#REF!,(IF(B20=Data!#REF!,Data!#REF!,(IF(B20=Data!#REF!,Data!#REF!,(IF(B20=Data!#REF!,Data!#REF!,(IF(B20=Data!#REF!,Data!#REF!,Data!#REF!)))))))))</f>
        <v>#REF!</v>
      </c>
      <c r="V20" s="227">
        <f>IF(D20="","",VLOOKUP(B20,Data!$B$5:$J$501,9,FALSE)*D20)</f>
        <v>9.1999999999999993</v>
      </c>
    </row>
    <row r="21" spans="1:22" ht="17.75" customHeight="1">
      <c r="A21" s="326">
        <v>3</v>
      </c>
      <c r="B21" s="327" t="s">
        <v>348</v>
      </c>
      <c r="C21" s="239" t="str">
        <f>IF(D21="","",VLOOKUP(B21,Data!$B$5:$L$501,2,FALSE))</f>
        <v>ZF71250</v>
      </c>
      <c r="D21" s="229">
        <v>7</v>
      </c>
      <c r="E21" s="228" t="s">
        <v>519</v>
      </c>
      <c r="F21" s="224">
        <f>IF(D21="","",VLOOKUP(B21,Data!$B$5:$L$501,11,FALSE))</f>
        <v>1991.71</v>
      </c>
      <c r="G21" s="234">
        <f t="shared" si="0"/>
        <v>13941.970000000001</v>
      </c>
      <c r="H21" s="225" t="str">
        <f>IF(D21="","",VLOOKUP(B21,Data!$B$5:$D$501,3,FALSE))</f>
        <v>C/T</v>
      </c>
      <c r="I21" s="225" t="str">
        <f>IF(D21="","",VLOOKUP(B21,Data!$B$5:$M$501,12,FALSE))</f>
        <v>Indonesia</v>
      </c>
      <c r="J21" s="231" t="s">
        <v>951</v>
      </c>
      <c r="K21" s="226">
        <f>IF(D21="","",VLOOKUP(B21,Data!$B$5:$E$501,4,FALSE)*D21)</f>
        <v>1540</v>
      </c>
      <c r="L21" s="232">
        <f>IF(D21="","",VLOOKUP(B21,Data!$B$5:$F$501,5,FALSE)*D21)</f>
        <v>1393</v>
      </c>
      <c r="M21" s="230" t="e">
        <f>IF(B21=Data!B80,Data!G80,(IF(B21=Data!#REF!,Data!#REF!,(IF(B21=Data!B83,Data!G83,(IF(B21=Data!#REF!,Data!#REF!,(IF(B21=Data!#REF!,Data!#REF!,(IF(B21=Data!#REF!,Data!#REF!,(IF(B21=Data!B67,Data!G67,(IF(B21=Data!#REF!,Data!#REF!,Data!#REF!)))))))))))))))&amp;IF(B21=Data!#REF!,Data!#REF!,(IF(B21=Data!#REF!,Data!#REF!,(IF(B21=Data!B207,Data!G207,(IF(B21=Data!#REF!,Data!#REF!,(IF(B21=Data!#REF!,Data!#REF!,(IF(B21=Data!B107,Data!G875,(IF(B21=Data!#REF!,Data!#REF!,(IF(B21=Data!#REF!,Data!#REF!,Data!#REF!)))))))))))))))&amp;IF(B21=Data!#REF!,Data!#REF!,(IF(B21=Data!#REF!,Data!#REF!,(IF(B21=Data!#REF!,Data!#REF!,(IF(B21=Data!#REF!,Data!#REF!,(IF(B21=Data!#REF!,Data!#REF!,Data!#REF!)))))))))</f>
        <v>#REF!</v>
      </c>
      <c r="N21" s="328"/>
      <c r="O21" s="329"/>
      <c r="P21" s="233" t="e">
        <f>IF(B21=Data!B80,Data!H80,(IF(B21=Data!#REF!,Data!#REF!,(IF(B21=Data!B83,Data!H83,(IF(B21=Data!#REF!,Data!#REF!,(IF(B21=Data!#REF!,Data!#REF!,(IF(B21=Data!#REF!,Data!#REF!,(IF(B21=Data!B67,Data!H67,(IF(B21=Data!#REF!,Data!#REF!,Data!#REF!)))))))))))))))&amp;IF(B21=Data!#REF!,Data!#REF!,(IF(B21=Data!#REF!,Data!#REF!,(IF(B21=Data!B207,Data!H207,(IF(B21=Data!#REF!,Data!#REF!,(IF(B21=Data!#REF!,Data!#REF!,(IF(B21=Data!B107,Data!H875,(IF(B21=Data!#REF!,Data!#REF!,(IF(B21=Data!#REF!,Data!#REF!,Data!#REF!)))))))))))))))&amp;IF(B21=Data!#REF!,Data!#REF!,(IF(B21=Data!#REF!,Data!#REF!,(IF(B21=Data!#REF!,Data!#REF!,(IF(B21=Data!#REF!,Data!#REF!,(IF(B21=Data!#REF!,Data!#REF!,Data!#REF!)))))))))</f>
        <v>#REF!</v>
      </c>
      <c r="Q21" s="329"/>
      <c r="R21" s="329"/>
      <c r="S21" s="233" t="e">
        <f>IF(B21=Data!B80,Data!I80,(IF(B21=Data!#REF!,Data!#REF!,(IF(B21=Data!B83,Data!I83,(IF(B21=Data!#REF!,Data!#REF!,(IF(B21=Data!#REF!,Data!#REF!,(IF(B21=Data!#REF!,Data!#REF!,(IF(B21=Data!B67,Data!I67,(IF(B21=Data!#REF!,Data!#REF!,Data!#REF!)))))))))))))))&amp;IF(B21=Data!#REF!,Data!#REF!,(IF(B21=Data!#REF!,Data!#REF!,(IF(B21=Data!B207,Data!I207,(IF(B21=Data!#REF!,Data!#REF!,(IF(B21=Data!#REF!,Data!#REF!,(IF(B21=Data!B107,Data!I875,(IF(B21=Data!#REF!,Data!#REF!,(IF(B21=Data!#REF!,Data!#REF!,Data!#REF!)))))))))))))))&amp;IF(B21=Data!#REF!,Data!#REF!,(IF(B21=Data!#REF!,Data!#REF!,(IF(B21=Data!#REF!,Data!#REF!,(IF(B21=Data!#REF!,Data!#REF!,(IF(B21=Data!#REF!,Data!#REF!,Data!#REF!)))))))))</f>
        <v>#REF!</v>
      </c>
      <c r="T21" s="330"/>
      <c r="U21" s="233" t="e">
        <f>IF(B21=Data!B80,Data!J80,(IF(B21=Data!#REF!,Data!#REF!,(IF(B21=Data!B83,Data!J83,(IF(B21=Data!#REF!,Data!#REF!,(IF(B21=Data!#REF!,Data!#REF!,(IF(B21=Data!#REF!,Data!#REF!,(IF(B21=Data!B67,Data!J67,(IF(B21=Data!#REF!,Data!#REF!,Data!#REF!)))))))))))))))&amp;IF(B21=Data!#REF!,Data!#REF!,(IF(B21=Data!#REF!,Data!#REF!,(IF(B21=Data!B207,Data!J207,(IF(B21=Data!#REF!,Data!#REF!,(IF(B21=Data!#REF!,Data!#REF!,(IF(B21=Data!B107,Data!J875,(IF(B21=Data!#REF!,Data!#REF!,(IF(B21=Data!#REF!,Data!#REF!,Data!#REF!)))))))))))))))&amp;IF(B21=Data!#REF!,Data!#REF!,(IF(B21=Data!#REF!,Data!#REF!,(IF(B21=Data!#REF!,Data!#REF!,(IF(B21=Data!#REF!,Data!#REF!,(IF(B21=Data!#REF!,Data!#REF!,Data!#REF!)))))))))</f>
        <v>#REF!</v>
      </c>
      <c r="V21" s="227">
        <f>IF(D21="","",VLOOKUP(B21,Data!$B$5:$J$501,9,FALSE)*D21)</f>
        <v>8.2949999999999999</v>
      </c>
    </row>
    <row r="22" spans="1:22" ht="17.75" customHeight="1">
      <c r="A22" s="326">
        <v>4</v>
      </c>
      <c r="B22" s="327" t="s">
        <v>32</v>
      </c>
      <c r="C22" s="239" t="str">
        <f>IF(D22="","",VLOOKUP(B22,Data!$B$5:$L$501,2,FALSE))</f>
        <v>ZQ21300</v>
      </c>
      <c r="D22" s="229">
        <v>1</v>
      </c>
      <c r="E22" s="319"/>
      <c r="F22" s="224">
        <f>IF(D22="","",VLOOKUP(B22,Data!$B$5:$L$501,11,FALSE))</f>
        <v>2033.63</v>
      </c>
      <c r="G22" s="234">
        <f t="shared" si="0"/>
        <v>2033.63</v>
      </c>
      <c r="H22" s="225" t="str">
        <f>IF(D22="","",VLOOKUP(B22,Data!$B$5:$D$501,3,FALSE))</f>
        <v>C/T</v>
      </c>
      <c r="I22" s="225" t="str">
        <f>IF(D22="","",VLOOKUP(B22,Data!$B$5:$M$501,12,FALSE))</f>
        <v>Indonesia</v>
      </c>
      <c r="J22" s="231" t="s">
        <v>951</v>
      </c>
      <c r="K22" s="226">
        <f>IF(D22="","",VLOOKUP(B22,Data!$B$5:$E$501,4,FALSE)*D22)</f>
        <v>220</v>
      </c>
      <c r="L22" s="232">
        <f>IF(D22="","",VLOOKUP(B22,Data!$B$5:$F$501,5,FALSE)*D22)</f>
        <v>199</v>
      </c>
      <c r="M22" s="230" t="e">
        <f>IF(B22=Data!B81,Data!G81,(IF(B22=Data!#REF!,Data!#REF!,(IF(B22=Data!B84,Data!G84,(IF(B22=Data!#REF!,Data!#REF!,(IF(B22=Data!#REF!,Data!#REF!,(IF(B22=Data!#REF!,Data!#REF!,(IF(B22=Data!B68,Data!G68,(IF(B22=Data!#REF!,Data!#REF!,Data!#REF!)))))))))))))))&amp;IF(B22=Data!#REF!,Data!#REF!,(IF(B22=Data!#REF!,Data!#REF!,(IF(B22=Data!B208,Data!G208,(IF(B22=Data!#REF!,Data!#REF!,(IF(B22=Data!#REF!,Data!#REF!,(IF(B22=Data!B108,Data!G876,(IF(B22=Data!#REF!,Data!#REF!,(IF(B22=Data!#REF!,Data!#REF!,Data!#REF!)))))))))))))))&amp;IF(B22=Data!#REF!,Data!#REF!,(IF(B22=Data!#REF!,Data!#REF!,(IF(B22=Data!#REF!,Data!#REF!,(IF(B22=Data!#REF!,Data!#REF!,(IF(B22=Data!#REF!,Data!#REF!,Data!#REF!)))))))))</f>
        <v>#REF!</v>
      </c>
      <c r="N22" s="328"/>
      <c r="O22" s="329"/>
      <c r="P22" s="233" t="e">
        <f>IF(B22=Data!B81,Data!H81,(IF(B22=Data!#REF!,Data!#REF!,(IF(B22=Data!B84,Data!H84,(IF(B22=Data!#REF!,Data!#REF!,(IF(B22=Data!#REF!,Data!#REF!,(IF(B22=Data!#REF!,Data!#REF!,(IF(B22=Data!B68,Data!H68,(IF(B22=Data!#REF!,Data!#REF!,Data!#REF!)))))))))))))))&amp;IF(B22=Data!#REF!,Data!#REF!,(IF(B22=Data!#REF!,Data!#REF!,(IF(B22=Data!B208,Data!H208,(IF(B22=Data!#REF!,Data!#REF!,(IF(B22=Data!#REF!,Data!#REF!,(IF(B22=Data!B108,Data!H876,(IF(B22=Data!#REF!,Data!#REF!,(IF(B22=Data!#REF!,Data!#REF!,Data!#REF!)))))))))))))))&amp;IF(B22=Data!#REF!,Data!#REF!,(IF(B22=Data!#REF!,Data!#REF!,(IF(B22=Data!#REF!,Data!#REF!,(IF(B22=Data!#REF!,Data!#REF!,(IF(B22=Data!#REF!,Data!#REF!,Data!#REF!)))))))))</f>
        <v>#REF!</v>
      </c>
      <c r="Q22" s="329"/>
      <c r="R22" s="329"/>
      <c r="S22" s="233" t="e">
        <f>IF(B22=Data!B81,Data!I81,(IF(B22=Data!#REF!,Data!#REF!,(IF(B22=Data!B84,Data!I84,(IF(B22=Data!#REF!,Data!#REF!,(IF(B22=Data!#REF!,Data!#REF!,(IF(B22=Data!#REF!,Data!#REF!,(IF(B22=Data!B68,Data!I68,(IF(B22=Data!#REF!,Data!#REF!,Data!#REF!)))))))))))))))&amp;IF(B22=Data!#REF!,Data!#REF!,(IF(B22=Data!#REF!,Data!#REF!,(IF(B22=Data!B208,Data!I208,(IF(B22=Data!#REF!,Data!#REF!,(IF(B22=Data!#REF!,Data!#REF!,(IF(B22=Data!B108,Data!I876,(IF(B22=Data!#REF!,Data!#REF!,(IF(B22=Data!#REF!,Data!#REF!,Data!#REF!)))))))))))))))&amp;IF(B22=Data!#REF!,Data!#REF!,(IF(B22=Data!#REF!,Data!#REF!,(IF(B22=Data!#REF!,Data!#REF!,(IF(B22=Data!#REF!,Data!#REF!,(IF(B22=Data!#REF!,Data!#REF!,Data!#REF!)))))))))</f>
        <v>#REF!</v>
      </c>
      <c r="T22" s="330"/>
      <c r="U22" s="233" t="e">
        <f>IF(B22=Data!B81,Data!J81,(IF(B22=Data!#REF!,Data!#REF!,(IF(B22=Data!B84,Data!J84,(IF(B22=Data!#REF!,Data!#REF!,(IF(B22=Data!#REF!,Data!#REF!,(IF(B22=Data!#REF!,Data!#REF!,(IF(B22=Data!B68,Data!J68,(IF(B22=Data!#REF!,Data!#REF!,Data!#REF!)))))))))))))))&amp;IF(B22=Data!#REF!,Data!#REF!,(IF(B22=Data!#REF!,Data!#REF!,(IF(B22=Data!B208,Data!J208,(IF(B22=Data!#REF!,Data!#REF!,(IF(B22=Data!#REF!,Data!#REF!,(IF(B22=Data!B108,Data!J876,(IF(B22=Data!#REF!,Data!#REF!,(IF(B22=Data!#REF!,Data!#REF!,Data!#REF!)))))))))))))))&amp;IF(B22=Data!#REF!,Data!#REF!,(IF(B22=Data!#REF!,Data!#REF!,(IF(B22=Data!#REF!,Data!#REF!,(IF(B22=Data!#REF!,Data!#REF!,(IF(B22=Data!#REF!,Data!#REF!,Data!#REF!)))))))))</f>
        <v>#REF!</v>
      </c>
      <c r="V22" s="227">
        <f>IF(D22="","",VLOOKUP(B22,Data!$B$5:$J$501,9,FALSE)*D22)</f>
        <v>1.1850000000000001</v>
      </c>
    </row>
    <row r="23" spans="1:22" ht="17.75" customHeight="1">
      <c r="A23" s="326">
        <v>5</v>
      </c>
      <c r="B23" s="327" t="s">
        <v>24</v>
      </c>
      <c r="C23" s="239" t="str">
        <f>IF(D23="","",VLOOKUP(B23,Data!$B$5:$L$501,2,FALSE))</f>
        <v>ZJ73720</v>
      </c>
      <c r="D23" s="229">
        <v>1</v>
      </c>
      <c r="E23" s="319" t="s">
        <v>524</v>
      </c>
      <c r="F23" s="224">
        <f>IF(D23="","",VLOOKUP(B23,Data!$B$5:$L$501,11,FALSE))</f>
        <v>2445.35</v>
      </c>
      <c r="G23" s="234">
        <f t="shared" si="0"/>
        <v>2445.35</v>
      </c>
      <c r="H23" s="225" t="str">
        <f>IF(D23="","",VLOOKUP(B23,Data!$B$5:$D$501,3,FALSE))</f>
        <v>C/T</v>
      </c>
      <c r="I23" s="225" t="str">
        <f>IF(D23="","",VLOOKUP(B23,Data!$B$5:$M$501,12,FALSE))</f>
        <v>Indonesia</v>
      </c>
      <c r="J23" s="231" t="s">
        <v>951</v>
      </c>
      <c r="K23" s="226">
        <f>IF(D23="","",VLOOKUP(B23,Data!$B$5:$E$501,4,FALSE)*D23)</f>
        <v>220</v>
      </c>
      <c r="L23" s="232">
        <f>IF(D23="","",VLOOKUP(B23,Data!$B$5:$F$501,5,FALSE)*D23)</f>
        <v>199</v>
      </c>
      <c r="M23" s="230" t="e">
        <f>IF(B23=Data!B71,Data!G71,(IF(B23=Data!#REF!,Data!#REF!,(IF(B23=Data!B74,Data!G74,(IF(B23=Data!#REF!,Data!#REF!,(IF(B23=Data!#REF!,Data!#REF!,(IF(B23=Data!#REF!,Data!#REF!,(IF(B23=Data!B58,Data!G58,(IF(B23=Data!#REF!,Data!#REF!,Data!#REF!)))))))))))))))&amp;IF(B23=Data!#REF!,Data!#REF!,(IF(B23=Data!#REF!,Data!#REF!,(IF(B23=Data!B198,Data!G198,(IF(B23=Data!#REF!,Data!#REF!,(IF(B23=Data!#REF!,Data!#REF!,(IF(B23=Data!B98,Data!G866,(IF(B23=Data!#REF!,Data!#REF!,(IF(B23=Data!#REF!,Data!#REF!,Data!#REF!)))))))))))))))&amp;IF(B23=Data!#REF!,Data!#REF!,(IF(B23=Data!#REF!,Data!#REF!,(IF(B23=Data!#REF!,Data!#REF!,(IF(B23=Data!#REF!,Data!#REF!,(IF(B23=Data!#REF!,Data!#REF!,Data!#REF!)))))))))</f>
        <v>#REF!</v>
      </c>
      <c r="N23" s="328"/>
      <c r="O23" s="329"/>
      <c r="P23" s="233" t="e">
        <f>IF(B23=Data!B71,Data!H71,(IF(B23=Data!#REF!,Data!#REF!,(IF(B23=Data!B74,Data!H74,(IF(B23=Data!#REF!,Data!#REF!,(IF(B23=Data!#REF!,Data!#REF!,(IF(B23=Data!#REF!,Data!#REF!,(IF(B23=Data!B58,Data!H58,(IF(B23=Data!#REF!,Data!#REF!,Data!#REF!)))))))))))))))&amp;IF(B23=Data!#REF!,Data!#REF!,(IF(B23=Data!#REF!,Data!#REF!,(IF(B23=Data!B198,Data!H198,(IF(B23=Data!#REF!,Data!#REF!,(IF(B23=Data!#REF!,Data!#REF!,(IF(B23=Data!B98,Data!H866,(IF(B23=Data!#REF!,Data!#REF!,(IF(B23=Data!#REF!,Data!#REF!,Data!#REF!)))))))))))))))&amp;IF(B23=Data!#REF!,Data!#REF!,(IF(B23=Data!#REF!,Data!#REF!,(IF(B23=Data!#REF!,Data!#REF!,(IF(B23=Data!#REF!,Data!#REF!,(IF(B23=Data!#REF!,Data!#REF!,Data!#REF!)))))))))</f>
        <v>#REF!</v>
      </c>
      <c r="Q23" s="329"/>
      <c r="R23" s="329"/>
      <c r="S23" s="233" t="e">
        <f>IF(B23=Data!B71,Data!I71,(IF(B23=Data!#REF!,Data!#REF!,(IF(B23=Data!B74,Data!I74,(IF(B23=Data!#REF!,Data!#REF!,(IF(B23=Data!#REF!,Data!#REF!,(IF(B23=Data!#REF!,Data!#REF!,(IF(B23=Data!B58,Data!I58,(IF(B23=Data!#REF!,Data!#REF!,Data!#REF!)))))))))))))))&amp;IF(B23=Data!#REF!,Data!#REF!,(IF(B23=Data!#REF!,Data!#REF!,(IF(B23=Data!B198,Data!I198,(IF(B23=Data!#REF!,Data!#REF!,(IF(B23=Data!#REF!,Data!#REF!,(IF(B23=Data!B98,Data!I866,(IF(B23=Data!#REF!,Data!#REF!,(IF(B23=Data!#REF!,Data!#REF!,Data!#REF!)))))))))))))))&amp;IF(B23=Data!#REF!,Data!#REF!,(IF(B23=Data!#REF!,Data!#REF!,(IF(B23=Data!#REF!,Data!#REF!,(IF(B23=Data!#REF!,Data!#REF!,(IF(B23=Data!#REF!,Data!#REF!,Data!#REF!)))))))))</f>
        <v>#REF!</v>
      </c>
      <c r="T23" s="330"/>
      <c r="U23" s="233" t="e">
        <f>IF(B23=Data!B71,Data!J71,(IF(B23=Data!#REF!,Data!#REF!,(IF(B23=Data!B74,Data!J74,(IF(B23=Data!#REF!,Data!#REF!,(IF(B23=Data!#REF!,Data!#REF!,(IF(B23=Data!#REF!,Data!#REF!,(IF(B23=Data!B58,Data!J58,(IF(B23=Data!#REF!,Data!#REF!,Data!#REF!)))))))))))))))&amp;IF(B23=Data!#REF!,Data!#REF!,(IF(B23=Data!#REF!,Data!#REF!,(IF(B23=Data!B198,Data!J198,(IF(B23=Data!#REF!,Data!#REF!,(IF(B23=Data!#REF!,Data!#REF!,(IF(B23=Data!B98,Data!J866,(IF(B23=Data!#REF!,Data!#REF!,(IF(B23=Data!#REF!,Data!#REF!,Data!#REF!)))))))))))))))&amp;IF(B23=Data!#REF!,Data!#REF!,(IF(B23=Data!#REF!,Data!#REF!,(IF(B23=Data!#REF!,Data!#REF!,(IF(B23=Data!#REF!,Data!#REF!,(IF(B23=Data!#REF!,Data!#REF!,Data!#REF!)))))))))</f>
        <v>#REF!</v>
      </c>
      <c r="V23" s="227">
        <f>IF(D23="","",VLOOKUP(B23,Data!$B$5:$J$501,9,FALSE)*D23)</f>
        <v>1.1850000000000001</v>
      </c>
    </row>
    <row r="24" spans="1:22" ht="17.75" customHeight="1">
      <c r="A24" s="326">
        <v>6</v>
      </c>
      <c r="B24" s="327" t="s">
        <v>25</v>
      </c>
      <c r="C24" s="239" t="str">
        <f>IF(D24="","",VLOOKUP(B24,Data!$B$5:$L$501,2,FALSE))</f>
        <v>ZJ73730</v>
      </c>
      <c r="D24" s="229">
        <v>1</v>
      </c>
      <c r="E24" s="319"/>
      <c r="F24" s="224">
        <f>IF(D24="","",VLOOKUP(B24,Data!$B$5:$L$501,11,FALSE))</f>
        <v>2456.2800000000002</v>
      </c>
      <c r="G24" s="234">
        <f t="shared" si="0"/>
        <v>2456.2800000000002</v>
      </c>
      <c r="H24" s="225" t="str">
        <f>IF(D24="","",VLOOKUP(B24,Data!$B$5:$D$501,3,FALSE))</f>
        <v>C/T</v>
      </c>
      <c r="I24" s="225" t="str">
        <f>IF(D24="","",VLOOKUP(B24,Data!$B$5:$M$501,12,FALSE))</f>
        <v>Indonesia</v>
      </c>
      <c r="J24" s="231" t="s">
        <v>951</v>
      </c>
      <c r="K24" s="226">
        <f>IF(D24="","",VLOOKUP(B24,Data!$B$5:$E$501,4,FALSE)*D24)</f>
        <v>220</v>
      </c>
      <c r="L24" s="232">
        <f>IF(D24="","",VLOOKUP(B24,Data!$B$5:$F$501,5,FALSE)*D24)</f>
        <v>199</v>
      </c>
      <c r="M24" s="230" t="e">
        <f>IF(B24=Data!B72,Data!G72,(IF(B24=Data!#REF!,Data!#REF!,(IF(B24=Data!B75,Data!G75,(IF(B24=Data!#REF!,Data!#REF!,(IF(B24=Data!#REF!,Data!#REF!,(IF(B24=Data!#REF!,Data!#REF!,(IF(B24=Data!B59,Data!G59,(IF(B24=Data!#REF!,Data!#REF!,Data!#REF!)))))))))))))))&amp;IF(B24=Data!#REF!,Data!#REF!,(IF(B24=Data!#REF!,Data!#REF!,(IF(B24=Data!B199,Data!G199,(IF(B24=Data!#REF!,Data!#REF!,(IF(B24=Data!#REF!,Data!#REF!,(IF(B24=Data!B99,Data!G867,(IF(B24=Data!#REF!,Data!#REF!,(IF(B24=Data!#REF!,Data!#REF!,Data!#REF!)))))))))))))))&amp;IF(B24=Data!#REF!,Data!#REF!,(IF(B24=Data!#REF!,Data!#REF!,(IF(B24=Data!#REF!,Data!#REF!,(IF(B24=Data!#REF!,Data!#REF!,(IF(B24=Data!#REF!,Data!#REF!,Data!#REF!)))))))))</f>
        <v>#REF!</v>
      </c>
      <c r="N24" s="328"/>
      <c r="O24" s="329"/>
      <c r="P24" s="233" t="e">
        <f>IF(B24=Data!B72,Data!H72,(IF(B24=Data!#REF!,Data!#REF!,(IF(B24=Data!B75,Data!H75,(IF(B24=Data!#REF!,Data!#REF!,(IF(B24=Data!#REF!,Data!#REF!,(IF(B24=Data!#REF!,Data!#REF!,(IF(B24=Data!B59,Data!H59,(IF(B24=Data!#REF!,Data!#REF!,Data!#REF!)))))))))))))))&amp;IF(B24=Data!#REF!,Data!#REF!,(IF(B24=Data!#REF!,Data!#REF!,(IF(B24=Data!B199,Data!H199,(IF(B24=Data!#REF!,Data!#REF!,(IF(B24=Data!#REF!,Data!#REF!,(IF(B24=Data!B99,Data!H867,(IF(B24=Data!#REF!,Data!#REF!,(IF(B24=Data!#REF!,Data!#REF!,Data!#REF!)))))))))))))))&amp;IF(B24=Data!#REF!,Data!#REF!,(IF(B24=Data!#REF!,Data!#REF!,(IF(B24=Data!#REF!,Data!#REF!,(IF(B24=Data!#REF!,Data!#REF!,(IF(B24=Data!#REF!,Data!#REF!,Data!#REF!)))))))))</f>
        <v>#REF!</v>
      </c>
      <c r="Q24" s="329"/>
      <c r="R24" s="329"/>
      <c r="S24" s="233" t="e">
        <f>IF(B24=Data!B72,Data!I72,(IF(B24=Data!#REF!,Data!#REF!,(IF(B24=Data!B75,Data!I75,(IF(B24=Data!#REF!,Data!#REF!,(IF(B24=Data!#REF!,Data!#REF!,(IF(B24=Data!#REF!,Data!#REF!,(IF(B24=Data!B59,Data!I59,(IF(B24=Data!#REF!,Data!#REF!,Data!#REF!)))))))))))))))&amp;IF(B24=Data!#REF!,Data!#REF!,(IF(B24=Data!#REF!,Data!#REF!,(IF(B24=Data!B199,Data!I199,(IF(B24=Data!#REF!,Data!#REF!,(IF(B24=Data!#REF!,Data!#REF!,(IF(B24=Data!B99,Data!I867,(IF(B24=Data!#REF!,Data!#REF!,(IF(B24=Data!#REF!,Data!#REF!,Data!#REF!)))))))))))))))&amp;IF(B24=Data!#REF!,Data!#REF!,(IF(B24=Data!#REF!,Data!#REF!,(IF(B24=Data!#REF!,Data!#REF!,(IF(B24=Data!#REF!,Data!#REF!,(IF(B24=Data!#REF!,Data!#REF!,Data!#REF!)))))))))</f>
        <v>#REF!</v>
      </c>
      <c r="T24" s="330"/>
      <c r="U24" s="233" t="e">
        <f>IF(B24=Data!B72,Data!J72,(IF(B24=Data!#REF!,Data!#REF!,(IF(B24=Data!B75,Data!J75,(IF(B24=Data!#REF!,Data!#REF!,(IF(B24=Data!#REF!,Data!#REF!,(IF(B24=Data!#REF!,Data!#REF!,(IF(B24=Data!B59,Data!J59,(IF(B24=Data!#REF!,Data!#REF!,Data!#REF!)))))))))))))))&amp;IF(B24=Data!#REF!,Data!#REF!,(IF(B24=Data!#REF!,Data!#REF!,(IF(B24=Data!B199,Data!J199,(IF(B24=Data!#REF!,Data!#REF!,(IF(B24=Data!#REF!,Data!#REF!,(IF(B24=Data!B99,Data!J867,(IF(B24=Data!#REF!,Data!#REF!,(IF(B24=Data!#REF!,Data!#REF!,Data!#REF!)))))))))))))))&amp;IF(B24=Data!#REF!,Data!#REF!,(IF(B24=Data!#REF!,Data!#REF!,(IF(B24=Data!#REF!,Data!#REF!,(IF(B24=Data!#REF!,Data!#REF!,(IF(B24=Data!#REF!,Data!#REF!,Data!#REF!)))))))))</f>
        <v>#REF!</v>
      </c>
      <c r="V24" s="227">
        <f>IF(D24="","",VLOOKUP(B24,Data!$B$5:$J$501,9,FALSE)*D24)</f>
        <v>1.1850000000000001</v>
      </c>
    </row>
    <row r="25" spans="1:22" ht="17.75" customHeight="1">
      <c r="A25" s="326">
        <v>7</v>
      </c>
      <c r="B25" s="327" t="s">
        <v>388</v>
      </c>
      <c r="C25" s="239" t="str">
        <f>IF(D25="","",VLOOKUP(B25,Data!$B$5:$L$501,2,FALSE))</f>
        <v>ZW44780</v>
      </c>
      <c r="D25" s="229">
        <v>1</v>
      </c>
      <c r="E25" s="320"/>
      <c r="F25" s="224">
        <f>IF(D25="","",VLOOKUP(B25,Data!$B$5:$L$501,11,FALSE))</f>
        <v>2167.13</v>
      </c>
      <c r="G25" s="234">
        <f t="shared" si="0"/>
        <v>2167.13</v>
      </c>
      <c r="H25" s="225" t="str">
        <f>IF(D25="","",VLOOKUP(B25,Data!$B$5:$D$501,3,FALSE))</f>
        <v>C/T</v>
      </c>
      <c r="I25" s="225" t="str">
        <f>IF(D25="","",VLOOKUP(B25,Data!$B$5:$M$501,12,FALSE))</f>
        <v>Indonesia</v>
      </c>
      <c r="J25" s="231" t="s">
        <v>951</v>
      </c>
      <c r="K25" s="226">
        <f>IF(D25="","",VLOOKUP(B25,Data!$B$5:$E$501,4,FALSE)*D25)</f>
        <v>220</v>
      </c>
      <c r="L25" s="232">
        <f>IF(D25="","",VLOOKUP(B25,Data!$B$5:$F$501,5,FALSE)*D25)</f>
        <v>199</v>
      </c>
      <c r="M25" s="230" t="e">
        <f>IF(B25=Data!B78,Data!G78,(IF(B25=Data!#REF!,Data!#REF!,(IF(B25=Data!B81,Data!G81,(IF(B25=Data!#REF!,Data!#REF!,(IF(B25=Data!#REF!,Data!#REF!,(IF(B25=Data!#REF!,Data!#REF!,(IF(B25=Data!B65,Data!G65,(IF(B25=Data!#REF!,Data!#REF!,Data!#REF!)))))))))))))))&amp;IF(B25=Data!#REF!,Data!#REF!,(IF(B25=Data!#REF!,Data!#REF!,(IF(B25=Data!B205,Data!G205,(IF(B25=Data!#REF!,Data!#REF!,(IF(B25=Data!#REF!,Data!#REF!,(IF(B25=Data!B105,Data!G873,(IF(B25=Data!#REF!,Data!#REF!,(IF(B25=Data!#REF!,Data!#REF!,Data!#REF!)))))))))))))))&amp;IF(B25=Data!#REF!,Data!#REF!,(IF(B25=Data!#REF!,Data!#REF!,(IF(B25=Data!#REF!,Data!#REF!,(IF(B25=Data!#REF!,Data!#REF!,(IF(B25=Data!#REF!,Data!#REF!,Data!#REF!)))))))))</f>
        <v>#REF!</v>
      </c>
      <c r="N25" s="328"/>
      <c r="O25" s="329"/>
      <c r="P25" s="233" t="e">
        <f>IF(B25=Data!B78,Data!H78,(IF(B25=Data!#REF!,Data!#REF!,(IF(B25=Data!B81,Data!H81,(IF(B25=Data!#REF!,Data!#REF!,(IF(B25=Data!#REF!,Data!#REF!,(IF(B25=Data!#REF!,Data!#REF!,(IF(B25=Data!B65,Data!H65,(IF(B25=Data!#REF!,Data!#REF!,Data!#REF!)))))))))))))))&amp;IF(B25=Data!#REF!,Data!#REF!,(IF(B25=Data!#REF!,Data!#REF!,(IF(B25=Data!B205,Data!H205,(IF(B25=Data!#REF!,Data!#REF!,(IF(B25=Data!#REF!,Data!#REF!,(IF(B25=Data!B105,Data!H873,(IF(B25=Data!#REF!,Data!#REF!,(IF(B25=Data!#REF!,Data!#REF!,Data!#REF!)))))))))))))))&amp;IF(B25=Data!#REF!,Data!#REF!,(IF(B25=Data!#REF!,Data!#REF!,(IF(B25=Data!#REF!,Data!#REF!,(IF(B25=Data!#REF!,Data!#REF!,(IF(B25=Data!#REF!,Data!#REF!,Data!#REF!)))))))))</f>
        <v>#REF!</v>
      </c>
      <c r="Q25" s="329"/>
      <c r="R25" s="329"/>
      <c r="S25" s="233" t="e">
        <f>IF(B25=Data!B78,Data!I78,(IF(B25=Data!#REF!,Data!#REF!,(IF(B25=Data!B81,Data!I81,(IF(B25=Data!#REF!,Data!#REF!,(IF(B25=Data!#REF!,Data!#REF!,(IF(B25=Data!#REF!,Data!#REF!,(IF(B25=Data!B65,Data!I65,(IF(B25=Data!#REF!,Data!#REF!,Data!#REF!)))))))))))))))&amp;IF(B25=Data!#REF!,Data!#REF!,(IF(B25=Data!#REF!,Data!#REF!,(IF(B25=Data!B205,Data!I205,(IF(B25=Data!#REF!,Data!#REF!,(IF(B25=Data!#REF!,Data!#REF!,(IF(B25=Data!B105,Data!I873,(IF(B25=Data!#REF!,Data!#REF!,(IF(B25=Data!#REF!,Data!#REF!,Data!#REF!)))))))))))))))&amp;IF(B25=Data!#REF!,Data!#REF!,(IF(B25=Data!#REF!,Data!#REF!,(IF(B25=Data!#REF!,Data!#REF!,(IF(B25=Data!#REF!,Data!#REF!,(IF(B25=Data!#REF!,Data!#REF!,Data!#REF!)))))))))</f>
        <v>#REF!</v>
      </c>
      <c r="T25" s="330"/>
      <c r="U25" s="233" t="e">
        <f>IF(B25=Data!B78,Data!J78,(IF(B25=Data!#REF!,Data!#REF!,(IF(B25=Data!B81,Data!J81,(IF(B25=Data!#REF!,Data!#REF!,(IF(B25=Data!#REF!,Data!#REF!,(IF(B25=Data!#REF!,Data!#REF!,(IF(B25=Data!B65,Data!J65,(IF(B25=Data!#REF!,Data!#REF!,Data!#REF!)))))))))))))))&amp;IF(B25=Data!#REF!,Data!#REF!,(IF(B25=Data!#REF!,Data!#REF!,(IF(B25=Data!B205,Data!J205,(IF(B25=Data!#REF!,Data!#REF!,(IF(B25=Data!#REF!,Data!#REF!,(IF(B25=Data!B105,Data!J873,(IF(B25=Data!#REF!,Data!#REF!,(IF(B25=Data!#REF!,Data!#REF!,Data!#REF!)))))))))))))))&amp;IF(B25=Data!#REF!,Data!#REF!,(IF(B25=Data!#REF!,Data!#REF!,(IF(B25=Data!#REF!,Data!#REF!,(IF(B25=Data!#REF!,Data!#REF!,(IF(B25=Data!#REF!,Data!#REF!,Data!#REF!)))))))))</f>
        <v>#REF!</v>
      </c>
      <c r="V25" s="227">
        <f>IF(D25="","",VLOOKUP(B25,Data!$B$5:$J$501,9,FALSE)*D25)</f>
        <v>1.1850000000000001</v>
      </c>
    </row>
    <row r="26" spans="1:22" ht="17.75" customHeight="1">
      <c r="A26" s="326">
        <v>8</v>
      </c>
      <c r="B26" s="327" t="s">
        <v>697</v>
      </c>
      <c r="C26" s="239" t="str">
        <f>IF(D26="","",VLOOKUP(B26,Data!$B$5:$L$501,2,FALSE))</f>
        <v>VAC9540</v>
      </c>
      <c r="D26" s="229">
        <v>1</v>
      </c>
      <c r="E26" s="320"/>
      <c r="F26" s="224">
        <f>IF(D26="","",VLOOKUP(B26,Data!$B$5:$L$501,11,FALSE))</f>
        <v>2343</v>
      </c>
      <c r="G26" s="234">
        <f t="shared" si="0"/>
        <v>2343</v>
      </c>
      <c r="H26" s="225" t="str">
        <f>IF(D26="","",VLOOKUP(B26,Data!$B$5:$D$501,3,FALSE))</f>
        <v>C/T</v>
      </c>
      <c r="I26" s="225" t="str">
        <f>IF(D26="","",VLOOKUP(B26,Data!$B$5:$M$501,12,FALSE))</f>
        <v>Indonesia</v>
      </c>
      <c r="J26" s="231" t="s">
        <v>951</v>
      </c>
      <c r="K26" s="226">
        <f>IF(D26="","",VLOOKUP(B26,Data!$B$5:$E$501,4,FALSE)*D26)</f>
        <v>225</v>
      </c>
      <c r="L26" s="232">
        <f>IF(D26="","",VLOOKUP(B26,Data!$B$5:$F$501,5,FALSE)*D26)</f>
        <v>204</v>
      </c>
      <c r="M26" s="230" t="e">
        <f>IF(B26=Data!B79,Data!G79,(IF(B26=Data!#REF!,Data!#REF!,(IF(B26=Data!B82,Data!G82,(IF(B26=Data!#REF!,Data!#REF!,(IF(B26=Data!#REF!,Data!#REF!,(IF(B26=Data!#REF!,Data!#REF!,(IF(B26=Data!B66,Data!G66,(IF(B26=Data!#REF!,Data!#REF!,Data!#REF!)))))))))))))))&amp;IF(B26=Data!#REF!,Data!#REF!,(IF(B26=Data!#REF!,Data!#REF!,(IF(B26=Data!B206,Data!G206,(IF(B26=Data!#REF!,Data!#REF!,(IF(B26=Data!#REF!,Data!#REF!,(IF(B26=Data!B106,Data!G874,(IF(B26=Data!#REF!,Data!#REF!,(IF(B26=Data!#REF!,Data!#REF!,Data!#REF!)))))))))))))))&amp;IF(B26=Data!#REF!,Data!#REF!,(IF(B26=Data!#REF!,Data!#REF!,(IF(B26=Data!#REF!,Data!#REF!,(IF(B26=Data!#REF!,Data!#REF!,(IF(B26=Data!#REF!,Data!#REF!,Data!#REF!)))))))))</f>
        <v>#REF!</v>
      </c>
      <c r="N26" s="328"/>
      <c r="O26" s="329"/>
      <c r="P26" s="233" t="e">
        <f>IF(B26=Data!B79,Data!H79,(IF(B26=Data!#REF!,Data!#REF!,(IF(B26=Data!B82,Data!H82,(IF(B26=Data!#REF!,Data!#REF!,(IF(B26=Data!#REF!,Data!#REF!,(IF(B26=Data!#REF!,Data!#REF!,(IF(B26=Data!B66,Data!H66,(IF(B26=Data!#REF!,Data!#REF!,Data!#REF!)))))))))))))))&amp;IF(B26=Data!#REF!,Data!#REF!,(IF(B26=Data!#REF!,Data!#REF!,(IF(B26=Data!B206,Data!H206,(IF(B26=Data!#REF!,Data!#REF!,(IF(B26=Data!#REF!,Data!#REF!,(IF(B26=Data!B106,Data!H874,(IF(B26=Data!#REF!,Data!#REF!,(IF(B26=Data!#REF!,Data!#REF!,Data!#REF!)))))))))))))))&amp;IF(B26=Data!#REF!,Data!#REF!,(IF(B26=Data!#REF!,Data!#REF!,(IF(B26=Data!#REF!,Data!#REF!,(IF(B26=Data!#REF!,Data!#REF!,(IF(B26=Data!#REF!,Data!#REF!,Data!#REF!)))))))))</f>
        <v>#REF!</v>
      </c>
      <c r="Q26" s="329"/>
      <c r="R26" s="329"/>
      <c r="S26" s="233" t="e">
        <f>IF(B26=Data!B79,Data!I79,(IF(B26=Data!#REF!,Data!#REF!,(IF(B26=Data!B82,Data!I82,(IF(B26=Data!#REF!,Data!#REF!,(IF(B26=Data!#REF!,Data!#REF!,(IF(B26=Data!#REF!,Data!#REF!,(IF(B26=Data!B66,Data!I66,(IF(B26=Data!#REF!,Data!#REF!,Data!#REF!)))))))))))))))&amp;IF(B26=Data!#REF!,Data!#REF!,(IF(B26=Data!#REF!,Data!#REF!,(IF(B26=Data!B206,Data!I206,(IF(B26=Data!#REF!,Data!#REF!,(IF(B26=Data!#REF!,Data!#REF!,(IF(B26=Data!B106,Data!I874,(IF(B26=Data!#REF!,Data!#REF!,(IF(B26=Data!#REF!,Data!#REF!,Data!#REF!)))))))))))))))&amp;IF(B26=Data!#REF!,Data!#REF!,(IF(B26=Data!#REF!,Data!#REF!,(IF(B26=Data!#REF!,Data!#REF!,(IF(B26=Data!#REF!,Data!#REF!,(IF(B26=Data!#REF!,Data!#REF!,Data!#REF!)))))))))</f>
        <v>#REF!</v>
      </c>
      <c r="T26" s="330"/>
      <c r="U26" s="233" t="e">
        <f>IF(B26=Data!B79,Data!J79,(IF(B26=Data!#REF!,Data!#REF!,(IF(B26=Data!B82,Data!J82,(IF(B26=Data!#REF!,Data!#REF!,(IF(B26=Data!#REF!,Data!#REF!,(IF(B26=Data!#REF!,Data!#REF!,(IF(B26=Data!B66,Data!J66,(IF(B26=Data!#REF!,Data!#REF!,Data!#REF!)))))))))))))))&amp;IF(B26=Data!#REF!,Data!#REF!,(IF(B26=Data!#REF!,Data!#REF!,(IF(B26=Data!B206,Data!J206,(IF(B26=Data!#REF!,Data!#REF!,(IF(B26=Data!#REF!,Data!#REF!,(IF(B26=Data!B106,Data!J874,(IF(B26=Data!#REF!,Data!#REF!,(IF(B26=Data!#REF!,Data!#REF!,Data!#REF!)))))))))))))))&amp;IF(B26=Data!#REF!,Data!#REF!,(IF(B26=Data!#REF!,Data!#REF!,(IF(B26=Data!#REF!,Data!#REF!,(IF(B26=Data!#REF!,Data!#REF!,(IF(B26=Data!#REF!,Data!#REF!,Data!#REF!)))))))))</f>
        <v>#REF!</v>
      </c>
      <c r="V26" s="227">
        <f>IF(D26="","",VLOOKUP(B26,Data!$B$5:$J$501,9,FALSE)*D26)</f>
        <v>1.1850000000000001</v>
      </c>
    </row>
    <row r="27" spans="1:22" ht="17.75" customHeight="1">
      <c r="A27" s="326">
        <v>9</v>
      </c>
      <c r="B27" s="327" t="s">
        <v>33</v>
      </c>
      <c r="C27" s="239" t="str">
        <f>IF(D27="","",VLOOKUP(B27,Data!$B$5:$L$501,2,FALSE))</f>
        <v>ZQ21310</v>
      </c>
      <c r="D27" s="229">
        <v>1</v>
      </c>
      <c r="E27" s="320"/>
      <c r="F27" s="224">
        <f>IF(D27="","",VLOOKUP(B27,Data!$B$5:$L$501,11,FALSE))</f>
        <v>2344.4699999999998</v>
      </c>
      <c r="G27" s="234">
        <f t="shared" si="0"/>
        <v>2344.4699999999998</v>
      </c>
      <c r="H27" s="225" t="str">
        <f>IF(D27="","",VLOOKUP(B27,Data!$B$5:$D$501,3,FALSE))</f>
        <v>C/T</v>
      </c>
      <c r="I27" s="225" t="str">
        <f>IF(D27="","",VLOOKUP(B27,Data!$B$5:$M$501,12,FALSE))</f>
        <v>Indonesia</v>
      </c>
      <c r="J27" s="231" t="s">
        <v>951</v>
      </c>
      <c r="K27" s="226">
        <f>IF(D27="","",VLOOKUP(B27,Data!$B$5:$E$501,4,FALSE)*D27)</f>
        <v>267</v>
      </c>
      <c r="L27" s="232">
        <f>IF(D27="","",VLOOKUP(B27,Data!$B$5:$F$501,5,FALSE)*D27)</f>
        <v>242</v>
      </c>
      <c r="M27" s="230" t="e">
        <f>IF(B27=Data!B75,Data!G75,(IF(B27=Data!#REF!,Data!#REF!,(IF(B27=Data!B78,Data!G78,(IF(B27=Data!#REF!,Data!#REF!,(IF(B27=Data!#REF!,Data!#REF!,(IF(B27=Data!#REF!,Data!#REF!,(IF(B27=Data!B62,Data!G62,(IF(B27=Data!#REF!,Data!#REF!,Data!#REF!)))))))))))))))&amp;IF(B27=Data!#REF!,Data!#REF!,(IF(B27=Data!#REF!,Data!#REF!,(IF(B27=Data!B202,Data!G202,(IF(B27=Data!#REF!,Data!#REF!,(IF(B27=Data!#REF!,Data!#REF!,(IF(B27=Data!B102,Data!G870,(IF(B27=Data!#REF!,Data!#REF!,(IF(B27=Data!#REF!,Data!#REF!,Data!#REF!)))))))))))))))&amp;IF(B27=Data!#REF!,Data!#REF!,(IF(B27=Data!#REF!,Data!#REF!,(IF(B27=Data!#REF!,Data!#REF!,(IF(B27=Data!#REF!,Data!#REF!,(IF(B27=Data!#REF!,Data!#REF!,Data!#REF!)))))))))</f>
        <v>#REF!</v>
      </c>
      <c r="N27" s="328"/>
      <c r="O27" s="329"/>
      <c r="P27" s="233" t="e">
        <f>IF(B27=Data!B75,Data!H75,(IF(B27=Data!#REF!,Data!#REF!,(IF(B27=Data!B78,Data!H78,(IF(B27=Data!#REF!,Data!#REF!,(IF(B27=Data!#REF!,Data!#REF!,(IF(B27=Data!#REF!,Data!#REF!,(IF(B27=Data!B62,Data!H62,(IF(B27=Data!#REF!,Data!#REF!,Data!#REF!)))))))))))))))&amp;IF(B27=Data!#REF!,Data!#REF!,(IF(B27=Data!#REF!,Data!#REF!,(IF(B27=Data!B202,Data!H202,(IF(B27=Data!#REF!,Data!#REF!,(IF(B27=Data!#REF!,Data!#REF!,(IF(B27=Data!B102,Data!H870,(IF(B27=Data!#REF!,Data!#REF!,(IF(B27=Data!#REF!,Data!#REF!,Data!#REF!)))))))))))))))&amp;IF(B27=Data!#REF!,Data!#REF!,(IF(B27=Data!#REF!,Data!#REF!,(IF(B27=Data!#REF!,Data!#REF!,(IF(B27=Data!#REF!,Data!#REF!,(IF(B27=Data!#REF!,Data!#REF!,Data!#REF!)))))))))</f>
        <v>#REF!</v>
      </c>
      <c r="Q27" s="329"/>
      <c r="R27" s="329"/>
      <c r="S27" s="233" t="e">
        <f>IF(B27=Data!B75,Data!I75,(IF(B27=Data!#REF!,Data!#REF!,(IF(B27=Data!B78,Data!I78,(IF(B27=Data!#REF!,Data!#REF!,(IF(B27=Data!#REF!,Data!#REF!,(IF(B27=Data!#REF!,Data!#REF!,(IF(B27=Data!B62,Data!I62,(IF(B27=Data!#REF!,Data!#REF!,Data!#REF!)))))))))))))))&amp;IF(B27=Data!#REF!,Data!#REF!,(IF(B27=Data!#REF!,Data!#REF!,(IF(B27=Data!B202,Data!I202,(IF(B27=Data!#REF!,Data!#REF!,(IF(B27=Data!#REF!,Data!#REF!,(IF(B27=Data!B102,Data!I870,(IF(B27=Data!#REF!,Data!#REF!,(IF(B27=Data!#REF!,Data!#REF!,Data!#REF!)))))))))))))))&amp;IF(B27=Data!#REF!,Data!#REF!,(IF(B27=Data!#REF!,Data!#REF!,(IF(B27=Data!#REF!,Data!#REF!,(IF(B27=Data!#REF!,Data!#REF!,(IF(B27=Data!#REF!,Data!#REF!,Data!#REF!)))))))))</f>
        <v>#REF!</v>
      </c>
      <c r="T27" s="330"/>
      <c r="U27" s="233" t="e">
        <f>IF(B27=Data!B75,Data!J75,(IF(B27=Data!#REF!,Data!#REF!,(IF(B27=Data!B78,Data!J78,(IF(B27=Data!#REF!,Data!#REF!,(IF(B27=Data!#REF!,Data!#REF!,(IF(B27=Data!#REF!,Data!#REF!,(IF(B27=Data!B62,Data!J62,(IF(B27=Data!#REF!,Data!#REF!,Data!#REF!)))))))))))))))&amp;IF(B27=Data!#REF!,Data!#REF!,(IF(B27=Data!#REF!,Data!#REF!,(IF(B27=Data!B202,Data!J202,(IF(B27=Data!#REF!,Data!#REF!,(IF(B27=Data!#REF!,Data!#REF!,(IF(B27=Data!B102,Data!J870,(IF(B27=Data!#REF!,Data!#REF!,(IF(B27=Data!#REF!,Data!#REF!,Data!#REF!)))))))))))))))&amp;IF(B27=Data!#REF!,Data!#REF!,(IF(B27=Data!#REF!,Data!#REF!,(IF(B27=Data!#REF!,Data!#REF!,(IF(B27=Data!#REF!,Data!#REF!,(IF(B27=Data!#REF!,Data!#REF!,Data!#REF!)))))))))</f>
        <v>#REF!</v>
      </c>
      <c r="V27" s="227">
        <f>IF(D27="","",VLOOKUP(B27,Data!$B$5:$J$501,9,FALSE)*D27)</f>
        <v>1.488</v>
      </c>
    </row>
    <row r="28" spans="1:22" ht="17.75" customHeight="1">
      <c r="A28" s="326">
        <v>10</v>
      </c>
      <c r="B28" s="327" t="s">
        <v>698</v>
      </c>
      <c r="C28" s="239" t="str">
        <f>IF(D28="","",VLOOKUP(B28,Data!$B$5:$L$501,2,FALSE))</f>
        <v>VAC9550</v>
      </c>
      <c r="D28" s="229">
        <v>1</v>
      </c>
      <c r="E28" s="320"/>
      <c r="F28" s="224">
        <f>IF(D28="","",VLOOKUP(B28,Data!$B$5:$L$501,11,FALSE))</f>
        <v>2673.77</v>
      </c>
      <c r="G28" s="234">
        <f t="shared" si="0"/>
        <v>2673.77</v>
      </c>
      <c r="H28" s="225" t="str">
        <f>IF(D28="","",VLOOKUP(B28,Data!$B$5:$D$501,3,FALSE))</f>
        <v>C/T</v>
      </c>
      <c r="I28" s="225" t="str">
        <f>IF(D28="","",VLOOKUP(B28,Data!$B$5:$M$501,12,FALSE))</f>
        <v>Indonesia</v>
      </c>
      <c r="J28" s="231" t="s">
        <v>951</v>
      </c>
      <c r="K28" s="226">
        <f>IF(D28="","",VLOOKUP(B28,Data!$B$5:$E$501,4,FALSE)*D28)</f>
        <v>272</v>
      </c>
      <c r="L28" s="232">
        <f>IF(D28="","",VLOOKUP(B28,Data!$B$5:$F$501,5,FALSE)*D28)</f>
        <v>247</v>
      </c>
      <c r="M28" s="230" t="e">
        <f>IF(B28=Data!B76,Data!G76,(IF(B28=Data!#REF!,Data!#REF!,(IF(B28=Data!B79,Data!G79,(IF(B28=Data!#REF!,Data!#REF!,(IF(B28=Data!#REF!,Data!#REF!,(IF(B28=Data!#REF!,Data!#REF!,(IF(B28=Data!B63,Data!G63,(IF(B28=Data!#REF!,Data!#REF!,Data!#REF!)))))))))))))))&amp;IF(B28=Data!#REF!,Data!#REF!,(IF(B28=Data!#REF!,Data!#REF!,(IF(B28=Data!B203,Data!G203,(IF(B28=Data!#REF!,Data!#REF!,(IF(B28=Data!#REF!,Data!#REF!,(IF(B28=Data!B103,Data!G871,(IF(B28=Data!#REF!,Data!#REF!,(IF(B28=Data!#REF!,Data!#REF!,Data!#REF!)))))))))))))))&amp;IF(B28=Data!#REF!,Data!#REF!,(IF(B28=Data!#REF!,Data!#REF!,(IF(B28=Data!#REF!,Data!#REF!,(IF(B28=Data!#REF!,Data!#REF!,(IF(B28=Data!#REF!,Data!#REF!,Data!#REF!)))))))))</f>
        <v>#REF!</v>
      </c>
      <c r="N28" s="328"/>
      <c r="O28" s="329"/>
      <c r="P28" s="233" t="e">
        <f>IF(B28=Data!B76,Data!H76,(IF(B28=Data!#REF!,Data!#REF!,(IF(B28=Data!B79,Data!H79,(IF(B28=Data!#REF!,Data!#REF!,(IF(B28=Data!#REF!,Data!#REF!,(IF(B28=Data!#REF!,Data!#REF!,(IF(B28=Data!B63,Data!H63,(IF(B28=Data!#REF!,Data!#REF!,Data!#REF!)))))))))))))))&amp;IF(B28=Data!#REF!,Data!#REF!,(IF(B28=Data!#REF!,Data!#REF!,(IF(B28=Data!B203,Data!H203,(IF(B28=Data!#REF!,Data!#REF!,(IF(B28=Data!#REF!,Data!#REF!,(IF(B28=Data!B103,Data!H871,(IF(B28=Data!#REF!,Data!#REF!,(IF(B28=Data!#REF!,Data!#REF!,Data!#REF!)))))))))))))))&amp;IF(B28=Data!#REF!,Data!#REF!,(IF(B28=Data!#REF!,Data!#REF!,(IF(B28=Data!#REF!,Data!#REF!,(IF(B28=Data!#REF!,Data!#REF!,(IF(B28=Data!#REF!,Data!#REF!,Data!#REF!)))))))))</f>
        <v>#REF!</v>
      </c>
      <c r="Q28" s="329"/>
      <c r="R28" s="329"/>
      <c r="S28" s="233" t="e">
        <f>IF(B28=Data!B76,Data!I76,(IF(B28=Data!#REF!,Data!#REF!,(IF(B28=Data!B79,Data!I79,(IF(B28=Data!#REF!,Data!#REF!,(IF(B28=Data!#REF!,Data!#REF!,(IF(B28=Data!#REF!,Data!#REF!,(IF(B28=Data!B63,Data!I63,(IF(B28=Data!#REF!,Data!#REF!,Data!#REF!)))))))))))))))&amp;IF(B28=Data!#REF!,Data!#REF!,(IF(B28=Data!#REF!,Data!#REF!,(IF(B28=Data!B203,Data!I203,(IF(B28=Data!#REF!,Data!#REF!,(IF(B28=Data!#REF!,Data!#REF!,(IF(B28=Data!B103,Data!I871,(IF(B28=Data!#REF!,Data!#REF!,(IF(B28=Data!#REF!,Data!#REF!,Data!#REF!)))))))))))))))&amp;IF(B28=Data!#REF!,Data!#REF!,(IF(B28=Data!#REF!,Data!#REF!,(IF(B28=Data!#REF!,Data!#REF!,(IF(B28=Data!#REF!,Data!#REF!,(IF(B28=Data!#REF!,Data!#REF!,Data!#REF!)))))))))</f>
        <v>#REF!</v>
      </c>
      <c r="T28" s="330"/>
      <c r="U28" s="233" t="e">
        <f>IF(B28=Data!B76,Data!J76,(IF(B28=Data!#REF!,Data!#REF!,(IF(B28=Data!B79,Data!J79,(IF(B28=Data!#REF!,Data!#REF!,(IF(B28=Data!#REF!,Data!#REF!,(IF(B28=Data!#REF!,Data!#REF!,(IF(B28=Data!B63,Data!J63,(IF(B28=Data!#REF!,Data!#REF!,Data!#REF!)))))))))))))))&amp;IF(B28=Data!#REF!,Data!#REF!,(IF(B28=Data!#REF!,Data!#REF!,(IF(B28=Data!B203,Data!J203,(IF(B28=Data!#REF!,Data!#REF!,(IF(B28=Data!#REF!,Data!#REF!,(IF(B28=Data!B103,Data!J871,(IF(B28=Data!#REF!,Data!#REF!,(IF(B28=Data!#REF!,Data!#REF!,Data!#REF!)))))))))))))))&amp;IF(B28=Data!#REF!,Data!#REF!,(IF(B28=Data!#REF!,Data!#REF!,(IF(B28=Data!#REF!,Data!#REF!,(IF(B28=Data!#REF!,Data!#REF!,(IF(B28=Data!#REF!,Data!#REF!,Data!#REF!)))))))))</f>
        <v>#REF!</v>
      </c>
      <c r="V28" s="227">
        <f>IF(D28="","",VLOOKUP(B28,Data!$B$5:$J$501,9,FALSE)*D28)</f>
        <v>1.488</v>
      </c>
    </row>
    <row r="29" spans="1:22" ht="17.75" customHeight="1">
      <c r="A29" s="326">
        <v>11</v>
      </c>
      <c r="B29" s="327" t="s">
        <v>869</v>
      </c>
      <c r="C29" s="239" t="str">
        <f>IF(D29="","",VLOOKUP(B29,Data!$B$5:$L$501,2,FALSE))</f>
        <v>VCM7900</v>
      </c>
      <c r="D29" s="229">
        <v>1</v>
      </c>
      <c r="E29" s="319"/>
      <c r="F29" s="224">
        <f>IF(D29="","",VLOOKUP(B29,Data!$B$5:$L$501,11,FALSE))</f>
        <v>2696.84</v>
      </c>
      <c r="G29" s="234">
        <f t="shared" si="0"/>
        <v>2696.84</v>
      </c>
      <c r="H29" s="225" t="str">
        <f>IF(D29="","",VLOOKUP(B29,Data!$B$5:$D$501,3,FALSE))</f>
        <v>C/T</v>
      </c>
      <c r="I29" s="225" t="str">
        <f>IF(D29="","",VLOOKUP(B29,Data!$B$5:$M$501,12,FALSE))</f>
        <v>Indonesia</v>
      </c>
      <c r="J29" s="231" t="s">
        <v>951</v>
      </c>
      <c r="K29" s="226">
        <f>IF(D29="","",VLOOKUP(B29,Data!$B$5:$E$501,4,FALSE)*D29)</f>
        <v>260</v>
      </c>
      <c r="L29" s="232">
        <f>IF(D29="","",VLOOKUP(B29,Data!$B$5:$F$501,5,FALSE)*D29)</f>
        <v>235</v>
      </c>
      <c r="M29" s="230" t="e">
        <f>IF(B29=Data!B77,Data!G77,(IF(B29=Data!#REF!,Data!#REF!,(IF(B29=Data!B80,Data!G80,(IF(B29=Data!#REF!,Data!#REF!,(IF(B29=Data!#REF!,Data!#REF!,(IF(B29=Data!#REF!,Data!#REF!,(IF(B29=Data!B64,Data!G64,(IF(B29=Data!#REF!,Data!#REF!,Data!#REF!)))))))))))))))&amp;IF(B29=Data!#REF!,Data!#REF!,(IF(B29=Data!#REF!,Data!#REF!,(IF(B29=Data!B204,Data!G204,(IF(B29=Data!#REF!,Data!#REF!,(IF(B29=Data!#REF!,Data!#REF!,(IF(B29=Data!B104,Data!G872,(IF(B29=Data!#REF!,Data!#REF!,(IF(B29=Data!#REF!,Data!#REF!,Data!#REF!)))))))))))))))&amp;IF(B29=Data!#REF!,Data!#REF!,(IF(B29=Data!#REF!,Data!#REF!,(IF(B29=Data!#REF!,Data!#REF!,(IF(B29=Data!#REF!,Data!#REF!,(IF(B29=Data!#REF!,Data!#REF!,Data!#REF!)))))))))</f>
        <v>#REF!</v>
      </c>
      <c r="N29" s="328"/>
      <c r="O29" s="329"/>
      <c r="P29" s="233" t="e">
        <f>IF(B29=Data!B77,Data!H77,(IF(B29=Data!#REF!,Data!#REF!,(IF(B29=Data!B80,Data!H80,(IF(B29=Data!#REF!,Data!#REF!,(IF(B29=Data!#REF!,Data!#REF!,(IF(B29=Data!#REF!,Data!#REF!,(IF(B29=Data!B64,Data!H64,(IF(B29=Data!#REF!,Data!#REF!,Data!#REF!)))))))))))))))&amp;IF(B29=Data!#REF!,Data!#REF!,(IF(B29=Data!#REF!,Data!#REF!,(IF(B29=Data!B204,Data!H204,(IF(B29=Data!#REF!,Data!#REF!,(IF(B29=Data!#REF!,Data!#REF!,(IF(B29=Data!B104,Data!H872,(IF(B29=Data!#REF!,Data!#REF!,(IF(B29=Data!#REF!,Data!#REF!,Data!#REF!)))))))))))))))&amp;IF(B29=Data!#REF!,Data!#REF!,(IF(B29=Data!#REF!,Data!#REF!,(IF(B29=Data!#REF!,Data!#REF!,(IF(B29=Data!#REF!,Data!#REF!,(IF(B29=Data!#REF!,Data!#REF!,Data!#REF!)))))))))</f>
        <v>#REF!</v>
      </c>
      <c r="Q29" s="329"/>
      <c r="R29" s="329"/>
      <c r="S29" s="233" t="e">
        <f>IF(B29=Data!B77,Data!I77,(IF(B29=Data!#REF!,Data!#REF!,(IF(B29=Data!B80,Data!I80,(IF(B29=Data!#REF!,Data!#REF!,(IF(B29=Data!#REF!,Data!#REF!,(IF(B29=Data!#REF!,Data!#REF!,(IF(B29=Data!B64,Data!I64,(IF(B29=Data!#REF!,Data!#REF!,Data!#REF!)))))))))))))))&amp;IF(B29=Data!#REF!,Data!#REF!,(IF(B29=Data!#REF!,Data!#REF!,(IF(B29=Data!B204,Data!I204,(IF(B29=Data!#REF!,Data!#REF!,(IF(B29=Data!#REF!,Data!#REF!,(IF(B29=Data!B104,Data!I872,(IF(B29=Data!#REF!,Data!#REF!,(IF(B29=Data!#REF!,Data!#REF!,Data!#REF!)))))))))))))))&amp;IF(B29=Data!#REF!,Data!#REF!,(IF(B29=Data!#REF!,Data!#REF!,(IF(B29=Data!#REF!,Data!#REF!,(IF(B29=Data!#REF!,Data!#REF!,(IF(B29=Data!#REF!,Data!#REF!,Data!#REF!)))))))))</f>
        <v>#REF!</v>
      </c>
      <c r="T29" s="330"/>
      <c r="U29" s="233" t="e">
        <f>IF(B29=Data!B77,Data!J77,(IF(B29=Data!#REF!,Data!#REF!,(IF(B29=Data!B80,Data!J80,(IF(B29=Data!#REF!,Data!#REF!,(IF(B29=Data!#REF!,Data!#REF!,(IF(B29=Data!#REF!,Data!#REF!,(IF(B29=Data!B64,Data!J64,(IF(B29=Data!#REF!,Data!#REF!,Data!#REF!)))))))))))))))&amp;IF(B29=Data!#REF!,Data!#REF!,(IF(B29=Data!#REF!,Data!#REF!,(IF(B29=Data!B204,Data!J204,(IF(B29=Data!#REF!,Data!#REF!,(IF(B29=Data!#REF!,Data!#REF!,(IF(B29=Data!B104,Data!J872,(IF(B29=Data!#REF!,Data!#REF!,(IF(B29=Data!#REF!,Data!#REF!,Data!#REF!)))))))))))))))&amp;IF(B29=Data!#REF!,Data!#REF!,(IF(B29=Data!#REF!,Data!#REF!,(IF(B29=Data!#REF!,Data!#REF!,(IF(B29=Data!#REF!,Data!#REF!,(IF(B29=Data!#REF!,Data!#REF!,Data!#REF!)))))))))</f>
        <v>#REF!</v>
      </c>
      <c r="V29" s="227">
        <f>IF(D29="","",VLOOKUP(B29,Data!$B$5:$J$501,9,FALSE)*D29)</f>
        <v>1.407</v>
      </c>
    </row>
    <row r="30" spans="1:22" ht="17.75" customHeight="1">
      <c r="A30" s="326">
        <v>12</v>
      </c>
      <c r="B30" s="327" t="s">
        <v>868</v>
      </c>
      <c r="C30" s="239" t="str">
        <f>IF(D30="","",VLOOKUP(B30,Data!$B$5:$L$501,2,FALSE))</f>
        <v>VCM7890</v>
      </c>
      <c r="D30" s="229">
        <v>2</v>
      </c>
      <c r="E30" s="319"/>
      <c r="F30" s="224">
        <f>IF(D30="","",VLOOKUP(B30,Data!$B$5:$L$501,11,FALSE))</f>
        <v>2253.08</v>
      </c>
      <c r="G30" s="234">
        <f t="shared" si="0"/>
        <v>4506.16</v>
      </c>
      <c r="H30" s="225" t="str">
        <f>IF(D30="","",VLOOKUP(B30,Data!$B$5:$D$501,3,FALSE))</f>
        <v>C/T</v>
      </c>
      <c r="I30" s="225" t="str">
        <f>IF(D30="","",VLOOKUP(B30,Data!$B$5:$M$501,12,FALSE))</f>
        <v>Indonesia</v>
      </c>
      <c r="J30" s="231" t="s">
        <v>951</v>
      </c>
      <c r="K30" s="226">
        <f>IF(D30="","",VLOOKUP(B30,Data!$B$5:$E$501,4,FALSE)*D30)</f>
        <v>520</v>
      </c>
      <c r="L30" s="232">
        <f>IF(D30="","",VLOOKUP(B30,Data!$B$5:$F$501,5,FALSE)*D30)</f>
        <v>470</v>
      </c>
      <c r="M30" s="230" t="e">
        <f>IF(B30=Data!B77,Data!G77,(IF(B30=Data!#REF!,Data!#REF!,(IF(B30=Data!B80,Data!G80,(IF(B30=Data!#REF!,Data!#REF!,(IF(B30=Data!#REF!,Data!#REF!,(IF(B30=Data!#REF!,Data!#REF!,(IF(B30=Data!B64,Data!G64,(IF(B30=Data!#REF!,Data!#REF!,Data!#REF!)))))))))))))))&amp;IF(B30=Data!#REF!,Data!#REF!,(IF(B30=Data!#REF!,Data!#REF!,(IF(B30=Data!B204,Data!G204,(IF(B30=Data!#REF!,Data!#REF!,(IF(B30=Data!#REF!,Data!#REF!,(IF(B30=Data!B104,Data!G872,(IF(B30=Data!#REF!,Data!#REF!,(IF(B30=Data!#REF!,Data!#REF!,Data!#REF!)))))))))))))))&amp;IF(B30=Data!#REF!,Data!#REF!,(IF(B30=Data!#REF!,Data!#REF!,(IF(B30=Data!#REF!,Data!#REF!,(IF(B30=Data!#REF!,Data!#REF!,(IF(B30=Data!#REF!,Data!#REF!,Data!#REF!)))))))))</f>
        <v>#REF!</v>
      </c>
      <c r="N30" s="328"/>
      <c r="O30" s="329"/>
      <c r="P30" s="233" t="e">
        <f>IF(B30=Data!B77,Data!H77,(IF(B30=Data!#REF!,Data!#REF!,(IF(B30=Data!B80,Data!H80,(IF(B30=Data!#REF!,Data!#REF!,(IF(B30=Data!#REF!,Data!#REF!,(IF(B30=Data!#REF!,Data!#REF!,(IF(B30=Data!B64,Data!H64,(IF(B30=Data!#REF!,Data!#REF!,Data!#REF!)))))))))))))))&amp;IF(B30=Data!#REF!,Data!#REF!,(IF(B30=Data!#REF!,Data!#REF!,(IF(B30=Data!B204,Data!H204,(IF(B30=Data!#REF!,Data!#REF!,(IF(B30=Data!#REF!,Data!#REF!,(IF(B30=Data!B104,Data!H872,(IF(B30=Data!#REF!,Data!#REF!,(IF(B30=Data!#REF!,Data!#REF!,Data!#REF!)))))))))))))))&amp;IF(B30=Data!#REF!,Data!#REF!,(IF(B30=Data!#REF!,Data!#REF!,(IF(B30=Data!#REF!,Data!#REF!,(IF(B30=Data!#REF!,Data!#REF!,(IF(B30=Data!#REF!,Data!#REF!,Data!#REF!)))))))))</f>
        <v>#REF!</v>
      </c>
      <c r="Q30" s="329"/>
      <c r="R30" s="329"/>
      <c r="S30" s="233" t="e">
        <f>IF(B30=Data!B77,Data!I77,(IF(B30=Data!#REF!,Data!#REF!,(IF(B30=Data!B80,Data!I80,(IF(B30=Data!#REF!,Data!#REF!,(IF(B30=Data!#REF!,Data!#REF!,(IF(B30=Data!#REF!,Data!#REF!,(IF(B30=Data!B64,Data!I64,(IF(B30=Data!#REF!,Data!#REF!,Data!#REF!)))))))))))))))&amp;IF(B30=Data!#REF!,Data!#REF!,(IF(B30=Data!#REF!,Data!#REF!,(IF(B30=Data!B204,Data!I204,(IF(B30=Data!#REF!,Data!#REF!,(IF(B30=Data!#REF!,Data!#REF!,(IF(B30=Data!B104,Data!I872,(IF(B30=Data!#REF!,Data!#REF!,(IF(B30=Data!#REF!,Data!#REF!,Data!#REF!)))))))))))))))&amp;IF(B30=Data!#REF!,Data!#REF!,(IF(B30=Data!#REF!,Data!#REF!,(IF(B30=Data!#REF!,Data!#REF!,(IF(B30=Data!#REF!,Data!#REF!,(IF(B30=Data!#REF!,Data!#REF!,Data!#REF!)))))))))</f>
        <v>#REF!</v>
      </c>
      <c r="T30" s="330"/>
      <c r="U30" s="233" t="e">
        <f>IF(B30=Data!B77,Data!J77,(IF(B30=Data!#REF!,Data!#REF!,(IF(B30=Data!B80,Data!J80,(IF(B30=Data!#REF!,Data!#REF!,(IF(B30=Data!#REF!,Data!#REF!,(IF(B30=Data!#REF!,Data!#REF!,(IF(B30=Data!B64,Data!J64,(IF(B30=Data!#REF!,Data!#REF!,Data!#REF!)))))))))))))))&amp;IF(B30=Data!#REF!,Data!#REF!,(IF(B30=Data!#REF!,Data!#REF!,(IF(B30=Data!B204,Data!J204,(IF(B30=Data!#REF!,Data!#REF!,(IF(B30=Data!#REF!,Data!#REF!,(IF(B30=Data!B104,Data!J872,(IF(B30=Data!#REF!,Data!#REF!,(IF(B30=Data!#REF!,Data!#REF!,Data!#REF!)))))))))))))))&amp;IF(B30=Data!#REF!,Data!#REF!,(IF(B30=Data!#REF!,Data!#REF!,(IF(B30=Data!#REF!,Data!#REF!,(IF(B30=Data!#REF!,Data!#REF!,(IF(B30=Data!#REF!,Data!#REF!,Data!#REF!)))))))))</f>
        <v>#REF!</v>
      </c>
      <c r="V30" s="227">
        <f>IF(D30="","",VLOOKUP(B30,Data!$B$5:$J$501,9,FALSE)*D30)</f>
        <v>2.8140000000000001</v>
      </c>
    </row>
    <row r="31" spans="1:22" ht="17.75" customHeight="1">
      <c r="A31" s="326"/>
      <c r="B31" s="327"/>
      <c r="C31" s="239" t="str">
        <f>IF(D31="","",VLOOKUP(B31,Data!$B$5:$L$501,2,FALSE))</f>
        <v/>
      </c>
      <c r="D31" s="229"/>
      <c r="E31" s="319"/>
      <c r="F31" s="224" t="str">
        <f>IF(D31="","",VLOOKUP(B31,Data!$B$5:$L$501,11,FALSE))</f>
        <v/>
      </c>
      <c r="G31" s="234" t="str">
        <f t="shared" si="0"/>
        <v>-</v>
      </c>
      <c r="H31" s="225" t="str">
        <f>IF(D31="","",VLOOKUP(B31,Data!$B$5:$D$501,3,FALSE))</f>
        <v/>
      </c>
      <c r="I31" s="225" t="str">
        <f>IF(D31="","",VLOOKUP(B31,Data!$B$5:$M$501,12,FALSE))</f>
        <v/>
      </c>
      <c r="J31" s="231"/>
      <c r="K31" s="226" t="str">
        <f>IF(D31="","",VLOOKUP(B31,Data!$B$5:$E$501,4,FALSE)*D31)</f>
        <v/>
      </c>
      <c r="L31" s="232" t="str">
        <f>IF(D31="","",VLOOKUP(B31,Data!$B$5:$F$501,5,FALSE)*D31)</f>
        <v/>
      </c>
      <c r="M31" s="230" t="e">
        <f>IF(B31=Data!B84,Data!G84,(IF(B31=Data!#REF!,Data!#REF!,(IF(B31=Data!B87,Data!G87,(IF(B31=Data!#REF!,Data!#REF!,(IF(B31=Data!#REF!,Data!#REF!,(IF(B31=Data!#REF!,Data!#REF!,(IF(B31=Data!B71,Data!G71,(IF(B31=Data!#REF!,Data!#REF!,Data!#REF!)))))))))))))))&amp;IF(B31=Data!#REF!,Data!#REF!,(IF(B31=Data!#REF!,Data!#REF!,(IF(B31=Data!B211,Data!G211,(IF(B31=Data!#REF!,Data!#REF!,(IF(B31=Data!#REF!,Data!#REF!,(IF(B31=Data!B111,Data!G879,(IF(B31=Data!#REF!,Data!#REF!,(IF(B31=Data!#REF!,Data!#REF!,Data!#REF!)))))))))))))))&amp;IF(B31=Data!#REF!,Data!#REF!,(IF(B31=Data!#REF!,Data!#REF!,(IF(B31=Data!#REF!,Data!#REF!,(IF(B31=Data!#REF!,Data!#REF!,(IF(B31=Data!#REF!,Data!#REF!,Data!#REF!)))))))))</f>
        <v>#REF!</v>
      </c>
      <c r="N31" s="328"/>
      <c r="O31" s="329"/>
      <c r="P31" s="233" t="e">
        <f>IF(B31=Data!B84,Data!H84,(IF(B31=Data!#REF!,Data!#REF!,(IF(B31=Data!B87,Data!H87,(IF(B31=Data!#REF!,Data!#REF!,(IF(B31=Data!#REF!,Data!#REF!,(IF(B31=Data!#REF!,Data!#REF!,(IF(B31=Data!B71,Data!H71,(IF(B31=Data!#REF!,Data!#REF!,Data!#REF!)))))))))))))))&amp;IF(B31=Data!#REF!,Data!#REF!,(IF(B31=Data!#REF!,Data!#REF!,(IF(B31=Data!B211,Data!H211,(IF(B31=Data!#REF!,Data!#REF!,(IF(B31=Data!#REF!,Data!#REF!,(IF(B31=Data!B111,Data!H879,(IF(B31=Data!#REF!,Data!#REF!,(IF(B31=Data!#REF!,Data!#REF!,Data!#REF!)))))))))))))))&amp;IF(B31=Data!#REF!,Data!#REF!,(IF(B31=Data!#REF!,Data!#REF!,(IF(B31=Data!#REF!,Data!#REF!,(IF(B31=Data!#REF!,Data!#REF!,(IF(B31=Data!#REF!,Data!#REF!,Data!#REF!)))))))))</f>
        <v>#REF!</v>
      </c>
      <c r="Q31" s="329"/>
      <c r="R31" s="329"/>
      <c r="S31" s="233" t="e">
        <f>IF(B31=Data!B84,Data!I84,(IF(B31=Data!#REF!,Data!#REF!,(IF(B31=Data!B87,Data!I87,(IF(B31=Data!#REF!,Data!#REF!,(IF(B31=Data!#REF!,Data!#REF!,(IF(B31=Data!#REF!,Data!#REF!,(IF(B31=Data!B71,Data!I71,(IF(B31=Data!#REF!,Data!#REF!,Data!#REF!)))))))))))))))&amp;IF(B31=Data!#REF!,Data!#REF!,(IF(B31=Data!#REF!,Data!#REF!,(IF(B31=Data!B211,Data!I211,(IF(B31=Data!#REF!,Data!#REF!,(IF(B31=Data!#REF!,Data!#REF!,(IF(B31=Data!B111,Data!I879,(IF(B31=Data!#REF!,Data!#REF!,(IF(B31=Data!#REF!,Data!#REF!,Data!#REF!)))))))))))))))&amp;IF(B31=Data!#REF!,Data!#REF!,(IF(B31=Data!#REF!,Data!#REF!,(IF(B31=Data!#REF!,Data!#REF!,(IF(B31=Data!#REF!,Data!#REF!,(IF(B31=Data!#REF!,Data!#REF!,Data!#REF!)))))))))</f>
        <v>#REF!</v>
      </c>
      <c r="T31" s="330"/>
      <c r="U31" s="233" t="e">
        <f>IF(B31=Data!B84,Data!J84,(IF(B31=Data!#REF!,Data!#REF!,(IF(B31=Data!B87,Data!J87,(IF(B31=Data!#REF!,Data!#REF!,(IF(B31=Data!#REF!,Data!#REF!,(IF(B31=Data!#REF!,Data!#REF!,(IF(B31=Data!B71,Data!J71,(IF(B31=Data!#REF!,Data!#REF!,Data!#REF!)))))))))))))))&amp;IF(B31=Data!#REF!,Data!#REF!,(IF(B31=Data!#REF!,Data!#REF!,(IF(B31=Data!B211,Data!J211,(IF(B31=Data!#REF!,Data!#REF!,(IF(B31=Data!#REF!,Data!#REF!,(IF(B31=Data!B111,Data!J879,(IF(B31=Data!#REF!,Data!#REF!,(IF(B31=Data!#REF!,Data!#REF!,Data!#REF!)))))))))))))))&amp;IF(B31=Data!#REF!,Data!#REF!,(IF(B31=Data!#REF!,Data!#REF!,(IF(B31=Data!#REF!,Data!#REF!,(IF(B31=Data!#REF!,Data!#REF!,(IF(B31=Data!#REF!,Data!#REF!,Data!#REF!)))))))))</f>
        <v>#REF!</v>
      </c>
      <c r="V31" s="227" t="str">
        <f>IF(D31="","",VLOOKUP(B31,Data!$B$5:$J$501,9,FALSE)*D31)</f>
        <v/>
      </c>
    </row>
    <row r="32" spans="1:22" ht="17.5" customHeight="1">
      <c r="A32" s="326"/>
      <c r="B32" s="327"/>
      <c r="C32" s="239" t="str">
        <f>IF(D32="","",VLOOKUP(B32,Data!$B$5:$L$501,2,FALSE))</f>
        <v/>
      </c>
      <c r="D32" s="229"/>
      <c r="E32" s="228"/>
      <c r="F32" s="224" t="str">
        <f>IF(D32="","",VLOOKUP(B32,Data!$B$5:$L$501,11,FALSE))</f>
        <v/>
      </c>
      <c r="G32" s="234" t="str">
        <f t="shared" si="0"/>
        <v>-</v>
      </c>
      <c r="H32" s="225" t="str">
        <f>IF(D32="","",VLOOKUP(B32,Data!$B$5:$D$501,3,FALSE))</f>
        <v/>
      </c>
      <c r="I32" s="225" t="str">
        <f>IF(D32="","",VLOOKUP(B32,Data!$B$5:$M$501,12,FALSE))</f>
        <v/>
      </c>
      <c r="J32" s="231"/>
      <c r="K32" s="226" t="str">
        <f>IF(D32="","",VLOOKUP(B32,Data!$B$5:$E$501,4,FALSE)*D32)</f>
        <v/>
      </c>
      <c r="L32" s="232" t="str">
        <f>IF(D32="","",VLOOKUP(B32,Data!$B$5:$F$501,5,FALSE)*D32)</f>
        <v/>
      </c>
      <c r="M32" s="230" t="e">
        <f>IF(B32=Data!B108,Data!G108,(IF(B32=Data!#REF!,Data!#REF!,(IF(B32=Data!B111,Data!G111,(IF(B32=Data!#REF!,Data!#REF!,(IF(B32=Data!#REF!,Data!#REF!,(IF(B32=Data!#REF!,Data!#REF!,(IF(B32=Data!B95,Data!G95,(IF(B32=Data!#REF!,Data!#REF!,Data!#REF!)))))))))))))))&amp;IF(B32=Data!#REF!,Data!#REF!,(IF(B32=Data!#REF!,Data!#REF!,(IF(B32=Data!B235,Data!G235,(IF(B32=Data!#REF!,Data!#REF!,(IF(B32=Data!#REF!,Data!#REF!,(IF(B32=Data!B135,Data!G903,(IF(B32=Data!#REF!,Data!#REF!,(IF(B32=Data!#REF!,Data!#REF!,Data!#REF!)))))))))))))))&amp;IF(B32=Data!#REF!,Data!#REF!,(IF(B32=Data!#REF!,Data!#REF!,(IF(B32=Data!#REF!,Data!#REF!,(IF(B32=Data!#REF!,Data!#REF!,(IF(B32=Data!#REF!,Data!#REF!,Data!#REF!)))))))))</f>
        <v>#REF!</v>
      </c>
      <c r="N32" s="328"/>
      <c r="O32" s="329"/>
      <c r="P32" s="233" t="e">
        <f>IF(B32=Data!B108,Data!H108,(IF(B32=Data!#REF!,Data!#REF!,(IF(B32=Data!B111,Data!H111,(IF(B32=Data!#REF!,Data!#REF!,(IF(B32=Data!#REF!,Data!#REF!,(IF(B32=Data!#REF!,Data!#REF!,(IF(B32=Data!B95,Data!H95,(IF(B32=Data!#REF!,Data!#REF!,Data!#REF!)))))))))))))))&amp;IF(B32=Data!#REF!,Data!#REF!,(IF(B32=Data!#REF!,Data!#REF!,(IF(B32=Data!B235,Data!H235,(IF(B32=Data!#REF!,Data!#REF!,(IF(B32=Data!#REF!,Data!#REF!,(IF(B32=Data!B135,Data!H903,(IF(B32=Data!#REF!,Data!#REF!,(IF(B32=Data!#REF!,Data!#REF!,Data!#REF!)))))))))))))))&amp;IF(B32=Data!#REF!,Data!#REF!,(IF(B32=Data!#REF!,Data!#REF!,(IF(B32=Data!#REF!,Data!#REF!,(IF(B32=Data!#REF!,Data!#REF!,(IF(B32=Data!#REF!,Data!#REF!,Data!#REF!)))))))))</f>
        <v>#REF!</v>
      </c>
      <c r="Q32" s="329"/>
      <c r="R32" s="329"/>
      <c r="S32" s="233" t="e">
        <f>IF(B32=Data!B108,Data!I108,(IF(B32=Data!#REF!,Data!#REF!,(IF(B32=Data!B111,Data!I111,(IF(B32=Data!#REF!,Data!#REF!,(IF(B32=Data!#REF!,Data!#REF!,(IF(B32=Data!#REF!,Data!#REF!,(IF(B32=Data!B95,Data!I95,(IF(B32=Data!#REF!,Data!#REF!,Data!#REF!)))))))))))))))&amp;IF(B32=Data!#REF!,Data!#REF!,(IF(B32=Data!#REF!,Data!#REF!,(IF(B32=Data!B235,Data!I235,(IF(B32=Data!#REF!,Data!#REF!,(IF(B32=Data!#REF!,Data!#REF!,(IF(B32=Data!B135,Data!I903,(IF(B32=Data!#REF!,Data!#REF!,(IF(B32=Data!#REF!,Data!#REF!,Data!#REF!)))))))))))))))&amp;IF(B32=Data!#REF!,Data!#REF!,(IF(B32=Data!#REF!,Data!#REF!,(IF(B32=Data!#REF!,Data!#REF!,(IF(B32=Data!#REF!,Data!#REF!,(IF(B32=Data!#REF!,Data!#REF!,Data!#REF!)))))))))</f>
        <v>#REF!</v>
      </c>
      <c r="T32" s="330"/>
      <c r="U32" s="233" t="e">
        <f>IF(B32=Data!B108,Data!J108,(IF(B32=Data!#REF!,Data!#REF!,(IF(B32=Data!B111,Data!J111,(IF(B32=Data!#REF!,Data!#REF!,(IF(B32=Data!#REF!,Data!#REF!,(IF(B32=Data!#REF!,Data!#REF!,(IF(B32=Data!B95,Data!J95,(IF(B32=Data!#REF!,Data!#REF!,Data!#REF!)))))))))))))))&amp;IF(B32=Data!#REF!,Data!#REF!,(IF(B32=Data!#REF!,Data!#REF!,(IF(B32=Data!B235,Data!J235,(IF(B32=Data!#REF!,Data!#REF!,(IF(B32=Data!#REF!,Data!#REF!,(IF(B32=Data!B135,Data!J903,(IF(B32=Data!#REF!,Data!#REF!,(IF(B32=Data!#REF!,Data!#REF!,Data!#REF!)))))))))))))))&amp;IF(B32=Data!#REF!,Data!#REF!,(IF(B32=Data!#REF!,Data!#REF!,(IF(B32=Data!#REF!,Data!#REF!,(IF(B32=Data!#REF!,Data!#REF!,(IF(B32=Data!#REF!,Data!#REF!,Data!#REF!)))))))))</f>
        <v>#REF!</v>
      </c>
      <c r="V32" s="227" t="str">
        <f>IF(D32="","",VLOOKUP(B32,Data!$B$5:$J$501,9,FALSE)*D32)</f>
        <v/>
      </c>
    </row>
    <row r="33" spans="1:22" ht="29" customHeight="1">
      <c r="A33" s="326"/>
      <c r="B33" s="352" t="s">
        <v>954</v>
      </c>
      <c r="C33" s="326"/>
      <c r="D33" s="321">
        <f>SUM(D18:D31)</f>
        <v>28</v>
      </c>
      <c r="E33" s="113"/>
      <c r="F33" s="167"/>
      <c r="G33" s="236">
        <f>SUM(G18:G31)</f>
        <v>64095.549999999988</v>
      </c>
      <c r="H33" s="235"/>
      <c r="I33" s="235"/>
      <c r="J33" s="241"/>
      <c r="K33" s="236">
        <f>SUM(K18:K31)</f>
        <v>6487</v>
      </c>
      <c r="L33" s="236">
        <f>SUM(L18:L31)</f>
        <v>5842</v>
      </c>
      <c r="M33" s="236" t="e">
        <f>SUM(M16:M32)</f>
        <v>#REF!</v>
      </c>
      <c r="N33" s="237" t="e">
        <f>SUM(#REF!)</f>
        <v>#REF!</v>
      </c>
      <c r="O33" s="236">
        <f>SUM(O16:O32)</f>
        <v>0</v>
      </c>
      <c r="P33" s="236" t="e">
        <f>SUM(P16:P32)</f>
        <v>#REF!</v>
      </c>
      <c r="Q33" s="237"/>
      <c r="R33" s="236">
        <f>SUM(R16:R32)</f>
        <v>0</v>
      </c>
      <c r="S33" s="236" t="e">
        <f>SUM(S16:S32)</f>
        <v>#REF!</v>
      </c>
      <c r="T33" s="237"/>
      <c r="U33" s="236" t="e">
        <f>SUM(U16:U32)</f>
        <v>#REF!</v>
      </c>
      <c r="V33" s="238">
        <f>SUM(V18:V31)</f>
        <v>35.218999999999994</v>
      </c>
    </row>
    <row r="34" spans="1:22" ht="16.5">
      <c r="A34" s="326"/>
      <c r="B34" s="19"/>
      <c r="C34" s="21"/>
      <c r="D34" s="203"/>
      <c r="E34" s="34"/>
      <c r="F34" s="186" t="s">
        <v>525</v>
      </c>
      <c r="G34" s="183"/>
      <c r="H34" s="55"/>
      <c r="I34" s="55"/>
      <c r="J34" s="165"/>
      <c r="K34" s="187"/>
      <c r="L34" s="183"/>
      <c r="M34" s="36"/>
      <c r="N34" s="35"/>
      <c r="O34" s="35"/>
      <c r="P34" s="35"/>
      <c r="Q34" s="35"/>
      <c r="R34" s="35"/>
      <c r="S34" s="35"/>
      <c r="T34" s="36"/>
      <c r="U34" s="36"/>
      <c r="V34" s="185"/>
    </row>
    <row r="35" spans="1:22" ht="13">
      <c r="A35" s="16" t="s">
        <v>520</v>
      </c>
      <c r="B35" s="17"/>
      <c r="C35" s="1"/>
      <c r="D35" s="204" t="s">
        <v>532</v>
      </c>
      <c r="E35" s="27"/>
      <c r="F35" s="81" t="s">
        <v>81</v>
      </c>
      <c r="G35" s="85"/>
      <c r="H35" s="32" t="s">
        <v>82</v>
      </c>
      <c r="I35" s="56"/>
      <c r="J35" s="188" t="s">
        <v>83</v>
      </c>
      <c r="K35" s="178"/>
      <c r="L35" s="428" t="s">
        <v>84</v>
      </c>
      <c r="M35" s="429"/>
      <c r="N35" s="429"/>
      <c r="O35" s="429"/>
      <c r="P35" s="429"/>
      <c r="Q35" s="429"/>
      <c r="R35" s="429"/>
      <c r="S35" s="429"/>
      <c r="T35" s="429"/>
      <c r="U35" s="429"/>
      <c r="V35" s="430"/>
    </row>
    <row r="36" spans="1:22" ht="13">
      <c r="A36" s="19" t="s">
        <v>521</v>
      </c>
      <c r="B36" s="20"/>
      <c r="C36" s="60"/>
      <c r="D36" s="201" t="s">
        <v>86</v>
      </c>
      <c r="E36" s="20"/>
      <c r="F36" s="431"/>
      <c r="G36" s="432"/>
      <c r="H36" s="19" t="s">
        <v>87</v>
      </c>
      <c r="I36" s="61"/>
      <c r="J36" s="189" t="s">
        <v>533</v>
      </c>
      <c r="K36" s="180"/>
      <c r="L36" s="176"/>
      <c r="M36" s="20"/>
      <c r="N36" s="20"/>
      <c r="O36" s="20"/>
      <c r="P36" s="20"/>
      <c r="Q36" s="20"/>
      <c r="R36" s="20"/>
      <c r="S36" s="20"/>
      <c r="T36" s="20"/>
      <c r="U36" s="20"/>
      <c r="V36" s="181"/>
    </row>
    <row r="37" spans="1:22">
      <c r="A37" s="19" t="s">
        <v>522</v>
      </c>
      <c r="B37" s="20"/>
      <c r="C37" s="21"/>
      <c r="D37" s="201"/>
      <c r="E37" s="20"/>
      <c r="F37" s="431"/>
      <c r="G37" s="432"/>
      <c r="H37" s="19"/>
      <c r="I37" s="61"/>
      <c r="J37" s="433" t="s">
        <v>92</v>
      </c>
      <c r="K37" s="434"/>
      <c r="L37" s="176"/>
      <c r="M37" s="20"/>
      <c r="N37" s="20"/>
      <c r="O37" s="20"/>
      <c r="P37" s="20"/>
      <c r="Q37" s="20"/>
      <c r="R37" s="20"/>
      <c r="S37" s="20"/>
      <c r="T37" s="20"/>
      <c r="U37" s="20"/>
      <c r="V37" s="181"/>
    </row>
    <row r="38" spans="1:22">
      <c r="A38" s="34"/>
      <c r="B38" s="35"/>
      <c r="C38" s="358"/>
      <c r="D38" s="201" t="s">
        <v>93</v>
      </c>
      <c r="E38" s="20"/>
      <c r="F38" s="190"/>
      <c r="G38" s="191"/>
      <c r="H38" s="19" t="s">
        <v>94</v>
      </c>
      <c r="I38" s="61"/>
      <c r="J38" s="189"/>
      <c r="K38" s="180"/>
      <c r="L38" s="176"/>
      <c r="M38" s="20"/>
      <c r="N38" s="20"/>
      <c r="O38" s="20"/>
      <c r="P38" s="20"/>
      <c r="Q38" s="20"/>
      <c r="R38" s="20"/>
      <c r="S38" s="20"/>
      <c r="T38" s="20"/>
      <c r="U38" s="20"/>
      <c r="V38" s="181"/>
    </row>
    <row r="39" spans="1:22" ht="13">
      <c r="A39" s="16" t="s">
        <v>95</v>
      </c>
      <c r="B39" s="27"/>
      <c r="C39" s="12"/>
      <c r="D39" s="201" t="s">
        <v>96</v>
      </c>
      <c r="E39" s="20"/>
      <c r="F39" s="89" t="s">
        <v>97</v>
      </c>
      <c r="G39" s="86"/>
      <c r="H39" s="19" t="s">
        <v>87</v>
      </c>
      <c r="I39" s="61"/>
      <c r="J39" s="189" t="s">
        <v>98</v>
      </c>
      <c r="K39" s="180"/>
      <c r="L39" s="176"/>
      <c r="M39" s="20"/>
      <c r="N39" s="20"/>
      <c r="O39" s="20"/>
      <c r="P39" s="20"/>
      <c r="Q39" s="20"/>
      <c r="R39" s="20"/>
      <c r="S39" s="20"/>
      <c r="T39" s="20"/>
      <c r="U39" s="20"/>
      <c r="V39" s="181"/>
    </row>
    <row r="40" spans="1:22" ht="13">
      <c r="A40" s="19" t="s">
        <v>538</v>
      </c>
      <c r="B40" s="20"/>
      <c r="C40" s="21"/>
      <c r="D40" s="201" t="s">
        <v>99</v>
      </c>
      <c r="E40" s="20"/>
      <c r="F40" s="90"/>
      <c r="G40" s="192"/>
      <c r="H40" s="19" t="s">
        <v>100</v>
      </c>
      <c r="I40" s="61"/>
      <c r="J40" s="433" t="s">
        <v>523</v>
      </c>
      <c r="K40" s="434"/>
      <c r="L40" s="435" t="s">
        <v>102</v>
      </c>
      <c r="M40" s="436"/>
      <c r="N40" s="436"/>
      <c r="O40" s="436"/>
      <c r="P40" s="436"/>
      <c r="Q40" s="436"/>
      <c r="R40" s="436"/>
      <c r="S40" s="436"/>
      <c r="T40" s="436"/>
      <c r="U40" s="436"/>
      <c r="V40" s="437"/>
    </row>
    <row r="41" spans="1:22">
      <c r="A41" s="34"/>
      <c r="B41" s="35"/>
      <c r="C41" s="36"/>
      <c r="D41" s="202"/>
      <c r="E41" s="35"/>
      <c r="F41" s="422" t="s">
        <v>950</v>
      </c>
      <c r="G41" s="423"/>
      <c r="H41" s="422" t="s">
        <v>949</v>
      </c>
      <c r="I41" s="423"/>
      <c r="J41" s="184" t="s">
        <v>539</v>
      </c>
      <c r="K41" s="184"/>
      <c r="L41" s="424" t="s">
        <v>104</v>
      </c>
      <c r="M41" s="425"/>
      <c r="N41" s="425"/>
      <c r="O41" s="425"/>
      <c r="P41" s="425"/>
      <c r="Q41" s="425"/>
      <c r="R41" s="425"/>
      <c r="S41" s="425"/>
      <c r="T41" s="425"/>
      <c r="U41" s="425"/>
      <c r="V41" s="426"/>
    </row>
    <row r="45" spans="1:22" ht="36" customHeight="1">
      <c r="A45" s="206" t="s">
        <v>545</v>
      </c>
      <c r="B45" s="206"/>
      <c r="D45" s="4"/>
      <c r="F45" s="331" t="s">
        <v>883</v>
      </c>
      <c r="G45" s="331"/>
      <c r="H45" s="331" t="s">
        <v>578</v>
      </c>
      <c r="J45" s="4"/>
    </row>
    <row r="46" spans="1:22" ht="20">
      <c r="A46" s="206" t="s">
        <v>901</v>
      </c>
      <c r="B46" s="206"/>
      <c r="D46" s="4"/>
      <c r="F46" s="331" t="s">
        <v>884</v>
      </c>
      <c r="G46" s="332"/>
      <c r="H46" s="331" t="s">
        <v>578</v>
      </c>
      <c r="J46" s="4"/>
    </row>
    <row r="47" spans="1:22" ht="20">
      <c r="A47" s="206" t="s">
        <v>546</v>
      </c>
      <c r="B47" s="206"/>
      <c r="D47" s="4"/>
      <c r="F47" s="331" t="s">
        <v>885</v>
      </c>
      <c r="G47" s="331"/>
      <c r="H47" s="331" t="s">
        <v>578</v>
      </c>
      <c r="J47" s="4"/>
    </row>
    <row r="48" spans="1:22" ht="20">
      <c r="A48" s="206" t="s">
        <v>547</v>
      </c>
      <c r="B48" s="206"/>
      <c r="D48" s="4"/>
      <c r="F48" s="331" t="s">
        <v>886</v>
      </c>
      <c r="G48" s="331"/>
      <c r="H48" s="331" t="s">
        <v>578</v>
      </c>
      <c r="J48" s="4"/>
    </row>
    <row r="49" spans="1:29" s="172" customFormat="1" ht="20">
      <c r="A49" s="206" t="s">
        <v>548</v>
      </c>
      <c r="B49" s="206"/>
      <c r="C49" s="4"/>
      <c r="D49" s="4"/>
      <c r="E49" s="4"/>
      <c r="F49" s="331" t="s">
        <v>887</v>
      </c>
      <c r="G49" s="331"/>
      <c r="H49" s="331" t="s">
        <v>578</v>
      </c>
      <c r="I49" s="4"/>
      <c r="J49" s="4"/>
      <c r="M49" s="4"/>
      <c r="N49" s="4"/>
      <c r="O49" s="4"/>
      <c r="P49" s="4"/>
      <c r="Q49" s="4"/>
      <c r="R49" s="4"/>
      <c r="S49" s="4"/>
      <c r="T49" s="4"/>
      <c r="U49" s="4"/>
      <c r="V49" s="173"/>
      <c r="Y49" s="4"/>
      <c r="Z49" s="4"/>
      <c r="AA49" s="4"/>
      <c r="AB49" s="4"/>
      <c r="AC49" s="4"/>
    </row>
    <row r="50" spans="1:29" ht="20">
      <c r="F50" s="331" t="s">
        <v>888</v>
      </c>
      <c r="G50" s="331"/>
      <c r="H50" s="331" t="s">
        <v>578</v>
      </c>
    </row>
  </sheetData>
  <mergeCells count="10">
    <mergeCell ref="F41:G41"/>
    <mergeCell ref="H41:I41"/>
    <mergeCell ref="L41:V41"/>
    <mergeCell ref="I5:J5"/>
    <mergeCell ref="L35:V35"/>
    <mergeCell ref="F36:G36"/>
    <mergeCell ref="F37:G37"/>
    <mergeCell ref="J37:K37"/>
    <mergeCell ref="J40:K40"/>
    <mergeCell ref="L40:V40"/>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45"/>
  <sheetViews>
    <sheetView zoomScale="80" zoomScaleNormal="80" zoomScaleSheetLayoutView="80" workbookViewId="0">
      <selection activeCell="J21" sqref="J21"/>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928</v>
      </c>
      <c r="C18" s="239" t="str">
        <f>IF(D18="","",VLOOKUP(B18,Data!$B$5:$L$501,2,FALSE))</f>
        <v/>
      </c>
      <c r="D18" s="229"/>
      <c r="E18" s="319"/>
      <c r="F18" s="224" t="str">
        <f>IF(D18="","",VLOOKUP(B18,Data!$B$5:$L$501,11,FALSE))</f>
        <v/>
      </c>
      <c r="G18" s="234" t="str">
        <f t="shared" ref="G18:G27"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135,Data!G135,(IF(B18=Data!#REF!,Data!#REF!,(IF(B18=Data!B138,Data!G138,(IF(B18=Data!#REF!,Data!#REF!,(IF(B18=Data!#REF!,Data!#REF!,(IF(B18=Data!#REF!,Data!#REF!,(IF(B18=Data!B122,Data!G122,(IF(B18=Data!#REF!,Data!#REF!,Data!#REF!)))))))))))))))&amp;IF(B18=Data!#REF!,Data!#REF!,(IF(B18=Data!#REF!,Data!#REF!,(IF(B18=Data!B262,Data!G262,(IF(B18=Data!#REF!,Data!#REF!,(IF(B18=Data!#REF!,Data!#REF!,(IF(B18=Data!B162,Data!G930,(IF(B18=Data!#REF!,Data!#REF!,(IF(B18=Data!#REF!,Data!#REF!,Data!#REF!)))))))))))))))&amp;IF(B18=Data!#REF!,Data!#REF!,(IF(B18=Data!#REF!,Data!#REF!,(IF(B18=Data!#REF!,Data!#REF!,(IF(B18=Data!#REF!,Data!#REF!,(IF(B18=Data!#REF!,Data!#REF!,Data!#REF!)))))))))</f>
        <v>#REF!</v>
      </c>
      <c r="N18" s="328"/>
      <c r="O18" s="329"/>
      <c r="P18" s="233" t="e">
        <f>IF(B18=Data!B135,Data!H135,(IF(B18=Data!#REF!,Data!#REF!,(IF(B18=Data!B138,Data!H138,(IF(B18=Data!#REF!,Data!#REF!,(IF(B18=Data!#REF!,Data!#REF!,(IF(B18=Data!#REF!,Data!#REF!,(IF(B18=Data!B122,Data!H122,(IF(B18=Data!#REF!,Data!#REF!,Data!#REF!)))))))))))))))&amp;IF(B18=Data!#REF!,Data!#REF!,(IF(B18=Data!#REF!,Data!#REF!,(IF(B18=Data!B262,Data!H262,(IF(B18=Data!#REF!,Data!#REF!,(IF(B18=Data!#REF!,Data!#REF!,(IF(B18=Data!B162,Data!H930,(IF(B18=Data!#REF!,Data!#REF!,(IF(B18=Data!#REF!,Data!#REF!,Data!#REF!)))))))))))))))&amp;IF(B18=Data!#REF!,Data!#REF!,(IF(B18=Data!#REF!,Data!#REF!,(IF(B18=Data!#REF!,Data!#REF!,(IF(B18=Data!#REF!,Data!#REF!,(IF(B18=Data!#REF!,Data!#REF!,Data!#REF!)))))))))</f>
        <v>#REF!</v>
      </c>
      <c r="Q18" s="329"/>
      <c r="R18" s="329"/>
      <c r="S18" s="233" t="e">
        <f>IF(B18=Data!B135,Data!I135,(IF(B18=Data!#REF!,Data!#REF!,(IF(B18=Data!B138,Data!I138,(IF(B18=Data!#REF!,Data!#REF!,(IF(B18=Data!#REF!,Data!#REF!,(IF(B18=Data!#REF!,Data!#REF!,(IF(B18=Data!B122,Data!I122,(IF(B18=Data!#REF!,Data!#REF!,Data!#REF!)))))))))))))))&amp;IF(B18=Data!#REF!,Data!#REF!,(IF(B18=Data!#REF!,Data!#REF!,(IF(B18=Data!B262,Data!I262,(IF(B18=Data!#REF!,Data!#REF!,(IF(B18=Data!#REF!,Data!#REF!,(IF(B18=Data!B162,Data!I930,(IF(B18=Data!#REF!,Data!#REF!,(IF(B18=Data!#REF!,Data!#REF!,Data!#REF!)))))))))))))))&amp;IF(B18=Data!#REF!,Data!#REF!,(IF(B18=Data!#REF!,Data!#REF!,(IF(B18=Data!#REF!,Data!#REF!,(IF(B18=Data!#REF!,Data!#REF!,(IF(B18=Data!#REF!,Data!#REF!,Data!#REF!)))))))))</f>
        <v>#REF!</v>
      </c>
      <c r="T18" s="330"/>
      <c r="U18" s="233" t="e">
        <f>IF(B18=Data!B135,Data!J135,(IF(B18=Data!#REF!,Data!#REF!,(IF(B18=Data!B138,Data!J138,(IF(B18=Data!#REF!,Data!#REF!,(IF(B18=Data!#REF!,Data!#REF!,(IF(B18=Data!#REF!,Data!#REF!,(IF(B18=Data!B122,Data!J122,(IF(B18=Data!#REF!,Data!#REF!,Data!#REF!)))))))))))))))&amp;IF(B18=Data!#REF!,Data!#REF!,(IF(B18=Data!#REF!,Data!#REF!,(IF(B18=Data!B262,Data!J262,(IF(B18=Data!#REF!,Data!#REF!,(IF(B18=Data!#REF!,Data!#REF!,(IF(B18=Data!B162,Data!J930,(IF(B18=Data!#REF!,Data!#REF!,(IF(B18=Data!#REF!,Data!#REF!,Data!#REF!)))))))))))))))&amp;IF(B18=Data!#REF!,Data!#REF!,(IF(B18=Data!#REF!,Data!#REF!,(IF(B18=Data!#REF!,Data!#REF!,(IF(B18=Data!#REF!,Data!#REF!,(IF(B18=Data!#REF!,Data!#REF!,Data!#REF!)))))))))</f>
        <v>#REF!</v>
      </c>
      <c r="V18" s="227" t="str">
        <f>IF(D18="","",VLOOKUP(B18,Data!$B$5:$J$501,9,FALSE)*D18)</f>
        <v/>
      </c>
    </row>
    <row r="19" spans="1:22" ht="17.75" customHeight="1">
      <c r="A19" s="326"/>
      <c r="B19" s="327" t="s">
        <v>350</v>
      </c>
      <c r="C19" s="372" t="str">
        <f>IF(D19="","",VLOOKUP(B19,Data!$B$5:$L$501,2,FALSE))</f>
        <v>ZF42500</v>
      </c>
      <c r="D19" s="229">
        <v>4</v>
      </c>
      <c r="E19" s="373" t="s">
        <v>570</v>
      </c>
      <c r="F19" s="224">
        <f>IF(D19="","",VLOOKUP(B19,Data!$B$5:$L$501,11,FALSE))</f>
        <v>2302.7199999999998</v>
      </c>
      <c r="G19" s="234">
        <f t="shared" si="0"/>
        <v>9210.8799999999992</v>
      </c>
      <c r="H19" s="225" t="str">
        <f>IF(D19="","",VLOOKUP(B19,Data!$B$5:$D$501,3,FALSE))</f>
        <v>C/T</v>
      </c>
      <c r="I19" s="225" t="str">
        <f>IF(D19="","",VLOOKUP(B19,Data!$B$5:$M$501,12,FALSE))</f>
        <v>Indonesia</v>
      </c>
      <c r="J19" s="231" t="s">
        <v>929</v>
      </c>
      <c r="K19" s="226">
        <f>IF(D19="","",VLOOKUP(B19,Data!$B$5:$E$501,4,FALSE)*D19)</f>
        <v>1068</v>
      </c>
      <c r="L19" s="232">
        <f>IF(D19="","",VLOOKUP(B19,Data!$B$5:$F$501,5,FALSE)*D19)</f>
        <v>968</v>
      </c>
      <c r="M19" s="230" t="e">
        <f>IF(B19=Data!B86,Data!G86,(IF(B19=Data!#REF!,Data!#REF!,(IF(B19=Data!B89,Data!G89,(IF(B19=Data!#REF!,Data!#REF!,(IF(B19=Data!#REF!,Data!#REF!,(IF(B19=Data!#REF!,Data!#REF!,(IF(B19=Data!B73,Data!G73,(IF(B19=Data!#REF!,Data!#REF!,Data!#REF!)))))))))))))))&amp;IF(B19=Data!#REF!,Data!#REF!,(IF(B19=Data!#REF!,Data!#REF!,(IF(B19=Data!B213,Data!G213,(IF(B19=Data!#REF!,Data!#REF!,(IF(B19=Data!#REF!,Data!#REF!,(IF(B19=Data!B113,Data!G881,(IF(B19=Data!#REF!,Data!#REF!,(IF(B19=Data!#REF!,Data!#REF!,Data!#REF!)))))))))))))))&amp;IF(B19=Data!#REF!,Data!#REF!,(IF(B19=Data!#REF!,Data!#REF!,(IF(B19=Data!#REF!,Data!#REF!,(IF(B19=Data!#REF!,Data!#REF!,(IF(B19=Data!#REF!,Data!#REF!,Data!#REF!)))))))))</f>
        <v>#REF!</v>
      </c>
      <c r="N19" s="328"/>
      <c r="O19" s="329"/>
      <c r="P19" s="233" t="e">
        <f>IF(B19=Data!B86,Data!H86,(IF(B19=Data!#REF!,Data!#REF!,(IF(B19=Data!B89,Data!H89,(IF(B19=Data!#REF!,Data!#REF!,(IF(B19=Data!#REF!,Data!#REF!,(IF(B19=Data!#REF!,Data!#REF!,(IF(B19=Data!B73,Data!H73,(IF(B19=Data!#REF!,Data!#REF!,Data!#REF!)))))))))))))))&amp;IF(B19=Data!#REF!,Data!#REF!,(IF(B19=Data!#REF!,Data!#REF!,(IF(B19=Data!B213,Data!H213,(IF(B19=Data!#REF!,Data!#REF!,(IF(B19=Data!#REF!,Data!#REF!,(IF(B19=Data!B113,Data!H881,(IF(B19=Data!#REF!,Data!#REF!,(IF(B19=Data!#REF!,Data!#REF!,Data!#REF!)))))))))))))))&amp;IF(B19=Data!#REF!,Data!#REF!,(IF(B19=Data!#REF!,Data!#REF!,(IF(B19=Data!#REF!,Data!#REF!,(IF(B19=Data!#REF!,Data!#REF!,(IF(B19=Data!#REF!,Data!#REF!,Data!#REF!)))))))))</f>
        <v>#REF!</v>
      </c>
      <c r="Q19" s="329"/>
      <c r="R19" s="329"/>
      <c r="S19" s="233" t="e">
        <f>IF(B19=Data!B86,Data!I86,(IF(B19=Data!#REF!,Data!#REF!,(IF(B19=Data!B89,Data!I89,(IF(B19=Data!#REF!,Data!#REF!,(IF(B19=Data!#REF!,Data!#REF!,(IF(B19=Data!#REF!,Data!#REF!,(IF(B19=Data!B73,Data!I73,(IF(B19=Data!#REF!,Data!#REF!,Data!#REF!)))))))))))))))&amp;IF(B19=Data!#REF!,Data!#REF!,(IF(B19=Data!#REF!,Data!#REF!,(IF(B19=Data!B213,Data!I213,(IF(B19=Data!#REF!,Data!#REF!,(IF(B19=Data!#REF!,Data!#REF!,(IF(B19=Data!B113,Data!I881,(IF(B19=Data!#REF!,Data!#REF!,(IF(B19=Data!#REF!,Data!#REF!,Data!#REF!)))))))))))))))&amp;IF(B19=Data!#REF!,Data!#REF!,(IF(B19=Data!#REF!,Data!#REF!,(IF(B19=Data!#REF!,Data!#REF!,(IF(B19=Data!#REF!,Data!#REF!,(IF(B19=Data!#REF!,Data!#REF!,Data!#REF!)))))))))</f>
        <v>#REF!</v>
      </c>
      <c r="T19" s="330"/>
      <c r="U19" s="233" t="e">
        <f>IF(B19=Data!B86,Data!J86,(IF(B19=Data!#REF!,Data!#REF!,(IF(B19=Data!B89,Data!J89,(IF(B19=Data!#REF!,Data!#REF!,(IF(B19=Data!#REF!,Data!#REF!,(IF(B19=Data!#REF!,Data!#REF!,(IF(B19=Data!B73,Data!J73,(IF(B19=Data!#REF!,Data!#REF!,Data!#REF!)))))))))))))))&amp;IF(B19=Data!#REF!,Data!#REF!,(IF(B19=Data!#REF!,Data!#REF!,(IF(B19=Data!B213,Data!J213,(IF(B19=Data!#REF!,Data!#REF!,(IF(B19=Data!#REF!,Data!#REF!,(IF(B19=Data!B113,Data!J881,(IF(B19=Data!#REF!,Data!#REF!,(IF(B19=Data!#REF!,Data!#REF!,Data!#REF!)))))))))))))))&amp;IF(B19=Data!#REF!,Data!#REF!,(IF(B19=Data!#REF!,Data!#REF!,(IF(B19=Data!#REF!,Data!#REF!,(IF(B19=Data!#REF!,Data!#REF!,(IF(B19=Data!#REF!,Data!#REF!,Data!#REF!)))))))))</f>
        <v>#REF!</v>
      </c>
      <c r="V19" s="227">
        <f>IF(D19="","",VLOOKUP(B19,Data!$B$5:$J$501,9,FALSE)*D19)</f>
        <v>5.952</v>
      </c>
    </row>
    <row r="20" spans="1:22" ht="17.75" customHeight="1">
      <c r="A20" s="251"/>
      <c r="B20" s="242" t="s">
        <v>952</v>
      </c>
      <c r="C20" s="239" t="str">
        <f>IF(D20="","",VLOOKUP(B20,Data!$B$5:$L$501,2,FALSE))</f>
        <v/>
      </c>
      <c r="D20" s="229"/>
      <c r="E20" s="319"/>
      <c r="F20" s="224" t="str">
        <f>IF(D20="","",VLOOKUP(B20,Data!$B$5:$L$501,11,FALSE))</f>
        <v/>
      </c>
      <c r="G20" s="234" t="str">
        <f t="shared" ref="G20:G21" si="1">IF(D20&gt;0,D20*F20,"-")</f>
        <v>-</v>
      </c>
      <c r="H20" s="225" t="str">
        <f>IF(D20="","",VLOOKUP(B20,Data!$B$5:$D$501,3,FALSE))</f>
        <v/>
      </c>
      <c r="I20" s="225" t="str">
        <f>IF(D20="","",VLOOKUP(B20,Data!$B$5:$M$501,12,FALSE))</f>
        <v/>
      </c>
      <c r="J20" s="231"/>
      <c r="K20" s="226" t="str">
        <f>IF(D20="","",VLOOKUP(B20,Data!$B$5:$E$501,4,FALSE)*D20)</f>
        <v/>
      </c>
      <c r="L20" s="232" t="str">
        <f>IF(D20="","",VLOOKUP(B20,Data!$B$5:$F$501,5,FALSE)*D20)</f>
        <v/>
      </c>
      <c r="M20" s="230" t="e">
        <f>IF(B20=Data!B137,Data!G137,(IF(B20=Data!#REF!,Data!#REF!,(IF(B20=Data!B140,Data!G140,(IF(B20=Data!#REF!,Data!#REF!,(IF(B20=Data!#REF!,Data!#REF!,(IF(B20=Data!#REF!,Data!#REF!,(IF(B20=Data!B124,Data!G124,(IF(B20=Data!#REF!,Data!#REF!,Data!#REF!)))))))))))))))&amp;IF(B20=Data!#REF!,Data!#REF!,(IF(B20=Data!#REF!,Data!#REF!,(IF(B20=Data!B264,Data!G264,(IF(B20=Data!#REF!,Data!#REF!,(IF(B20=Data!#REF!,Data!#REF!,(IF(B20=Data!B164,Data!G932,(IF(B20=Data!#REF!,Data!#REF!,(IF(B20=Data!#REF!,Data!#REF!,Data!#REF!)))))))))))))))&amp;IF(B20=Data!#REF!,Data!#REF!,(IF(B20=Data!#REF!,Data!#REF!,(IF(B20=Data!#REF!,Data!#REF!,(IF(B20=Data!#REF!,Data!#REF!,(IF(B20=Data!#REF!,Data!#REF!,Data!#REF!)))))))))</f>
        <v>#REF!</v>
      </c>
      <c r="N20" s="328"/>
      <c r="O20" s="329"/>
      <c r="P20" s="233" t="e">
        <f>IF(B20=Data!B137,Data!H137,(IF(B20=Data!#REF!,Data!#REF!,(IF(B20=Data!B140,Data!H140,(IF(B20=Data!#REF!,Data!#REF!,(IF(B20=Data!#REF!,Data!#REF!,(IF(B20=Data!#REF!,Data!#REF!,(IF(B20=Data!B124,Data!H124,(IF(B20=Data!#REF!,Data!#REF!,Data!#REF!)))))))))))))))&amp;IF(B20=Data!#REF!,Data!#REF!,(IF(B20=Data!#REF!,Data!#REF!,(IF(B20=Data!B264,Data!H264,(IF(B20=Data!#REF!,Data!#REF!,(IF(B20=Data!#REF!,Data!#REF!,(IF(B20=Data!B164,Data!H932,(IF(B20=Data!#REF!,Data!#REF!,(IF(B20=Data!#REF!,Data!#REF!,Data!#REF!)))))))))))))))&amp;IF(B20=Data!#REF!,Data!#REF!,(IF(B20=Data!#REF!,Data!#REF!,(IF(B20=Data!#REF!,Data!#REF!,(IF(B20=Data!#REF!,Data!#REF!,(IF(B20=Data!#REF!,Data!#REF!,Data!#REF!)))))))))</f>
        <v>#REF!</v>
      </c>
      <c r="Q20" s="329"/>
      <c r="R20" s="329"/>
      <c r="S20" s="233" t="e">
        <f>IF(B20=Data!B137,Data!I137,(IF(B20=Data!#REF!,Data!#REF!,(IF(B20=Data!B140,Data!I140,(IF(B20=Data!#REF!,Data!#REF!,(IF(B20=Data!#REF!,Data!#REF!,(IF(B20=Data!#REF!,Data!#REF!,(IF(B20=Data!B124,Data!I124,(IF(B20=Data!#REF!,Data!#REF!,Data!#REF!)))))))))))))))&amp;IF(B20=Data!#REF!,Data!#REF!,(IF(B20=Data!#REF!,Data!#REF!,(IF(B20=Data!B264,Data!I264,(IF(B20=Data!#REF!,Data!#REF!,(IF(B20=Data!#REF!,Data!#REF!,(IF(B20=Data!B164,Data!I932,(IF(B20=Data!#REF!,Data!#REF!,(IF(B20=Data!#REF!,Data!#REF!,Data!#REF!)))))))))))))))&amp;IF(B20=Data!#REF!,Data!#REF!,(IF(B20=Data!#REF!,Data!#REF!,(IF(B20=Data!#REF!,Data!#REF!,(IF(B20=Data!#REF!,Data!#REF!,(IF(B20=Data!#REF!,Data!#REF!,Data!#REF!)))))))))</f>
        <v>#REF!</v>
      </c>
      <c r="T20" s="330"/>
      <c r="U20" s="233" t="e">
        <f>IF(B20=Data!B137,Data!J137,(IF(B20=Data!#REF!,Data!#REF!,(IF(B20=Data!B140,Data!J140,(IF(B20=Data!#REF!,Data!#REF!,(IF(B20=Data!#REF!,Data!#REF!,(IF(B20=Data!#REF!,Data!#REF!,(IF(B20=Data!B124,Data!J124,(IF(B20=Data!#REF!,Data!#REF!,Data!#REF!)))))))))))))))&amp;IF(B20=Data!#REF!,Data!#REF!,(IF(B20=Data!#REF!,Data!#REF!,(IF(B20=Data!B264,Data!J264,(IF(B20=Data!#REF!,Data!#REF!,(IF(B20=Data!#REF!,Data!#REF!,(IF(B20=Data!B164,Data!J932,(IF(B20=Data!#REF!,Data!#REF!,(IF(B20=Data!#REF!,Data!#REF!,Data!#REF!)))))))))))))))&amp;IF(B20=Data!#REF!,Data!#REF!,(IF(B20=Data!#REF!,Data!#REF!,(IF(B20=Data!#REF!,Data!#REF!,(IF(B20=Data!#REF!,Data!#REF!,(IF(B20=Data!#REF!,Data!#REF!,Data!#REF!)))))))))</f>
        <v>#REF!</v>
      </c>
      <c r="V20" s="227" t="str">
        <f>IF(D20="","",VLOOKUP(B20,Data!$B$5:$J$501,9,FALSE)*D20)</f>
        <v/>
      </c>
    </row>
    <row r="21" spans="1:22" ht="17.75" customHeight="1">
      <c r="A21" s="326"/>
      <c r="B21" s="327" t="s">
        <v>386</v>
      </c>
      <c r="C21" s="372" t="str">
        <f>IF(D21="","",VLOOKUP(B21,Data!$B$5:$L$501,2,FALSE))</f>
        <v>ZW44770</v>
      </c>
      <c r="D21" s="229">
        <v>1</v>
      </c>
      <c r="E21" s="228" t="s">
        <v>519</v>
      </c>
      <c r="F21" s="224">
        <f>IF(D21="","",VLOOKUP(B21,Data!$B$5:$L$501,11,FALSE))</f>
        <v>1857.02</v>
      </c>
      <c r="G21" s="234">
        <f t="shared" si="1"/>
        <v>1857.02</v>
      </c>
      <c r="H21" s="225" t="str">
        <f>IF(D21="","",VLOOKUP(B21,Data!$B$5:$D$501,3,FALSE))</f>
        <v>C/T</v>
      </c>
      <c r="I21" s="225" t="str">
        <f>IF(D21="","",VLOOKUP(B21,Data!$B$5:$M$501,12,FALSE))</f>
        <v>Indonesia</v>
      </c>
      <c r="J21" s="231" t="s">
        <v>951</v>
      </c>
      <c r="K21" s="226">
        <f>IF(D21="","",VLOOKUP(B21,Data!$B$5:$E$501,4,FALSE)*D21)</f>
        <v>201</v>
      </c>
      <c r="L21" s="232">
        <f>IF(D21="","",VLOOKUP(B21,Data!$B$5:$F$501,5,FALSE)*D21)</f>
        <v>181</v>
      </c>
      <c r="M21" s="230" t="e">
        <f>IF(B21=Data!B88,Data!G88,(IF(B21=Data!#REF!,Data!#REF!,(IF(B21=Data!B91,Data!G91,(IF(B21=Data!#REF!,Data!#REF!,(IF(B21=Data!#REF!,Data!#REF!,(IF(B21=Data!#REF!,Data!#REF!,(IF(B21=Data!B75,Data!G75,(IF(B21=Data!#REF!,Data!#REF!,Data!#REF!)))))))))))))))&amp;IF(B21=Data!#REF!,Data!#REF!,(IF(B21=Data!#REF!,Data!#REF!,(IF(B21=Data!B215,Data!G215,(IF(B21=Data!#REF!,Data!#REF!,(IF(B21=Data!#REF!,Data!#REF!,(IF(B21=Data!B115,Data!G883,(IF(B21=Data!#REF!,Data!#REF!,(IF(B21=Data!#REF!,Data!#REF!,Data!#REF!)))))))))))))))&amp;IF(B21=Data!#REF!,Data!#REF!,(IF(B21=Data!#REF!,Data!#REF!,(IF(B21=Data!#REF!,Data!#REF!,(IF(B21=Data!#REF!,Data!#REF!,(IF(B21=Data!#REF!,Data!#REF!,Data!#REF!)))))))))</f>
        <v>#REF!</v>
      </c>
      <c r="N21" s="328"/>
      <c r="O21" s="329"/>
      <c r="P21" s="233" t="e">
        <f>IF(B21=Data!B88,Data!H88,(IF(B21=Data!#REF!,Data!#REF!,(IF(B21=Data!B91,Data!H91,(IF(B21=Data!#REF!,Data!#REF!,(IF(B21=Data!#REF!,Data!#REF!,(IF(B21=Data!#REF!,Data!#REF!,(IF(B21=Data!B75,Data!H75,(IF(B21=Data!#REF!,Data!#REF!,Data!#REF!)))))))))))))))&amp;IF(B21=Data!#REF!,Data!#REF!,(IF(B21=Data!#REF!,Data!#REF!,(IF(B21=Data!B215,Data!H215,(IF(B21=Data!#REF!,Data!#REF!,(IF(B21=Data!#REF!,Data!#REF!,(IF(B21=Data!B115,Data!H883,(IF(B21=Data!#REF!,Data!#REF!,(IF(B21=Data!#REF!,Data!#REF!,Data!#REF!)))))))))))))))&amp;IF(B21=Data!#REF!,Data!#REF!,(IF(B21=Data!#REF!,Data!#REF!,(IF(B21=Data!#REF!,Data!#REF!,(IF(B21=Data!#REF!,Data!#REF!,(IF(B21=Data!#REF!,Data!#REF!,Data!#REF!)))))))))</f>
        <v>#REF!</v>
      </c>
      <c r="Q21" s="329"/>
      <c r="R21" s="329"/>
      <c r="S21" s="233" t="e">
        <f>IF(B21=Data!B88,Data!I88,(IF(B21=Data!#REF!,Data!#REF!,(IF(B21=Data!B91,Data!I91,(IF(B21=Data!#REF!,Data!#REF!,(IF(B21=Data!#REF!,Data!#REF!,(IF(B21=Data!#REF!,Data!#REF!,(IF(B21=Data!B75,Data!I75,(IF(B21=Data!#REF!,Data!#REF!,Data!#REF!)))))))))))))))&amp;IF(B21=Data!#REF!,Data!#REF!,(IF(B21=Data!#REF!,Data!#REF!,(IF(B21=Data!B215,Data!I215,(IF(B21=Data!#REF!,Data!#REF!,(IF(B21=Data!#REF!,Data!#REF!,(IF(B21=Data!B115,Data!I883,(IF(B21=Data!#REF!,Data!#REF!,(IF(B21=Data!#REF!,Data!#REF!,Data!#REF!)))))))))))))))&amp;IF(B21=Data!#REF!,Data!#REF!,(IF(B21=Data!#REF!,Data!#REF!,(IF(B21=Data!#REF!,Data!#REF!,(IF(B21=Data!#REF!,Data!#REF!,(IF(B21=Data!#REF!,Data!#REF!,Data!#REF!)))))))))</f>
        <v>#REF!</v>
      </c>
      <c r="T21" s="330"/>
      <c r="U21" s="233" t="e">
        <f>IF(B21=Data!B88,Data!J88,(IF(B21=Data!#REF!,Data!#REF!,(IF(B21=Data!B91,Data!J91,(IF(B21=Data!#REF!,Data!#REF!,(IF(B21=Data!#REF!,Data!#REF!,(IF(B21=Data!#REF!,Data!#REF!,(IF(B21=Data!B75,Data!J75,(IF(B21=Data!#REF!,Data!#REF!,Data!#REF!)))))))))))))))&amp;IF(B21=Data!#REF!,Data!#REF!,(IF(B21=Data!#REF!,Data!#REF!,(IF(B21=Data!B215,Data!J215,(IF(B21=Data!#REF!,Data!#REF!,(IF(B21=Data!#REF!,Data!#REF!,(IF(B21=Data!B115,Data!J883,(IF(B21=Data!#REF!,Data!#REF!,(IF(B21=Data!#REF!,Data!#REF!,Data!#REF!)))))))))))))))&amp;IF(B21=Data!#REF!,Data!#REF!,(IF(B21=Data!#REF!,Data!#REF!,(IF(B21=Data!#REF!,Data!#REF!,(IF(B21=Data!#REF!,Data!#REF!,(IF(B21=Data!#REF!,Data!#REF!,Data!#REF!)))))))))</f>
        <v>#REF!</v>
      </c>
      <c r="V21" s="227">
        <f>IF(D21="","",VLOOKUP(B21,Data!$B$5:$J$501,9,FALSE)*D21)</f>
        <v>1.1499999999999999</v>
      </c>
    </row>
    <row r="22" spans="1:22" ht="17.75" customHeight="1">
      <c r="A22" s="326"/>
      <c r="B22" s="327" t="s">
        <v>696</v>
      </c>
      <c r="C22" s="239" t="str">
        <f>IF(D22="","",VLOOKUP(B22,Data!$B$5:$L$501,2,FALSE))</f>
        <v>VAC9530</v>
      </c>
      <c r="D22" s="229">
        <v>1</v>
      </c>
      <c r="E22" s="319"/>
      <c r="F22" s="224">
        <f>IF(D22="","",VLOOKUP(B22,Data!$B$5:$L$501,11,FALSE))</f>
        <v>2053.67</v>
      </c>
      <c r="G22" s="234">
        <f t="shared" si="0"/>
        <v>2053.67</v>
      </c>
      <c r="H22" s="225" t="str">
        <f>IF(D22="","",VLOOKUP(B22,Data!$B$5:$D$501,3,FALSE))</f>
        <v>C/T</v>
      </c>
      <c r="I22" s="225" t="str">
        <f>IF(D22="","",VLOOKUP(B22,Data!$B$5:$M$501,12,FALSE))</f>
        <v>Indonesia</v>
      </c>
      <c r="J22" s="231" t="s">
        <v>951</v>
      </c>
      <c r="K22" s="226">
        <f>IF(D22="","",VLOOKUP(B22,Data!$B$5:$E$501,4,FALSE)*D22)</f>
        <v>204</v>
      </c>
      <c r="L22" s="232">
        <f>IF(D22="","",VLOOKUP(B22,Data!$B$5:$F$501,5,FALSE)*D22)</f>
        <v>184</v>
      </c>
      <c r="M22" s="230" t="e">
        <f>IF(B22=Data!B87,Data!G87,(IF(B22=Data!#REF!,Data!#REF!,(IF(B22=Data!B90,Data!G90,(IF(B22=Data!#REF!,Data!#REF!,(IF(B22=Data!#REF!,Data!#REF!,(IF(B22=Data!#REF!,Data!#REF!,(IF(B22=Data!B74,Data!G74,(IF(B22=Data!#REF!,Data!#REF!,Data!#REF!)))))))))))))))&amp;IF(B22=Data!#REF!,Data!#REF!,(IF(B22=Data!#REF!,Data!#REF!,(IF(B22=Data!B214,Data!G214,(IF(B22=Data!#REF!,Data!#REF!,(IF(B22=Data!#REF!,Data!#REF!,(IF(B22=Data!B114,Data!G882,(IF(B22=Data!#REF!,Data!#REF!,(IF(B22=Data!#REF!,Data!#REF!,Data!#REF!)))))))))))))))&amp;IF(B22=Data!#REF!,Data!#REF!,(IF(B22=Data!#REF!,Data!#REF!,(IF(B22=Data!#REF!,Data!#REF!,(IF(B22=Data!#REF!,Data!#REF!,(IF(B22=Data!#REF!,Data!#REF!,Data!#REF!)))))))))</f>
        <v>#REF!</v>
      </c>
      <c r="N22" s="328"/>
      <c r="O22" s="329"/>
      <c r="P22" s="233" t="e">
        <f>IF(B22=Data!B87,Data!H87,(IF(B22=Data!#REF!,Data!#REF!,(IF(B22=Data!B90,Data!H90,(IF(B22=Data!#REF!,Data!#REF!,(IF(B22=Data!#REF!,Data!#REF!,(IF(B22=Data!#REF!,Data!#REF!,(IF(B22=Data!B74,Data!H74,(IF(B22=Data!#REF!,Data!#REF!,Data!#REF!)))))))))))))))&amp;IF(B22=Data!#REF!,Data!#REF!,(IF(B22=Data!#REF!,Data!#REF!,(IF(B22=Data!B214,Data!H214,(IF(B22=Data!#REF!,Data!#REF!,(IF(B22=Data!#REF!,Data!#REF!,(IF(B22=Data!B114,Data!H882,(IF(B22=Data!#REF!,Data!#REF!,(IF(B22=Data!#REF!,Data!#REF!,Data!#REF!)))))))))))))))&amp;IF(B22=Data!#REF!,Data!#REF!,(IF(B22=Data!#REF!,Data!#REF!,(IF(B22=Data!#REF!,Data!#REF!,(IF(B22=Data!#REF!,Data!#REF!,(IF(B22=Data!#REF!,Data!#REF!,Data!#REF!)))))))))</f>
        <v>#REF!</v>
      </c>
      <c r="Q22" s="329"/>
      <c r="R22" s="329"/>
      <c r="S22" s="233" t="e">
        <f>IF(B22=Data!B87,Data!I87,(IF(B22=Data!#REF!,Data!#REF!,(IF(B22=Data!B90,Data!I90,(IF(B22=Data!#REF!,Data!#REF!,(IF(B22=Data!#REF!,Data!#REF!,(IF(B22=Data!#REF!,Data!#REF!,(IF(B22=Data!B74,Data!I74,(IF(B22=Data!#REF!,Data!#REF!,Data!#REF!)))))))))))))))&amp;IF(B22=Data!#REF!,Data!#REF!,(IF(B22=Data!#REF!,Data!#REF!,(IF(B22=Data!B214,Data!I214,(IF(B22=Data!#REF!,Data!#REF!,(IF(B22=Data!#REF!,Data!#REF!,(IF(B22=Data!B114,Data!I882,(IF(B22=Data!#REF!,Data!#REF!,(IF(B22=Data!#REF!,Data!#REF!,Data!#REF!)))))))))))))))&amp;IF(B22=Data!#REF!,Data!#REF!,(IF(B22=Data!#REF!,Data!#REF!,(IF(B22=Data!#REF!,Data!#REF!,(IF(B22=Data!#REF!,Data!#REF!,(IF(B22=Data!#REF!,Data!#REF!,Data!#REF!)))))))))</f>
        <v>#REF!</v>
      </c>
      <c r="T22" s="330"/>
      <c r="U22" s="233" t="e">
        <f>IF(B22=Data!B87,Data!J87,(IF(B22=Data!#REF!,Data!#REF!,(IF(B22=Data!B90,Data!J90,(IF(B22=Data!#REF!,Data!#REF!,(IF(B22=Data!#REF!,Data!#REF!,(IF(B22=Data!#REF!,Data!#REF!,(IF(B22=Data!B74,Data!J74,(IF(B22=Data!#REF!,Data!#REF!,Data!#REF!)))))))))))))))&amp;IF(B22=Data!#REF!,Data!#REF!,(IF(B22=Data!#REF!,Data!#REF!,(IF(B22=Data!B214,Data!J214,(IF(B22=Data!#REF!,Data!#REF!,(IF(B22=Data!#REF!,Data!#REF!,(IF(B22=Data!B114,Data!J882,(IF(B22=Data!#REF!,Data!#REF!,(IF(B22=Data!#REF!,Data!#REF!,Data!#REF!)))))))))))))))&amp;IF(B22=Data!#REF!,Data!#REF!,(IF(B22=Data!#REF!,Data!#REF!,(IF(B22=Data!#REF!,Data!#REF!,(IF(B22=Data!#REF!,Data!#REF!,(IF(B22=Data!#REF!,Data!#REF!,Data!#REF!)))))))))</f>
        <v>#REF!</v>
      </c>
      <c r="V22" s="227">
        <f>IF(D22="","",VLOOKUP(B22,Data!$B$5:$J$501,9,FALSE)*D22)</f>
        <v>1.129</v>
      </c>
    </row>
    <row r="23" spans="1:22" ht="17.75" customHeight="1">
      <c r="A23" s="326"/>
      <c r="B23" s="327" t="s">
        <v>390</v>
      </c>
      <c r="C23" s="239" t="str">
        <f>IF(D23="","",VLOOKUP(B23,Data!$B$5:$L$501,2,FALSE))</f>
        <v>ZW44790</v>
      </c>
      <c r="D23" s="229">
        <v>1</v>
      </c>
      <c r="E23" s="320" t="s">
        <v>524</v>
      </c>
      <c r="F23" s="224">
        <f>IF(D23="","",VLOOKUP(B23,Data!$B$5:$L$501,11,FALSE))</f>
        <v>2531</v>
      </c>
      <c r="G23" s="234">
        <f t="shared" si="0"/>
        <v>2531</v>
      </c>
      <c r="H23" s="225" t="str">
        <f>IF(D23="","",VLOOKUP(B23,Data!$B$5:$D$501,3,FALSE))</f>
        <v>C/T</v>
      </c>
      <c r="I23" s="225" t="str">
        <f>IF(D23="","",VLOOKUP(B23,Data!$B$5:$M$501,12,FALSE))</f>
        <v>Indonesia</v>
      </c>
      <c r="J23" s="231" t="s">
        <v>951</v>
      </c>
      <c r="K23" s="226">
        <f>IF(D23="","",VLOOKUP(B23,Data!$B$5:$E$501,4,FALSE)*D23)</f>
        <v>267</v>
      </c>
      <c r="L23" s="232">
        <f>IF(D23="","",VLOOKUP(B23,Data!$B$5:$F$501,5,FALSE)*D23)</f>
        <v>242</v>
      </c>
      <c r="M23" s="230" t="e">
        <f>IF(B23=Data!B80,Data!G80,(IF(B23=Data!#REF!,Data!#REF!,(IF(B23=Data!B83,Data!G83,(IF(B23=Data!#REF!,Data!#REF!,(IF(B23=Data!#REF!,Data!#REF!,(IF(B23=Data!#REF!,Data!#REF!,(IF(B23=Data!B67,Data!G67,(IF(B23=Data!#REF!,Data!#REF!,Data!#REF!)))))))))))))))&amp;IF(B23=Data!#REF!,Data!#REF!,(IF(B23=Data!#REF!,Data!#REF!,(IF(B23=Data!B207,Data!G207,(IF(B23=Data!#REF!,Data!#REF!,(IF(B23=Data!#REF!,Data!#REF!,(IF(B23=Data!B107,Data!G875,(IF(B23=Data!#REF!,Data!#REF!,(IF(B23=Data!#REF!,Data!#REF!,Data!#REF!)))))))))))))))&amp;IF(B23=Data!#REF!,Data!#REF!,(IF(B23=Data!#REF!,Data!#REF!,(IF(B23=Data!#REF!,Data!#REF!,(IF(B23=Data!#REF!,Data!#REF!,(IF(B23=Data!#REF!,Data!#REF!,Data!#REF!)))))))))</f>
        <v>#REF!</v>
      </c>
      <c r="N23" s="328"/>
      <c r="O23" s="329"/>
      <c r="P23" s="233" t="e">
        <f>IF(B23=Data!B80,Data!H80,(IF(B23=Data!#REF!,Data!#REF!,(IF(B23=Data!B83,Data!H83,(IF(B23=Data!#REF!,Data!#REF!,(IF(B23=Data!#REF!,Data!#REF!,(IF(B23=Data!#REF!,Data!#REF!,(IF(B23=Data!B67,Data!H67,(IF(B23=Data!#REF!,Data!#REF!,Data!#REF!)))))))))))))))&amp;IF(B23=Data!#REF!,Data!#REF!,(IF(B23=Data!#REF!,Data!#REF!,(IF(B23=Data!B207,Data!H207,(IF(B23=Data!#REF!,Data!#REF!,(IF(B23=Data!#REF!,Data!#REF!,(IF(B23=Data!B107,Data!H875,(IF(B23=Data!#REF!,Data!#REF!,(IF(B23=Data!#REF!,Data!#REF!,Data!#REF!)))))))))))))))&amp;IF(B23=Data!#REF!,Data!#REF!,(IF(B23=Data!#REF!,Data!#REF!,(IF(B23=Data!#REF!,Data!#REF!,(IF(B23=Data!#REF!,Data!#REF!,(IF(B23=Data!#REF!,Data!#REF!,Data!#REF!)))))))))</f>
        <v>#REF!</v>
      </c>
      <c r="Q23" s="329"/>
      <c r="R23" s="329"/>
      <c r="S23" s="233" t="e">
        <f>IF(B23=Data!B80,Data!I80,(IF(B23=Data!#REF!,Data!#REF!,(IF(B23=Data!B83,Data!I83,(IF(B23=Data!#REF!,Data!#REF!,(IF(B23=Data!#REF!,Data!#REF!,(IF(B23=Data!#REF!,Data!#REF!,(IF(B23=Data!B67,Data!I67,(IF(B23=Data!#REF!,Data!#REF!,Data!#REF!)))))))))))))))&amp;IF(B23=Data!#REF!,Data!#REF!,(IF(B23=Data!#REF!,Data!#REF!,(IF(B23=Data!B207,Data!I207,(IF(B23=Data!#REF!,Data!#REF!,(IF(B23=Data!#REF!,Data!#REF!,(IF(B23=Data!B107,Data!I875,(IF(B23=Data!#REF!,Data!#REF!,(IF(B23=Data!#REF!,Data!#REF!,Data!#REF!)))))))))))))))&amp;IF(B23=Data!#REF!,Data!#REF!,(IF(B23=Data!#REF!,Data!#REF!,(IF(B23=Data!#REF!,Data!#REF!,(IF(B23=Data!#REF!,Data!#REF!,(IF(B23=Data!#REF!,Data!#REF!,Data!#REF!)))))))))</f>
        <v>#REF!</v>
      </c>
      <c r="T23" s="330"/>
      <c r="U23" s="233" t="e">
        <f>IF(B23=Data!B80,Data!J80,(IF(B23=Data!#REF!,Data!#REF!,(IF(B23=Data!B83,Data!J83,(IF(B23=Data!#REF!,Data!#REF!,(IF(B23=Data!#REF!,Data!#REF!,(IF(B23=Data!#REF!,Data!#REF!,(IF(B23=Data!B67,Data!J67,(IF(B23=Data!#REF!,Data!#REF!,Data!#REF!)))))))))))))))&amp;IF(B23=Data!#REF!,Data!#REF!,(IF(B23=Data!#REF!,Data!#REF!,(IF(B23=Data!B207,Data!J207,(IF(B23=Data!#REF!,Data!#REF!,(IF(B23=Data!#REF!,Data!#REF!,(IF(B23=Data!B107,Data!J875,(IF(B23=Data!#REF!,Data!#REF!,(IF(B23=Data!#REF!,Data!#REF!,Data!#REF!)))))))))))))))&amp;IF(B23=Data!#REF!,Data!#REF!,(IF(B23=Data!#REF!,Data!#REF!,(IF(B23=Data!#REF!,Data!#REF!,(IF(B23=Data!#REF!,Data!#REF!,(IF(B23=Data!#REF!,Data!#REF!,Data!#REF!)))))))))</f>
        <v>#REF!</v>
      </c>
      <c r="V23" s="227">
        <f>IF(D23="","",VLOOKUP(B23,Data!$B$5:$J$501,9,FALSE)*D23)</f>
        <v>1.488</v>
      </c>
    </row>
    <row r="24" spans="1:22" ht="17.75" customHeight="1">
      <c r="A24" s="326"/>
      <c r="B24" s="327"/>
      <c r="C24" s="239" t="str">
        <f>IF(D24="","",VLOOKUP(B24,Data!$B$5:$L$501,2,FALSE))</f>
        <v/>
      </c>
      <c r="D24" s="229"/>
      <c r="E24" s="319"/>
      <c r="F24" s="224" t="str">
        <f>IF(D24="","",VLOOKUP(B24,Data!$B$5:$L$501,11,FALSE))</f>
        <v/>
      </c>
      <c r="G24" s="234" t="str">
        <f t="shared" si="0"/>
        <v>-</v>
      </c>
      <c r="H24" s="225" t="str">
        <f>IF(D24="","",VLOOKUP(B24,Data!$B$5:$D$501,3,FALSE))</f>
        <v/>
      </c>
      <c r="I24" s="225" t="str">
        <f>IF(D24="","",VLOOKUP(B24,Data!$B$5:$M$501,12,FALSE))</f>
        <v/>
      </c>
      <c r="J24" s="231"/>
      <c r="K24" s="226" t="str">
        <f>IF(D24="","",VLOOKUP(B24,Data!$B$5:$E$501,4,FALSE)*D24)</f>
        <v/>
      </c>
      <c r="L24" s="232" t="str">
        <f>IF(D24="","",VLOOKUP(B24,Data!$B$5:$F$501,5,FALSE)*D24)</f>
        <v/>
      </c>
      <c r="M24" s="230" t="e">
        <f>IF(B24=Data!B81,Data!G81,(IF(B24=Data!#REF!,Data!#REF!,(IF(B24=Data!B84,Data!G84,(IF(B24=Data!#REF!,Data!#REF!,(IF(B24=Data!#REF!,Data!#REF!,(IF(B24=Data!#REF!,Data!#REF!,(IF(B24=Data!B68,Data!G68,(IF(B24=Data!#REF!,Data!#REF!,Data!#REF!)))))))))))))))&amp;IF(B24=Data!#REF!,Data!#REF!,(IF(B24=Data!#REF!,Data!#REF!,(IF(B24=Data!B208,Data!G208,(IF(B24=Data!#REF!,Data!#REF!,(IF(B24=Data!#REF!,Data!#REF!,(IF(B24=Data!B108,Data!G876,(IF(B24=Data!#REF!,Data!#REF!,(IF(B24=Data!#REF!,Data!#REF!,Data!#REF!)))))))))))))))&amp;IF(B24=Data!#REF!,Data!#REF!,(IF(B24=Data!#REF!,Data!#REF!,(IF(B24=Data!#REF!,Data!#REF!,(IF(B24=Data!#REF!,Data!#REF!,(IF(B24=Data!#REF!,Data!#REF!,Data!#REF!)))))))))</f>
        <v>#REF!</v>
      </c>
      <c r="N24" s="328"/>
      <c r="O24" s="329"/>
      <c r="P24" s="233" t="e">
        <f>IF(B24=Data!B81,Data!H81,(IF(B24=Data!#REF!,Data!#REF!,(IF(B24=Data!B84,Data!H84,(IF(B24=Data!#REF!,Data!#REF!,(IF(B24=Data!#REF!,Data!#REF!,(IF(B24=Data!#REF!,Data!#REF!,(IF(B24=Data!B68,Data!H68,(IF(B24=Data!#REF!,Data!#REF!,Data!#REF!)))))))))))))))&amp;IF(B24=Data!#REF!,Data!#REF!,(IF(B24=Data!#REF!,Data!#REF!,(IF(B24=Data!B208,Data!H208,(IF(B24=Data!#REF!,Data!#REF!,(IF(B24=Data!#REF!,Data!#REF!,(IF(B24=Data!B108,Data!H876,(IF(B24=Data!#REF!,Data!#REF!,(IF(B24=Data!#REF!,Data!#REF!,Data!#REF!)))))))))))))))&amp;IF(B24=Data!#REF!,Data!#REF!,(IF(B24=Data!#REF!,Data!#REF!,(IF(B24=Data!#REF!,Data!#REF!,(IF(B24=Data!#REF!,Data!#REF!,(IF(B24=Data!#REF!,Data!#REF!,Data!#REF!)))))))))</f>
        <v>#REF!</v>
      </c>
      <c r="Q24" s="329"/>
      <c r="R24" s="329"/>
      <c r="S24" s="233" t="e">
        <f>IF(B24=Data!B81,Data!I81,(IF(B24=Data!#REF!,Data!#REF!,(IF(B24=Data!B84,Data!I84,(IF(B24=Data!#REF!,Data!#REF!,(IF(B24=Data!#REF!,Data!#REF!,(IF(B24=Data!#REF!,Data!#REF!,(IF(B24=Data!B68,Data!I68,(IF(B24=Data!#REF!,Data!#REF!,Data!#REF!)))))))))))))))&amp;IF(B24=Data!#REF!,Data!#REF!,(IF(B24=Data!#REF!,Data!#REF!,(IF(B24=Data!B208,Data!I208,(IF(B24=Data!#REF!,Data!#REF!,(IF(B24=Data!#REF!,Data!#REF!,(IF(B24=Data!B108,Data!I876,(IF(B24=Data!#REF!,Data!#REF!,(IF(B24=Data!#REF!,Data!#REF!,Data!#REF!)))))))))))))))&amp;IF(B24=Data!#REF!,Data!#REF!,(IF(B24=Data!#REF!,Data!#REF!,(IF(B24=Data!#REF!,Data!#REF!,(IF(B24=Data!#REF!,Data!#REF!,(IF(B24=Data!#REF!,Data!#REF!,Data!#REF!)))))))))</f>
        <v>#REF!</v>
      </c>
      <c r="T24" s="330"/>
      <c r="U24" s="233" t="e">
        <f>IF(B24=Data!B81,Data!J81,(IF(B24=Data!#REF!,Data!#REF!,(IF(B24=Data!B84,Data!J84,(IF(B24=Data!#REF!,Data!#REF!,(IF(B24=Data!#REF!,Data!#REF!,(IF(B24=Data!#REF!,Data!#REF!,(IF(B24=Data!B68,Data!J68,(IF(B24=Data!#REF!,Data!#REF!,Data!#REF!)))))))))))))))&amp;IF(B24=Data!#REF!,Data!#REF!,(IF(B24=Data!#REF!,Data!#REF!,(IF(B24=Data!B208,Data!J208,(IF(B24=Data!#REF!,Data!#REF!,(IF(B24=Data!#REF!,Data!#REF!,(IF(B24=Data!B108,Data!J876,(IF(B24=Data!#REF!,Data!#REF!,(IF(B24=Data!#REF!,Data!#REF!,Data!#REF!)))))))))))))))&amp;IF(B24=Data!#REF!,Data!#REF!,(IF(B24=Data!#REF!,Data!#REF!,(IF(B24=Data!#REF!,Data!#REF!,(IF(B24=Data!#REF!,Data!#REF!,(IF(B24=Data!#REF!,Data!#REF!,Data!#REF!)))))))))</f>
        <v>#REF!</v>
      </c>
      <c r="V24" s="227" t="str">
        <f>IF(D24="","",VLOOKUP(B24,Data!$B$5:$J$501,9,FALSE)*D24)</f>
        <v/>
      </c>
    </row>
    <row r="25" spans="1:22" ht="17.75" customHeight="1">
      <c r="A25" s="326"/>
      <c r="B25" s="327"/>
      <c r="C25" s="239" t="str">
        <f>IF(D25="","",VLOOKUP(B25,Data!$B$5:$L$501,2,FALSE))</f>
        <v/>
      </c>
      <c r="D25" s="229"/>
      <c r="E25" s="320"/>
      <c r="F25" s="224" t="str">
        <f>IF(D25="","",VLOOKUP(B25,Data!$B$5:$L$501,11,FALSE))</f>
        <v/>
      </c>
      <c r="G25" s="234" t="str">
        <f t="shared" si="0"/>
        <v>-</v>
      </c>
      <c r="H25" s="225" t="str">
        <f>IF(D25="","",VLOOKUP(B25,Data!$B$5:$D$501,3,FALSE))</f>
        <v/>
      </c>
      <c r="I25" s="225" t="str">
        <f>IF(D25="","",VLOOKUP(B25,Data!$B$5:$M$501,12,FALSE))</f>
        <v/>
      </c>
      <c r="J25" s="231"/>
      <c r="K25" s="226" t="str">
        <f>IF(D25="","",VLOOKUP(B25,Data!$B$5:$E$501,4,FALSE)*D25)</f>
        <v/>
      </c>
      <c r="L25" s="232" t="str">
        <f>IF(D25="","",VLOOKUP(B25,Data!$B$5:$F$501,5,FALSE)*D25)</f>
        <v/>
      </c>
      <c r="M25" s="230" t="e">
        <f>IF(B25=Data!B71,Data!G71,(IF(B25=Data!#REF!,Data!#REF!,(IF(B25=Data!B74,Data!G74,(IF(B25=Data!#REF!,Data!#REF!,(IF(B25=Data!#REF!,Data!#REF!,(IF(B25=Data!#REF!,Data!#REF!,(IF(B25=Data!B58,Data!G58,(IF(B25=Data!#REF!,Data!#REF!,Data!#REF!)))))))))))))))&amp;IF(B25=Data!#REF!,Data!#REF!,(IF(B25=Data!#REF!,Data!#REF!,(IF(B25=Data!B198,Data!G198,(IF(B25=Data!#REF!,Data!#REF!,(IF(B25=Data!#REF!,Data!#REF!,(IF(B25=Data!B98,Data!G866,(IF(B25=Data!#REF!,Data!#REF!,(IF(B25=Data!#REF!,Data!#REF!,Data!#REF!)))))))))))))))&amp;IF(B25=Data!#REF!,Data!#REF!,(IF(B25=Data!#REF!,Data!#REF!,(IF(B25=Data!#REF!,Data!#REF!,(IF(B25=Data!#REF!,Data!#REF!,(IF(B25=Data!#REF!,Data!#REF!,Data!#REF!)))))))))</f>
        <v>#REF!</v>
      </c>
      <c r="N25" s="328"/>
      <c r="O25" s="329"/>
      <c r="P25" s="233" t="e">
        <f>IF(B25=Data!B71,Data!H71,(IF(B25=Data!#REF!,Data!#REF!,(IF(B25=Data!B74,Data!H74,(IF(B25=Data!#REF!,Data!#REF!,(IF(B25=Data!#REF!,Data!#REF!,(IF(B25=Data!#REF!,Data!#REF!,(IF(B25=Data!B58,Data!H58,(IF(B25=Data!#REF!,Data!#REF!,Data!#REF!)))))))))))))))&amp;IF(B25=Data!#REF!,Data!#REF!,(IF(B25=Data!#REF!,Data!#REF!,(IF(B25=Data!B198,Data!H198,(IF(B25=Data!#REF!,Data!#REF!,(IF(B25=Data!#REF!,Data!#REF!,(IF(B25=Data!B98,Data!H866,(IF(B25=Data!#REF!,Data!#REF!,(IF(B25=Data!#REF!,Data!#REF!,Data!#REF!)))))))))))))))&amp;IF(B25=Data!#REF!,Data!#REF!,(IF(B25=Data!#REF!,Data!#REF!,(IF(B25=Data!#REF!,Data!#REF!,(IF(B25=Data!#REF!,Data!#REF!,(IF(B25=Data!#REF!,Data!#REF!,Data!#REF!)))))))))</f>
        <v>#REF!</v>
      </c>
      <c r="Q25" s="329"/>
      <c r="R25" s="329"/>
      <c r="S25" s="233" t="e">
        <f>IF(B25=Data!B71,Data!I71,(IF(B25=Data!#REF!,Data!#REF!,(IF(B25=Data!B74,Data!I74,(IF(B25=Data!#REF!,Data!#REF!,(IF(B25=Data!#REF!,Data!#REF!,(IF(B25=Data!#REF!,Data!#REF!,(IF(B25=Data!B58,Data!I58,(IF(B25=Data!#REF!,Data!#REF!,Data!#REF!)))))))))))))))&amp;IF(B25=Data!#REF!,Data!#REF!,(IF(B25=Data!#REF!,Data!#REF!,(IF(B25=Data!B198,Data!I198,(IF(B25=Data!#REF!,Data!#REF!,(IF(B25=Data!#REF!,Data!#REF!,(IF(B25=Data!B98,Data!I866,(IF(B25=Data!#REF!,Data!#REF!,(IF(B25=Data!#REF!,Data!#REF!,Data!#REF!)))))))))))))))&amp;IF(B25=Data!#REF!,Data!#REF!,(IF(B25=Data!#REF!,Data!#REF!,(IF(B25=Data!#REF!,Data!#REF!,(IF(B25=Data!#REF!,Data!#REF!,(IF(B25=Data!#REF!,Data!#REF!,Data!#REF!)))))))))</f>
        <v>#REF!</v>
      </c>
      <c r="T25" s="330"/>
      <c r="U25" s="233" t="e">
        <f>IF(B25=Data!B71,Data!J71,(IF(B25=Data!#REF!,Data!#REF!,(IF(B25=Data!B74,Data!J74,(IF(B25=Data!#REF!,Data!#REF!,(IF(B25=Data!#REF!,Data!#REF!,(IF(B25=Data!#REF!,Data!#REF!,(IF(B25=Data!B58,Data!J58,(IF(B25=Data!#REF!,Data!#REF!,Data!#REF!)))))))))))))))&amp;IF(B25=Data!#REF!,Data!#REF!,(IF(B25=Data!#REF!,Data!#REF!,(IF(B25=Data!B198,Data!J198,(IF(B25=Data!#REF!,Data!#REF!,(IF(B25=Data!#REF!,Data!#REF!,(IF(B25=Data!B98,Data!J866,(IF(B25=Data!#REF!,Data!#REF!,(IF(B25=Data!#REF!,Data!#REF!,Data!#REF!)))))))))))))))&amp;IF(B25=Data!#REF!,Data!#REF!,(IF(B25=Data!#REF!,Data!#REF!,(IF(B25=Data!#REF!,Data!#REF!,(IF(B25=Data!#REF!,Data!#REF!,(IF(B25=Data!#REF!,Data!#REF!,Data!#REF!)))))))))</f>
        <v>#REF!</v>
      </c>
      <c r="V25" s="227" t="str">
        <f>IF(D25="","",VLOOKUP(B25,Data!$B$5:$J$501,9,FALSE)*D25)</f>
        <v/>
      </c>
    </row>
    <row r="26" spans="1:22" ht="17.75" customHeight="1">
      <c r="A26" s="326"/>
      <c r="B26" s="327"/>
      <c r="C26" s="239" t="str">
        <f>IF(D26="","",VLOOKUP(B26,Data!$B$5:$L$501,2,FALSE))</f>
        <v/>
      </c>
      <c r="D26" s="229"/>
      <c r="E26" s="319"/>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84,Data!G84,(IF(B26=Data!#REF!,Data!#REF!,(IF(B26=Data!B87,Data!G87,(IF(B26=Data!#REF!,Data!#REF!,(IF(B26=Data!#REF!,Data!#REF!,(IF(B26=Data!#REF!,Data!#REF!,(IF(B26=Data!B71,Data!G71,(IF(B26=Data!#REF!,Data!#REF!,Data!#REF!)))))))))))))))&amp;IF(B26=Data!#REF!,Data!#REF!,(IF(B26=Data!#REF!,Data!#REF!,(IF(B26=Data!B211,Data!G211,(IF(B26=Data!#REF!,Data!#REF!,(IF(B26=Data!#REF!,Data!#REF!,(IF(B26=Data!B111,Data!G879,(IF(B26=Data!#REF!,Data!#REF!,(IF(B26=Data!#REF!,Data!#REF!,Data!#REF!)))))))))))))))&amp;IF(B26=Data!#REF!,Data!#REF!,(IF(B26=Data!#REF!,Data!#REF!,(IF(B26=Data!#REF!,Data!#REF!,(IF(B26=Data!#REF!,Data!#REF!,(IF(B26=Data!#REF!,Data!#REF!,Data!#REF!)))))))))</f>
        <v>#REF!</v>
      </c>
      <c r="N26" s="328"/>
      <c r="O26" s="329"/>
      <c r="P26" s="233" t="e">
        <f>IF(B26=Data!B84,Data!H84,(IF(B26=Data!#REF!,Data!#REF!,(IF(B26=Data!B87,Data!H87,(IF(B26=Data!#REF!,Data!#REF!,(IF(B26=Data!#REF!,Data!#REF!,(IF(B26=Data!#REF!,Data!#REF!,(IF(B26=Data!B71,Data!H71,(IF(B26=Data!#REF!,Data!#REF!,Data!#REF!)))))))))))))))&amp;IF(B26=Data!#REF!,Data!#REF!,(IF(B26=Data!#REF!,Data!#REF!,(IF(B26=Data!B211,Data!H211,(IF(B26=Data!#REF!,Data!#REF!,(IF(B26=Data!#REF!,Data!#REF!,(IF(B26=Data!B111,Data!H879,(IF(B26=Data!#REF!,Data!#REF!,(IF(B26=Data!#REF!,Data!#REF!,Data!#REF!)))))))))))))))&amp;IF(B26=Data!#REF!,Data!#REF!,(IF(B26=Data!#REF!,Data!#REF!,(IF(B26=Data!#REF!,Data!#REF!,(IF(B26=Data!#REF!,Data!#REF!,(IF(B26=Data!#REF!,Data!#REF!,Data!#REF!)))))))))</f>
        <v>#REF!</v>
      </c>
      <c r="Q26" s="329"/>
      <c r="R26" s="329"/>
      <c r="S26" s="233" t="e">
        <f>IF(B26=Data!B84,Data!I84,(IF(B26=Data!#REF!,Data!#REF!,(IF(B26=Data!B87,Data!I87,(IF(B26=Data!#REF!,Data!#REF!,(IF(B26=Data!#REF!,Data!#REF!,(IF(B26=Data!#REF!,Data!#REF!,(IF(B26=Data!B71,Data!I71,(IF(B26=Data!#REF!,Data!#REF!,Data!#REF!)))))))))))))))&amp;IF(B26=Data!#REF!,Data!#REF!,(IF(B26=Data!#REF!,Data!#REF!,(IF(B26=Data!B211,Data!I211,(IF(B26=Data!#REF!,Data!#REF!,(IF(B26=Data!#REF!,Data!#REF!,(IF(B26=Data!B111,Data!I879,(IF(B26=Data!#REF!,Data!#REF!,(IF(B26=Data!#REF!,Data!#REF!,Data!#REF!)))))))))))))))&amp;IF(B26=Data!#REF!,Data!#REF!,(IF(B26=Data!#REF!,Data!#REF!,(IF(B26=Data!#REF!,Data!#REF!,(IF(B26=Data!#REF!,Data!#REF!,(IF(B26=Data!#REF!,Data!#REF!,Data!#REF!)))))))))</f>
        <v>#REF!</v>
      </c>
      <c r="T26" s="330"/>
      <c r="U26" s="233" t="e">
        <f>IF(B26=Data!B84,Data!J84,(IF(B26=Data!#REF!,Data!#REF!,(IF(B26=Data!B87,Data!J87,(IF(B26=Data!#REF!,Data!#REF!,(IF(B26=Data!#REF!,Data!#REF!,(IF(B26=Data!#REF!,Data!#REF!,(IF(B26=Data!B71,Data!J71,(IF(B26=Data!#REF!,Data!#REF!,Data!#REF!)))))))))))))))&amp;IF(B26=Data!#REF!,Data!#REF!,(IF(B26=Data!#REF!,Data!#REF!,(IF(B26=Data!B211,Data!J211,(IF(B26=Data!#REF!,Data!#REF!,(IF(B26=Data!#REF!,Data!#REF!,(IF(B26=Data!B111,Data!J879,(IF(B26=Data!#REF!,Data!#REF!,(IF(B26=Data!#REF!,Data!#REF!,Data!#REF!)))))))))))))))&amp;IF(B26=Data!#REF!,Data!#REF!,(IF(B26=Data!#REF!,Data!#REF!,(IF(B26=Data!#REF!,Data!#REF!,(IF(B26=Data!#REF!,Data!#REF!,(IF(B26=Data!#REF!,Data!#REF!,Data!#REF!)))))))))</f>
        <v>#REF!</v>
      </c>
      <c r="V26" s="227" t="str">
        <f>IF(D26="","",VLOOKUP(B26,Data!$B$5:$J$501,9,FALSE)*D26)</f>
        <v/>
      </c>
    </row>
    <row r="27" spans="1:22" ht="17.5" customHeight="1">
      <c r="A27" s="326"/>
      <c r="B27" s="327"/>
      <c r="C27" s="239" t="str">
        <f>IF(D27="","",VLOOKUP(B27,Data!$B$5:$L$501,2,FALSE))</f>
        <v/>
      </c>
      <c r="D27" s="229"/>
      <c r="E27" s="228"/>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108,Data!G108,(IF(B27=Data!#REF!,Data!#REF!,(IF(B27=Data!B111,Data!G111,(IF(B27=Data!#REF!,Data!#REF!,(IF(B27=Data!#REF!,Data!#REF!,(IF(B27=Data!#REF!,Data!#REF!,(IF(B27=Data!B95,Data!G95,(IF(B27=Data!#REF!,Data!#REF!,Data!#REF!)))))))))))))))&amp;IF(B27=Data!#REF!,Data!#REF!,(IF(B27=Data!#REF!,Data!#REF!,(IF(B27=Data!B235,Data!G235,(IF(B27=Data!#REF!,Data!#REF!,(IF(B27=Data!#REF!,Data!#REF!,(IF(B27=Data!B135,Data!G903,(IF(B27=Data!#REF!,Data!#REF!,(IF(B27=Data!#REF!,Data!#REF!,Data!#REF!)))))))))))))))&amp;IF(B27=Data!#REF!,Data!#REF!,(IF(B27=Data!#REF!,Data!#REF!,(IF(B27=Data!#REF!,Data!#REF!,(IF(B27=Data!#REF!,Data!#REF!,(IF(B27=Data!#REF!,Data!#REF!,Data!#REF!)))))))))</f>
        <v>#REF!</v>
      </c>
      <c r="N27" s="328"/>
      <c r="O27" s="329"/>
      <c r="P27" s="233" t="e">
        <f>IF(B27=Data!B108,Data!H108,(IF(B27=Data!#REF!,Data!#REF!,(IF(B27=Data!B111,Data!H111,(IF(B27=Data!#REF!,Data!#REF!,(IF(B27=Data!#REF!,Data!#REF!,(IF(B27=Data!#REF!,Data!#REF!,(IF(B27=Data!B95,Data!H95,(IF(B27=Data!#REF!,Data!#REF!,Data!#REF!)))))))))))))))&amp;IF(B27=Data!#REF!,Data!#REF!,(IF(B27=Data!#REF!,Data!#REF!,(IF(B27=Data!B235,Data!H235,(IF(B27=Data!#REF!,Data!#REF!,(IF(B27=Data!#REF!,Data!#REF!,(IF(B27=Data!B135,Data!H903,(IF(B27=Data!#REF!,Data!#REF!,(IF(B27=Data!#REF!,Data!#REF!,Data!#REF!)))))))))))))))&amp;IF(B27=Data!#REF!,Data!#REF!,(IF(B27=Data!#REF!,Data!#REF!,(IF(B27=Data!#REF!,Data!#REF!,(IF(B27=Data!#REF!,Data!#REF!,(IF(B27=Data!#REF!,Data!#REF!,Data!#REF!)))))))))</f>
        <v>#REF!</v>
      </c>
      <c r="Q27" s="329"/>
      <c r="R27" s="329"/>
      <c r="S27" s="233" t="e">
        <f>IF(B27=Data!B108,Data!I108,(IF(B27=Data!#REF!,Data!#REF!,(IF(B27=Data!B111,Data!I111,(IF(B27=Data!#REF!,Data!#REF!,(IF(B27=Data!#REF!,Data!#REF!,(IF(B27=Data!#REF!,Data!#REF!,(IF(B27=Data!B95,Data!I95,(IF(B27=Data!#REF!,Data!#REF!,Data!#REF!)))))))))))))))&amp;IF(B27=Data!#REF!,Data!#REF!,(IF(B27=Data!#REF!,Data!#REF!,(IF(B27=Data!B235,Data!I235,(IF(B27=Data!#REF!,Data!#REF!,(IF(B27=Data!#REF!,Data!#REF!,(IF(B27=Data!B135,Data!I903,(IF(B27=Data!#REF!,Data!#REF!,(IF(B27=Data!#REF!,Data!#REF!,Data!#REF!)))))))))))))))&amp;IF(B27=Data!#REF!,Data!#REF!,(IF(B27=Data!#REF!,Data!#REF!,(IF(B27=Data!#REF!,Data!#REF!,(IF(B27=Data!#REF!,Data!#REF!,(IF(B27=Data!#REF!,Data!#REF!,Data!#REF!)))))))))</f>
        <v>#REF!</v>
      </c>
      <c r="T27" s="330"/>
      <c r="U27" s="233" t="e">
        <f>IF(B27=Data!B108,Data!J108,(IF(B27=Data!#REF!,Data!#REF!,(IF(B27=Data!B111,Data!J111,(IF(B27=Data!#REF!,Data!#REF!,(IF(B27=Data!#REF!,Data!#REF!,(IF(B27=Data!#REF!,Data!#REF!,(IF(B27=Data!B95,Data!J95,(IF(B27=Data!#REF!,Data!#REF!,Data!#REF!)))))))))))))))&amp;IF(B27=Data!#REF!,Data!#REF!,(IF(B27=Data!#REF!,Data!#REF!,(IF(B27=Data!B235,Data!J235,(IF(B27=Data!#REF!,Data!#REF!,(IF(B27=Data!#REF!,Data!#REF!,(IF(B27=Data!B135,Data!J903,(IF(B27=Data!#REF!,Data!#REF!,(IF(B27=Data!#REF!,Data!#REF!,Data!#REF!)))))))))))))))&amp;IF(B27=Data!#REF!,Data!#REF!,(IF(B27=Data!#REF!,Data!#REF!,(IF(B27=Data!#REF!,Data!#REF!,(IF(B27=Data!#REF!,Data!#REF!,(IF(B27=Data!#REF!,Data!#REF!,Data!#REF!)))))))))</f>
        <v>#REF!</v>
      </c>
      <c r="V27" s="227" t="str">
        <f>IF(D27="","",VLOOKUP(B27,Data!$B$5:$J$501,9,FALSE)*D27)</f>
        <v/>
      </c>
    </row>
    <row r="28" spans="1:22" ht="29" customHeight="1">
      <c r="A28" s="326"/>
      <c r="B28" s="352"/>
      <c r="C28" s="326"/>
      <c r="D28" s="321">
        <f>SUM(D18:D26)</f>
        <v>7</v>
      </c>
      <c r="E28" s="113"/>
      <c r="F28" s="167"/>
      <c r="G28" s="236">
        <f>SUM(G18:G26)</f>
        <v>15652.57</v>
      </c>
      <c r="H28" s="235"/>
      <c r="I28" s="235"/>
      <c r="J28" s="241"/>
      <c r="K28" s="236">
        <f>SUM(K18:K26)</f>
        <v>1740</v>
      </c>
      <c r="L28" s="236">
        <f>SUM(L18:L26)</f>
        <v>1575</v>
      </c>
      <c r="M28" s="236" t="e">
        <f>SUM(M16:M27)</f>
        <v>#REF!</v>
      </c>
      <c r="N28" s="237" t="e">
        <f>SUM(#REF!)</f>
        <v>#REF!</v>
      </c>
      <c r="O28" s="236">
        <f>SUM(O16:O27)</f>
        <v>0</v>
      </c>
      <c r="P28" s="236" t="e">
        <f>SUM(P16:P27)</f>
        <v>#REF!</v>
      </c>
      <c r="Q28" s="237"/>
      <c r="R28" s="236">
        <f>SUM(R16:R27)</f>
        <v>0</v>
      </c>
      <c r="S28" s="236" t="e">
        <f>SUM(S16:S27)</f>
        <v>#REF!</v>
      </c>
      <c r="T28" s="237"/>
      <c r="U28" s="236" t="e">
        <f>SUM(U16:U27)</f>
        <v>#REF!</v>
      </c>
      <c r="V28" s="238">
        <f>SUM(V18:V26)</f>
        <v>9.7189999999999994</v>
      </c>
    </row>
    <row r="29" spans="1:22" ht="16.5">
      <c r="A29" s="326"/>
      <c r="B29" s="19"/>
      <c r="C29" s="21"/>
      <c r="D29" s="203"/>
      <c r="E29" s="34"/>
      <c r="F29" s="186" t="s">
        <v>525</v>
      </c>
      <c r="G29" s="183"/>
      <c r="H29" s="55"/>
      <c r="I29" s="55"/>
      <c r="J29" s="165"/>
      <c r="K29" s="187"/>
      <c r="L29" s="183"/>
      <c r="M29" s="36"/>
      <c r="N29" s="35"/>
      <c r="O29" s="35"/>
      <c r="P29" s="35"/>
      <c r="Q29" s="35"/>
      <c r="R29" s="35"/>
      <c r="S29" s="35"/>
      <c r="T29" s="36"/>
      <c r="U29" s="36"/>
      <c r="V29" s="185"/>
    </row>
    <row r="30" spans="1:22" ht="13">
      <c r="A30" s="16" t="s">
        <v>520</v>
      </c>
      <c r="B30" s="17"/>
      <c r="C30" s="1"/>
      <c r="D30" s="204" t="s">
        <v>532</v>
      </c>
      <c r="E30" s="27"/>
      <c r="F30" s="81" t="s">
        <v>81</v>
      </c>
      <c r="G30" s="85"/>
      <c r="H30" s="32" t="s">
        <v>82</v>
      </c>
      <c r="I30" s="56"/>
      <c r="J30" s="188" t="s">
        <v>83</v>
      </c>
      <c r="K30" s="178"/>
      <c r="L30" s="428" t="s">
        <v>84</v>
      </c>
      <c r="M30" s="429"/>
      <c r="N30" s="429"/>
      <c r="O30" s="429"/>
      <c r="P30" s="429"/>
      <c r="Q30" s="429"/>
      <c r="R30" s="429"/>
      <c r="S30" s="429"/>
      <c r="T30" s="429"/>
      <c r="U30" s="429"/>
      <c r="V30" s="430"/>
    </row>
    <row r="31" spans="1:22" ht="13">
      <c r="A31" s="19" t="s">
        <v>521</v>
      </c>
      <c r="B31" s="20"/>
      <c r="C31" s="60"/>
      <c r="D31" s="201" t="s">
        <v>86</v>
      </c>
      <c r="E31" s="20"/>
      <c r="F31" s="431"/>
      <c r="G31" s="432"/>
      <c r="H31" s="19" t="s">
        <v>87</v>
      </c>
      <c r="I31" s="61"/>
      <c r="J31" s="189" t="s">
        <v>533</v>
      </c>
      <c r="K31" s="180"/>
      <c r="L31" s="176"/>
      <c r="M31" s="20"/>
      <c r="N31" s="20"/>
      <c r="O31" s="20"/>
      <c r="P31" s="20"/>
      <c r="Q31" s="20"/>
      <c r="R31" s="20"/>
      <c r="S31" s="20"/>
      <c r="T31" s="20"/>
      <c r="U31" s="20"/>
      <c r="V31" s="181"/>
    </row>
    <row r="32" spans="1:22">
      <c r="A32" s="19" t="s">
        <v>522</v>
      </c>
      <c r="B32" s="20"/>
      <c r="C32" s="21"/>
      <c r="D32" s="201"/>
      <c r="E32" s="20"/>
      <c r="F32" s="431"/>
      <c r="G32" s="432"/>
      <c r="H32" s="19"/>
      <c r="I32" s="61"/>
      <c r="J32" s="433" t="s">
        <v>92</v>
      </c>
      <c r="K32" s="434"/>
      <c r="L32" s="176"/>
      <c r="M32" s="20"/>
      <c r="N32" s="20"/>
      <c r="O32" s="20"/>
      <c r="P32" s="20"/>
      <c r="Q32" s="20"/>
      <c r="R32" s="20"/>
      <c r="S32" s="20"/>
      <c r="T32" s="20"/>
      <c r="U32" s="20"/>
      <c r="V32" s="181"/>
    </row>
    <row r="33" spans="1:29">
      <c r="A33" s="34"/>
      <c r="B33" s="35"/>
      <c r="C33" s="371"/>
      <c r="D33" s="201" t="s">
        <v>93</v>
      </c>
      <c r="E33" s="20"/>
      <c r="F33" s="190"/>
      <c r="G33" s="191"/>
      <c r="H33" s="19" t="s">
        <v>94</v>
      </c>
      <c r="I33" s="61"/>
      <c r="J33" s="189"/>
      <c r="K33" s="180"/>
      <c r="L33" s="176"/>
      <c r="M33" s="20"/>
      <c r="N33" s="20"/>
      <c r="O33" s="20"/>
      <c r="P33" s="20"/>
      <c r="Q33" s="20"/>
      <c r="R33" s="20"/>
      <c r="S33" s="20"/>
      <c r="T33" s="20"/>
      <c r="U33" s="20"/>
      <c r="V33" s="181"/>
    </row>
    <row r="34" spans="1:29" ht="13">
      <c r="A34" s="16" t="s">
        <v>95</v>
      </c>
      <c r="B34" s="27"/>
      <c r="C34" s="12"/>
      <c r="D34" s="201" t="s">
        <v>96</v>
      </c>
      <c r="E34" s="20"/>
      <c r="F34" s="89" t="s">
        <v>97</v>
      </c>
      <c r="G34" s="86"/>
      <c r="H34" s="19" t="s">
        <v>87</v>
      </c>
      <c r="I34" s="61"/>
      <c r="J34" s="189" t="s">
        <v>98</v>
      </c>
      <c r="K34" s="180"/>
      <c r="L34" s="176"/>
      <c r="M34" s="20"/>
      <c r="N34" s="20"/>
      <c r="O34" s="20"/>
      <c r="P34" s="20"/>
      <c r="Q34" s="20"/>
      <c r="R34" s="20"/>
      <c r="S34" s="20"/>
      <c r="T34" s="20"/>
      <c r="U34" s="20"/>
      <c r="V34" s="181"/>
    </row>
    <row r="35" spans="1:29" ht="13">
      <c r="A35" s="19" t="s">
        <v>538</v>
      </c>
      <c r="B35" s="20"/>
      <c r="C35" s="21"/>
      <c r="D35" s="201" t="s">
        <v>99</v>
      </c>
      <c r="E35" s="20"/>
      <c r="F35" s="90"/>
      <c r="G35" s="192"/>
      <c r="H35" s="19" t="s">
        <v>100</v>
      </c>
      <c r="I35" s="61"/>
      <c r="J35" s="433" t="s">
        <v>523</v>
      </c>
      <c r="K35" s="434"/>
      <c r="L35" s="435" t="s">
        <v>102</v>
      </c>
      <c r="M35" s="436"/>
      <c r="N35" s="436"/>
      <c r="O35" s="436"/>
      <c r="P35" s="436"/>
      <c r="Q35" s="436"/>
      <c r="R35" s="436"/>
      <c r="S35" s="436"/>
      <c r="T35" s="436"/>
      <c r="U35" s="436"/>
      <c r="V35" s="437"/>
    </row>
    <row r="36" spans="1:29">
      <c r="A36" s="34"/>
      <c r="B36" s="35"/>
      <c r="C36" s="36"/>
      <c r="D36" s="202"/>
      <c r="E36" s="35"/>
      <c r="F36" s="422" t="s">
        <v>956</v>
      </c>
      <c r="G36" s="423"/>
      <c r="H36" s="422" t="s">
        <v>955</v>
      </c>
      <c r="I36" s="423"/>
      <c r="J36" s="184" t="s">
        <v>539</v>
      </c>
      <c r="K36" s="184"/>
      <c r="L36" s="424" t="s">
        <v>104</v>
      </c>
      <c r="M36" s="425"/>
      <c r="N36" s="425"/>
      <c r="O36" s="425"/>
      <c r="P36" s="425"/>
      <c r="Q36" s="425"/>
      <c r="R36" s="425"/>
      <c r="S36" s="425"/>
      <c r="T36" s="425"/>
      <c r="U36" s="425"/>
      <c r="V36" s="426"/>
    </row>
    <row r="40" spans="1:29" ht="36" customHeight="1">
      <c r="A40" s="206" t="s">
        <v>545</v>
      </c>
      <c r="B40" s="206"/>
      <c r="D40" s="4"/>
      <c r="F40" s="331" t="s">
        <v>883</v>
      </c>
      <c r="G40" s="331"/>
      <c r="H40" s="331" t="s">
        <v>578</v>
      </c>
      <c r="J40" s="4"/>
    </row>
    <row r="41" spans="1:29" ht="20">
      <c r="A41" s="206" t="s">
        <v>901</v>
      </c>
      <c r="B41" s="206"/>
      <c r="D41" s="4"/>
      <c r="F41" s="331" t="s">
        <v>884</v>
      </c>
      <c r="G41" s="332"/>
      <c r="H41" s="331" t="s">
        <v>578</v>
      </c>
      <c r="J41" s="4"/>
    </row>
    <row r="42" spans="1:29" ht="20">
      <c r="A42" s="206" t="s">
        <v>546</v>
      </c>
      <c r="B42" s="206"/>
      <c r="D42" s="4"/>
      <c r="F42" s="331" t="s">
        <v>885</v>
      </c>
      <c r="G42" s="331"/>
      <c r="H42" s="331" t="s">
        <v>578</v>
      </c>
      <c r="J42" s="4"/>
    </row>
    <row r="43" spans="1:29" ht="20">
      <c r="A43" s="206" t="s">
        <v>547</v>
      </c>
      <c r="B43" s="206"/>
      <c r="D43" s="4"/>
      <c r="F43" s="331" t="s">
        <v>886</v>
      </c>
      <c r="G43" s="331"/>
      <c r="H43" s="331" t="s">
        <v>578</v>
      </c>
      <c r="J43" s="4"/>
    </row>
    <row r="44" spans="1:29" s="172" customFormat="1" ht="20">
      <c r="A44" s="206" t="s">
        <v>548</v>
      </c>
      <c r="B44" s="206"/>
      <c r="C44" s="4"/>
      <c r="D44" s="4"/>
      <c r="E44" s="4"/>
      <c r="F44" s="331" t="s">
        <v>887</v>
      </c>
      <c r="G44" s="331"/>
      <c r="H44" s="331" t="s">
        <v>578</v>
      </c>
      <c r="I44" s="4"/>
      <c r="J44" s="4"/>
      <c r="M44" s="4"/>
      <c r="N44" s="4"/>
      <c r="O44" s="4"/>
      <c r="P44" s="4"/>
      <c r="Q44" s="4"/>
      <c r="R44" s="4"/>
      <c r="S44" s="4"/>
      <c r="T44" s="4"/>
      <c r="U44" s="4"/>
      <c r="V44" s="173"/>
      <c r="Y44" s="4"/>
      <c r="Z44" s="4"/>
      <c r="AA44" s="4"/>
      <c r="AB44" s="4"/>
      <c r="AC44" s="4"/>
    </row>
    <row r="45" spans="1:29" ht="20">
      <c r="F45" s="331" t="s">
        <v>888</v>
      </c>
      <c r="G45" s="331"/>
      <c r="H45" s="331" t="s">
        <v>578</v>
      </c>
    </row>
  </sheetData>
  <mergeCells count="10">
    <mergeCell ref="F36:G36"/>
    <mergeCell ref="H36:I36"/>
    <mergeCell ref="L36:V36"/>
    <mergeCell ref="I5:J5"/>
    <mergeCell ref="L30:V30"/>
    <mergeCell ref="F31:G31"/>
    <mergeCell ref="F32:G32"/>
    <mergeCell ref="J32:K32"/>
    <mergeCell ref="J35:K35"/>
    <mergeCell ref="L35:V35"/>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45"/>
  <sheetViews>
    <sheetView topLeftCell="A10" zoomScale="80" zoomScaleNormal="80" zoomScaleSheetLayoutView="80" workbookViewId="0">
      <selection activeCell="I25" sqref="I25"/>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928</v>
      </c>
      <c r="C18" s="239" t="str">
        <f>IF(D18="","",VLOOKUP(B18,Data!$B$5:$L$501,2,FALSE))</f>
        <v/>
      </c>
      <c r="D18" s="229"/>
      <c r="E18" s="319"/>
      <c r="F18" s="224" t="str">
        <f>IF(D18="","",VLOOKUP(B18,Data!$B$5:$L$501,11,FALSE))</f>
        <v/>
      </c>
      <c r="G18" s="234" t="str">
        <f t="shared" ref="G18:G27"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135,Data!G135,(IF(B18=Data!#REF!,Data!#REF!,(IF(B18=Data!B138,Data!G138,(IF(B18=Data!#REF!,Data!#REF!,(IF(B18=Data!#REF!,Data!#REF!,(IF(B18=Data!#REF!,Data!#REF!,(IF(B18=Data!B122,Data!G122,(IF(B18=Data!#REF!,Data!#REF!,Data!#REF!)))))))))))))))&amp;IF(B18=Data!#REF!,Data!#REF!,(IF(B18=Data!#REF!,Data!#REF!,(IF(B18=Data!B262,Data!G262,(IF(B18=Data!#REF!,Data!#REF!,(IF(B18=Data!#REF!,Data!#REF!,(IF(B18=Data!B162,Data!G930,(IF(B18=Data!#REF!,Data!#REF!,(IF(B18=Data!#REF!,Data!#REF!,Data!#REF!)))))))))))))))&amp;IF(B18=Data!#REF!,Data!#REF!,(IF(B18=Data!#REF!,Data!#REF!,(IF(B18=Data!#REF!,Data!#REF!,(IF(B18=Data!#REF!,Data!#REF!,(IF(B18=Data!#REF!,Data!#REF!,Data!#REF!)))))))))</f>
        <v>#REF!</v>
      </c>
      <c r="N18" s="328"/>
      <c r="O18" s="329"/>
      <c r="P18" s="233" t="e">
        <f>IF(B18=Data!B135,Data!H135,(IF(B18=Data!#REF!,Data!#REF!,(IF(B18=Data!B138,Data!H138,(IF(B18=Data!#REF!,Data!#REF!,(IF(B18=Data!#REF!,Data!#REF!,(IF(B18=Data!#REF!,Data!#REF!,(IF(B18=Data!B122,Data!H122,(IF(B18=Data!#REF!,Data!#REF!,Data!#REF!)))))))))))))))&amp;IF(B18=Data!#REF!,Data!#REF!,(IF(B18=Data!#REF!,Data!#REF!,(IF(B18=Data!B262,Data!H262,(IF(B18=Data!#REF!,Data!#REF!,(IF(B18=Data!#REF!,Data!#REF!,(IF(B18=Data!B162,Data!H930,(IF(B18=Data!#REF!,Data!#REF!,(IF(B18=Data!#REF!,Data!#REF!,Data!#REF!)))))))))))))))&amp;IF(B18=Data!#REF!,Data!#REF!,(IF(B18=Data!#REF!,Data!#REF!,(IF(B18=Data!#REF!,Data!#REF!,(IF(B18=Data!#REF!,Data!#REF!,(IF(B18=Data!#REF!,Data!#REF!,Data!#REF!)))))))))</f>
        <v>#REF!</v>
      </c>
      <c r="Q18" s="329"/>
      <c r="R18" s="329"/>
      <c r="S18" s="233" t="e">
        <f>IF(B18=Data!B135,Data!I135,(IF(B18=Data!#REF!,Data!#REF!,(IF(B18=Data!B138,Data!I138,(IF(B18=Data!#REF!,Data!#REF!,(IF(B18=Data!#REF!,Data!#REF!,(IF(B18=Data!#REF!,Data!#REF!,(IF(B18=Data!B122,Data!I122,(IF(B18=Data!#REF!,Data!#REF!,Data!#REF!)))))))))))))))&amp;IF(B18=Data!#REF!,Data!#REF!,(IF(B18=Data!#REF!,Data!#REF!,(IF(B18=Data!B262,Data!I262,(IF(B18=Data!#REF!,Data!#REF!,(IF(B18=Data!#REF!,Data!#REF!,(IF(B18=Data!B162,Data!I930,(IF(B18=Data!#REF!,Data!#REF!,(IF(B18=Data!#REF!,Data!#REF!,Data!#REF!)))))))))))))))&amp;IF(B18=Data!#REF!,Data!#REF!,(IF(B18=Data!#REF!,Data!#REF!,(IF(B18=Data!#REF!,Data!#REF!,(IF(B18=Data!#REF!,Data!#REF!,(IF(B18=Data!#REF!,Data!#REF!,Data!#REF!)))))))))</f>
        <v>#REF!</v>
      </c>
      <c r="T18" s="330"/>
      <c r="U18" s="233" t="e">
        <f>IF(B18=Data!B135,Data!J135,(IF(B18=Data!#REF!,Data!#REF!,(IF(B18=Data!B138,Data!J138,(IF(B18=Data!#REF!,Data!#REF!,(IF(B18=Data!#REF!,Data!#REF!,(IF(B18=Data!#REF!,Data!#REF!,(IF(B18=Data!B122,Data!J122,(IF(B18=Data!#REF!,Data!#REF!,Data!#REF!)))))))))))))))&amp;IF(B18=Data!#REF!,Data!#REF!,(IF(B18=Data!#REF!,Data!#REF!,(IF(B18=Data!B262,Data!J262,(IF(B18=Data!#REF!,Data!#REF!,(IF(B18=Data!#REF!,Data!#REF!,(IF(B18=Data!B162,Data!J930,(IF(B18=Data!#REF!,Data!#REF!,(IF(B18=Data!#REF!,Data!#REF!,Data!#REF!)))))))))))))))&amp;IF(B18=Data!#REF!,Data!#REF!,(IF(B18=Data!#REF!,Data!#REF!,(IF(B18=Data!#REF!,Data!#REF!,(IF(B18=Data!#REF!,Data!#REF!,(IF(B18=Data!#REF!,Data!#REF!,Data!#REF!)))))))))</f>
        <v>#REF!</v>
      </c>
      <c r="V18" s="227" t="str">
        <f>IF(D18="","",VLOOKUP(B18,Data!$B$5:$J$501,9,FALSE)*D18)</f>
        <v/>
      </c>
    </row>
    <row r="19" spans="1:22" ht="17.75" customHeight="1">
      <c r="A19" s="326"/>
      <c r="B19" s="327" t="s">
        <v>374</v>
      </c>
      <c r="C19" s="372" t="str">
        <f>IF(D19="","",VLOOKUP(B19,Data!$B$5:$L$501,2,FALSE))</f>
        <v>WQ78310</v>
      </c>
      <c r="D19" s="229">
        <v>1</v>
      </c>
      <c r="E19" s="373" t="s">
        <v>570</v>
      </c>
      <c r="F19" s="224">
        <f>IF(D19="","",VLOOKUP(B19,Data!$B$5:$L$501,11,FALSE))</f>
        <v>6409.6</v>
      </c>
      <c r="G19" s="234">
        <f t="shared" si="0"/>
        <v>6409.6</v>
      </c>
      <c r="H19" s="225" t="str">
        <f>IF(D19="","",VLOOKUP(B19,Data!$B$5:$D$501,3,FALSE))</f>
        <v>C/T</v>
      </c>
      <c r="I19" s="225" t="str">
        <f>IF(D19="","",VLOOKUP(B19,Data!$B$5:$M$501,12,FALSE))</f>
        <v>Indonesia</v>
      </c>
      <c r="J19" s="231" t="s">
        <v>929</v>
      </c>
      <c r="K19" s="226">
        <f>IF(D19="","",VLOOKUP(B19,Data!$B$5:$E$501,4,FALSE)*D19)</f>
        <v>317</v>
      </c>
      <c r="L19" s="232">
        <f>IF(D19="","",VLOOKUP(B19,Data!$B$5:$F$501,5,FALSE)*D19)</f>
        <v>279</v>
      </c>
      <c r="M19" s="230" t="e">
        <f>IF(B19=Data!B86,Data!G86,(IF(B19=Data!#REF!,Data!#REF!,(IF(B19=Data!B89,Data!G89,(IF(B19=Data!#REF!,Data!#REF!,(IF(B19=Data!#REF!,Data!#REF!,(IF(B19=Data!#REF!,Data!#REF!,(IF(B19=Data!B73,Data!G73,(IF(B19=Data!#REF!,Data!#REF!,Data!#REF!)))))))))))))))&amp;IF(B19=Data!#REF!,Data!#REF!,(IF(B19=Data!#REF!,Data!#REF!,(IF(B19=Data!B213,Data!G213,(IF(B19=Data!#REF!,Data!#REF!,(IF(B19=Data!#REF!,Data!#REF!,(IF(B19=Data!B113,Data!G881,(IF(B19=Data!#REF!,Data!#REF!,(IF(B19=Data!#REF!,Data!#REF!,Data!#REF!)))))))))))))))&amp;IF(B19=Data!#REF!,Data!#REF!,(IF(B19=Data!#REF!,Data!#REF!,(IF(B19=Data!#REF!,Data!#REF!,(IF(B19=Data!#REF!,Data!#REF!,(IF(B19=Data!#REF!,Data!#REF!,Data!#REF!)))))))))</f>
        <v>#REF!</v>
      </c>
      <c r="N19" s="328"/>
      <c r="O19" s="329"/>
      <c r="P19" s="233" t="e">
        <f>IF(B19=Data!B86,Data!H86,(IF(B19=Data!#REF!,Data!#REF!,(IF(B19=Data!B89,Data!H89,(IF(B19=Data!#REF!,Data!#REF!,(IF(B19=Data!#REF!,Data!#REF!,(IF(B19=Data!#REF!,Data!#REF!,(IF(B19=Data!B73,Data!H73,(IF(B19=Data!#REF!,Data!#REF!,Data!#REF!)))))))))))))))&amp;IF(B19=Data!#REF!,Data!#REF!,(IF(B19=Data!#REF!,Data!#REF!,(IF(B19=Data!B213,Data!H213,(IF(B19=Data!#REF!,Data!#REF!,(IF(B19=Data!#REF!,Data!#REF!,(IF(B19=Data!B113,Data!H881,(IF(B19=Data!#REF!,Data!#REF!,(IF(B19=Data!#REF!,Data!#REF!,Data!#REF!)))))))))))))))&amp;IF(B19=Data!#REF!,Data!#REF!,(IF(B19=Data!#REF!,Data!#REF!,(IF(B19=Data!#REF!,Data!#REF!,(IF(B19=Data!#REF!,Data!#REF!,(IF(B19=Data!#REF!,Data!#REF!,Data!#REF!)))))))))</f>
        <v>#REF!</v>
      </c>
      <c r="Q19" s="329"/>
      <c r="R19" s="329"/>
      <c r="S19" s="233" t="e">
        <f>IF(B19=Data!B86,Data!I86,(IF(B19=Data!#REF!,Data!#REF!,(IF(B19=Data!B89,Data!I89,(IF(B19=Data!#REF!,Data!#REF!,(IF(B19=Data!#REF!,Data!#REF!,(IF(B19=Data!#REF!,Data!#REF!,(IF(B19=Data!B73,Data!I73,(IF(B19=Data!#REF!,Data!#REF!,Data!#REF!)))))))))))))))&amp;IF(B19=Data!#REF!,Data!#REF!,(IF(B19=Data!#REF!,Data!#REF!,(IF(B19=Data!B213,Data!I213,(IF(B19=Data!#REF!,Data!#REF!,(IF(B19=Data!#REF!,Data!#REF!,(IF(B19=Data!B113,Data!I881,(IF(B19=Data!#REF!,Data!#REF!,(IF(B19=Data!#REF!,Data!#REF!,Data!#REF!)))))))))))))))&amp;IF(B19=Data!#REF!,Data!#REF!,(IF(B19=Data!#REF!,Data!#REF!,(IF(B19=Data!#REF!,Data!#REF!,(IF(B19=Data!#REF!,Data!#REF!,(IF(B19=Data!#REF!,Data!#REF!,Data!#REF!)))))))))</f>
        <v>#REF!</v>
      </c>
      <c r="T19" s="330"/>
      <c r="U19" s="233" t="e">
        <f>IF(B19=Data!B86,Data!J86,(IF(B19=Data!#REF!,Data!#REF!,(IF(B19=Data!B89,Data!J89,(IF(B19=Data!#REF!,Data!#REF!,(IF(B19=Data!#REF!,Data!#REF!,(IF(B19=Data!#REF!,Data!#REF!,(IF(B19=Data!B73,Data!J73,(IF(B19=Data!#REF!,Data!#REF!,Data!#REF!)))))))))))))))&amp;IF(B19=Data!#REF!,Data!#REF!,(IF(B19=Data!#REF!,Data!#REF!,(IF(B19=Data!B213,Data!J213,(IF(B19=Data!#REF!,Data!#REF!,(IF(B19=Data!#REF!,Data!#REF!,(IF(B19=Data!B113,Data!J881,(IF(B19=Data!#REF!,Data!#REF!,(IF(B19=Data!#REF!,Data!#REF!,Data!#REF!)))))))))))))))&amp;IF(B19=Data!#REF!,Data!#REF!,(IF(B19=Data!#REF!,Data!#REF!,(IF(B19=Data!#REF!,Data!#REF!,(IF(B19=Data!#REF!,Data!#REF!,(IF(B19=Data!#REF!,Data!#REF!,Data!#REF!)))))))))</f>
        <v>#REF!</v>
      </c>
      <c r="V19" s="227">
        <f>IF(D19="","",VLOOKUP(B19,Data!$B$5:$J$501,9,FALSE)*D19)</f>
        <v>1.806</v>
      </c>
    </row>
    <row r="20" spans="1:22" ht="17.75" customHeight="1">
      <c r="A20" s="251"/>
      <c r="B20" s="242" t="s">
        <v>952</v>
      </c>
      <c r="C20" s="239" t="str">
        <f>IF(D20="","",VLOOKUP(B20,Data!$B$5:$L$501,2,FALSE))</f>
        <v/>
      </c>
      <c r="D20" s="229"/>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137,Data!G137,(IF(B20=Data!#REF!,Data!#REF!,(IF(B20=Data!B140,Data!G140,(IF(B20=Data!#REF!,Data!#REF!,(IF(B20=Data!#REF!,Data!#REF!,(IF(B20=Data!#REF!,Data!#REF!,(IF(B20=Data!B124,Data!G124,(IF(B20=Data!#REF!,Data!#REF!,Data!#REF!)))))))))))))))&amp;IF(B20=Data!#REF!,Data!#REF!,(IF(B20=Data!#REF!,Data!#REF!,(IF(B20=Data!B264,Data!G264,(IF(B20=Data!#REF!,Data!#REF!,(IF(B20=Data!#REF!,Data!#REF!,(IF(B20=Data!B164,Data!G932,(IF(B20=Data!#REF!,Data!#REF!,(IF(B20=Data!#REF!,Data!#REF!,Data!#REF!)))))))))))))))&amp;IF(B20=Data!#REF!,Data!#REF!,(IF(B20=Data!#REF!,Data!#REF!,(IF(B20=Data!#REF!,Data!#REF!,(IF(B20=Data!#REF!,Data!#REF!,(IF(B20=Data!#REF!,Data!#REF!,Data!#REF!)))))))))</f>
        <v>#REF!</v>
      </c>
      <c r="N20" s="328"/>
      <c r="O20" s="329"/>
      <c r="P20" s="233" t="e">
        <f>IF(B20=Data!B137,Data!H137,(IF(B20=Data!#REF!,Data!#REF!,(IF(B20=Data!B140,Data!H140,(IF(B20=Data!#REF!,Data!#REF!,(IF(B20=Data!#REF!,Data!#REF!,(IF(B20=Data!#REF!,Data!#REF!,(IF(B20=Data!B124,Data!H124,(IF(B20=Data!#REF!,Data!#REF!,Data!#REF!)))))))))))))))&amp;IF(B20=Data!#REF!,Data!#REF!,(IF(B20=Data!#REF!,Data!#REF!,(IF(B20=Data!B264,Data!H264,(IF(B20=Data!#REF!,Data!#REF!,(IF(B20=Data!#REF!,Data!#REF!,(IF(B20=Data!B164,Data!H932,(IF(B20=Data!#REF!,Data!#REF!,(IF(B20=Data!#REF!,Data!#REF!,Data!#REF!)))))))))))))))&amp;IF(B20=Data!#REF!,Data!#REF!,(IF(B20=Data!#REF!,Data!#REF!,(IF(B20=Data!#REF!,Data!#REF!,(IF(B20=Data!#REF!,Data!#REF!,(IF(B20=Data!#REF!,Data!#REF!,Data!#REF!)))))))))</f>
        <v>#REF!</v>
      </c>
      <c r="Q20" s="329"/>
      <c r="R20" s="329"/>
      <c r="S20" s="233" t="e">
        <f>IF(B20=Data!B137,Data!I137,(IF(B20=Data!#REF!,Data!#REF!,(IF(B20=Data!B140,Data!I140,(IF(B20=Data!#REF!,Data!#REF!,(IF(B20=Data!#REF!,Data!#REF!,(IF(B20=Data!#REF!,Data!#REF!,(IF(B20=Data!B124,Data!I124,(IF(B20=Data!#REF!,Data!#REF!,Data!#REF!)))))))))))))))&amp;IF(B20=Data!#REF!,Data!#REF!,(IF(B20=Data!#REF!,Data!#REF!,(IF(B20=Data!B264,Data!I264,(IF(B20=Data!#REF!,Data!#REF!,(IF(B20=Data!#REF!,Data!#REF!,(IF(B20=Data!B164,Data!I932,(IF(B20=Data!#REF!,Data!#REF!,(IF(B20=Data!#REF!,Data!#REF!,Data!#REF!)))))))))))))))&amp;IF(B20=Data!#REF!,Data!#REF!,(IF(B20=Data!#REF!,Data!#REF!,(IF(B20=Data!#REF!,Data!#REF!,(IF(B20=Data!#REF!,Data!#REF!,(IF(B20=Data!#REF!,Data!#REF!,Data!#REF!)))))))))</f>
        <v>#REF!</v>
      </c>
      <c r="T20" s="330"/>
      <c r="U20" s="233" t="e">
        <f>IF(B20=Data!B137,Data!J137,(IF(B20=Data!#REF!,Data!#REF!,(IF(B20=Data!B140,Data!J140,(IF(B20=Data!#REF!,Data!#REF!,(IF(B20=Data!#REF!,Data!#REF!,(IF(B20=Data!#REF!,Data!#REF!,(IF(B20=Data!B124,Data!J124,(IF(B20=Data!#REF!,Data!#REF!,Data!#REF!)))))))))))))))&amp;IF(B20=Data!#REF!,Data!#REF!,(IF(B20=Data!#REF!,Data!#REF!,(IF(B20=Data!B264,Data!J264,(IF(B20=Data!#REF!,Data!#REF!,(IF(B20=Data!#REF!,Data!#REF!,(IF(B20=Data!B164,Data!J932,(IF(B20=Data!#REF!,Data!#REF!,(IF(B20=Data!#REF!,Data!#REF!,Data!#REF!)))))))))))))))&amp;IF(B20=Data!#REF!,Data!#REF!,(IF(B20=Data!#REF!,Data!#REF!,(IF(B20=Data!#REF!,Data!#REF!,(IF(B20=Data!#REF!,Data!#REF!,(IF(B20=Data!#REF!,Data!#REF!,Data!#REF!)))))))))</f>
        <v>#REF!</v>
      </c>
      <c r="V20" s="227" t="str">
        <f>IF(D20="","",VLOOKUP(B20,Data!$B$5:$J$501,9,FALSE)*D20)</f>
        <v/>
      </c>
    </row>
    <row r="21" spans="1:22" ht="17.75" customHeight="1">
      <c r="A21" s="326"/>
      <c r="B21" s="327" t="s">
        <v>346</v>
      </c>
      <c r="C21" s="372" t="str">
        <f>IF(D21="","",VLOOKUP(B21,Data!$B$5:$L$501,2,FALSE))</f>
        <v>ZU05460</v>
      </c>
      <c r="D21" s="229">
        <v>1</v>
      </c>
      <c r="E21" s="228" t="s">
        <v>519</v>
      </c>
      <c r="F21" s="224">
        <f>IF(D21="","",VLOOKUP(B21,Data!$B$5:$L$501,11,FALSE))</f>
        <v>5913.05</v>
      </c>
      <c r="G21" s="234">
        <f t="shared" si="0"/>
        <v>5913.05</v>
      </c>
      <c r="H21" s="225" t="str">
        <f>IF(D21="","",VLOOKUP(B21,Data!$B$5:$D$501,3,FALSE))</f>
        <v>C/T</v>
      </c>
      <c r="I21" s="225" t="str">
        <f>IF(D21="","",VLOOKUP(B21,Data!$B$5:$M$501,12,FALSE))</f>
        <v>Indonesia</v>
      </c>
      <c r="J21" s="231" t="s">
        <v>951</v>
      </c>
      <c r="K21" s="226">
        <f>IF(D21="","",VLOOKUP(B21,Data!$B$5:$E$501,4,FALSE)*D21)</f>
        <v>338</v>
      </c>
      <c r="L21" s="232">
        <f>IF(D21="","",VLOOKUP(B21,Data!$B$5:$F$501,5,FALSE)*D21)</f>
        <v>297</v>
      </c>
      <c r="M21" s="230" t="e">
        <f>IF(B21=Data!B88,Data!G88,(IF(B21=Data!#REF!,Data!#REF!,(IF(B21=Data!B91,Data!G91,(IF(B21=Data!#REF!,Data!#REF!,(IF(B21=Data!#REF!,Data!#REF!,(IF(B21=Data!#REF!,Data!#REF!,(IF(B21=Data!B75,Data!G75,(IF(B21=Data!#REF!,Data!#REF!,Data!#REF!)))))))))))))))&amp;IF(B21=Data!#REF!,Data!#REF!,(IF(B21=Data!#REF!,Data!#REF!,(IF(B21=Data!B215,Data!G215,(IF(B21=Data!#REF!,Data!#REF!,(IF(B21=Data!#REF!,Data!#REF!,(IF(B21=Data!B115,Data!G883,(IF(B21=Data!#REF!,Data!#REF!,(IF(B21=Data!#REF!,Data!#REF!,Data!#REF!)))))))))))))))&amp;IF(B21=Data!#REF!,Data!#REF!,(IF(B21=Data!#REF!,Data!#REF!,(IF(B21=Data!#REF!,Data!#REF!,(IF(B21=Data!#REF!,Data!#REF!,(IF(B21=Data!#REF!,Data!#REF!,Data!#REF!)))))))))</f>
        <v>#REF!</v>
      </c>
      <c r="N21" s="328"/>
      <c r="O21" s="329"/>
      <c r="P21" s="233" t="e">
        <f>IF(B21=Data!B88,Data!H88,(IF(B21=Data!#REF!,Data!#REF!,(IF(B21=Data!B91,Data!H91,(IF(B21=Data!#REF!,Data!#REF!,(IF(B21=Data!#REF!,Data!#REF!,(IF(B21=Data!#REF!,Data!#REF!,(IF(B21=Data!B75,Data!H75,(IF(B21=Data!#REF!,Data!#REF!,Data!#REF!)))))))))))))))&amp;IF(B21=Data!#REF!,Data!#REF!,(IF(B21=Data!#REF!,Data!#REF!,(IF(B21=Data!B215,Data!H215,(IF(B21=Data!#REF!,Data!#REF!,(IF(B21=Data!#REF!,Data!#REF!,(IF(B21=Data!B115,Data!H883,(IF(B21=Data!#REF!,Data!#REF!,(IF(B21=Data!#REF!,Data!#REF!,Data!#REF!)))))))))))))))&amp;IF(B21=Data!#REF!,Data!#REF!,(IF(B21=Data!#REF!,Data!#REF!,(IF(B21=Data!#REF!,Data!#REF!,(IF(B21=Data!#REF!,Data!#REF!,(IF(B21=Data!#REF!,Data!#REF!,Data!#REF!)))))))))</f>
        <v>#REF!</v>
      </c>
      <c r="Q21" s="329"/>
      <c r="R21" s="329"/>
      <c r="S21" s="233" t="e">
        <f>IF(B21=Data!B88,Data!I88,(IF(B21=Data!#REF!,Data!#REF!,(IF(B21=Data!B91,Data!I91,(IF(B21=Data!#REF!,Data!#REF!,(IF(B21=Data!#REF!,Data!#REF!,(IF(B21=Data!#REF!,Data!#REF!,(IF(B21=Data!B75,Data!I75,(IF(B21=Data!#REF!,Data!#REF!,Data!#REF!)))))))))))))))&amp;IF(B21=Data!#REF!,Data!#REF!,(IF(B21=Data!#REF!,Data!#REF!,(IF(B21=Data!B215,Data!I215,(IF(B21=Data!#REF!,Data!#REF!,(IF(B21=Data!#REF!,Data!#REF!,(IF(B21=Data!B115,Data!I883,(IF(B21=Data!#REF!,Data!#REF!,(IF(B21=Data!#REF!,Data!#REF!,Data!#REF!)))))))))))))))&amp;IF(B21=Data!#REF!,Data!#REF!,(IF(B21=Data!#REF!,Data!#REF!,(IF(B21=Data!#REF!,Data!#REF!,(IF(B21=Data!#REF!,Data!#REF!,(IF(B21=Data!#REF!,Data!#REF!,Data!#REF!)))))))))</f>
        <v>#REF!</v>
      </c>
      <c r="T21" s="330"/>
      <c r="U21" s="233" t="e">
        <f>IF(B21=Data!B88,Data!J88,(IF(B21=Data!#REF!,Data!#REF!,(IF(B21=Data!B91,Data!J91,(IF(B21=Data!#REF!,Data!#REF!,(IF(B21=Data!#REF!,Data!#REF!,(IF(B21=Data!#REF!,Data!#REF!,(IF(B21=Data!B75,Data!J75,(IF(B21=Data!#REF!,Data!#REF!,Data!#REF!)))))))))))))))&amp;IF(B21=Data!#REF!,Data!#REF!,(IF(B21=Data!#REF!,Data!#REF!,(IF(B21=Data!B215,Data!J215,(IF(B21=Data!#REF!,Data!#REF!,(IF(B21=Data!#REF!,Data!#REF!,(IF(B21=Data!B115,Data!J883,(IF(B21=Data!#REF!,Data!#REF!,(IF(B21=Data!#REF!,Data!#REF!,Data!#REF!)))))))))))))))&amp;IF(B21=Data!#REF!,Data!#REF!,(IF(B21=Data!#REF!,Data!#REF!,(IF(B21=Data!#REF!,Data!#REF!,(IF(B21=Data!#REF!,Data!#REF!,(IF(B21=Data!#REF!,Data!#REF!,Data!#REF!)))))))))</f>
        <v>#REF!</v>
      </c>
      <c r="V21" s="227">
        <f>IF(D21="","",VLOOKUP(B21,Data!$B$5:$J$501,9,FALSE)*D21)</f>
        <v>1.806</v>
      </c>
    </row>
    <row r="22" spans="1:22" ht="17.75" customHeight="1">
      <c r="A22" s="326"/>
      <c r="B22" s="327" t="s">
        <v>400</v>
      </c>
      <c r="C22" s="239" t="str">
        <f>IF(D22="","",VLOOKUP(B22,Data!$B$5:$L$501,2,FALSE))</f>
        <v>ZU62650</v>
      </c>
      <c r="D22" s="229">
        <v>2</v>
      </c>
      <c r="E22" s="319"/>
      <c r="F22" s="224">
        <f>IF(D22="","",VLOOKUP(B22,Data!$B$5:$L$501,11,FALSE))</f>
        <v>6876.72</v>
      </c>
      <c r="G22" s="234">
        <f t="shared" si="0"/>
        <v>13753.44</v>
      </c>
      <c r="H22" s="225" t="str">
        <f>IF(D22="","",VLOOKUP(B22,Data!$B$5:$D$501,3,FALSE))</f>
        <v>C/T</v>
      </c>
      <c r="I22" s="225" t="str">
        <f>IF(D22="","",VLOOKUP(B22,Data!$B$5:$M$501,12,FALSE))</f>
        <v>Indonesia</v>
      </c>
      <c r="J22" s="231" t="s">
        <v>951</v>
      </c>
      <c r="K22" s="226">
        <f>IF(D22="","",VLOOKUP(B22,Data!$B$5:$E$501,4,FALSE)*D22)</f>
        <v>676</v>
      </c>
      <c r="L22" s="232">
        <f>IF(D22="","",VLOOKUP(B22,Data!$B$5:$F$501,5,FALSE)*D22)</f>
        <v>608</v>
      </c>
      <c r="M22" s="230" t="e">
        <f>IF(B22=Data!B87,Data!G87,(IF(B22=Data!#REF!,Data!#REF!,(IF(B22=Data!B90,Data!G90,(IF(B22=Data!#REF!,Data!#REF!,(IF(B22=Data!#REF!,Data!#REF!,(IF(B22=Data!#REF!,Data!#REF!,(IF(B22=Data!B74,Data!G74,(IF(B22=Data!#REF!,Data!#REF!,Data!#REF!)))))))))))))))&amp;IF(B22=Data!#REF!,Data!#REF!,(IF(B22=Data!#REF!,Data!#REF!,(IF(B22=Data!B214,Data!G214,(IF(B22=Data!#REF!,Data!#REF!,(IF(B22=Data!#REF!,Data!#REF!,(IF(B22=Data!B114,Data!G882,(IF(B22=Data!#REF!,Data!#REF!,(IF(B22=Data!#REF!,Data!#REF!,Data!#REF!)))))))))))))))&amp;IF(B22=Data!#REF!,Data!#REF!,(IF(B22=Data!#REF!,Data!#REF!,(IF(B22=Data!#REF!,Data!#REF!,(IF(B22=Data!#REF!,Data!#REF!,(IF(B22=Data!#REF!,Data!#REF!,Data!#REF!)))))))))</f>
        <v>#REF!</v>
      </c>
      <c r="N22" s="328"/>
      <c r="O22" s="329"/>
      <c r="P22" s="233" t="e">
        <f>IF(B22=Data!B87,Data!H87,(IF(B22=Data!#REF!,Data!#REF!,(IF(B22=Data!B90,Data!H90,(IF(B22=Data!#REF!,Data!#REF!,(IF(B22=Data!#REF!,Data!#REF!,(IF(B22=Data!#REF!,Data!#REF!,(IF(B22=Data!B74,Data!H74,(IF(B22=Data!#REF!,Data!#REF!,Data!#REF!)))))))))))))))&amp;IF(B22=Data!#REF!,Data!#REF!,(IF(B22=Data!#REF!,Data!#REF!,(IF(B22=Data!B214,Data!H214,(IF(B22=Data!#REF!,Data!#REF!,(IF(B22=Data!#REF!,Data!#REF!,(IF(B22=Data!B114,Data!H882,(IF(B22=Data!#REF!,Data!#REF!,(IF(B22=Data!#REF!,Data!#REF!,Data!#REF!)))))))))))))))&amp;IF(B22=Data!#REF!,Data!#REF!,(IF(B22=Data!#REF!,Data!#REF!,(IF(B22=Data!#REF!,Data!#REF!,(IF(B22=Data!#REF!,Data!#REF!,(IF(B22=Data!#REF!,Data!#REF!,Data!#REF!)))))))))</f>
        <v>#REF!</v>
      </c>
      <c r="Q22" s="329"/>
      <c r="R22" s="329"/>
      <c r="S22" s="233" t="e">
        <f>IF(B22=Data!B87,Data!I87,(IF(B22=Data!#REF!,Data!#REF!,(IF(B22=Data!B90,Data!I90,(IF(B22=Data!#REF!,Data!#REF!,(IF(B22=Data!#REF!,Data!#REF!,(IF(B22=Data!#REF!,Data!#REF!,(IF(B22=Data!B74,Data!I74,(IF(B22=Data!#REF!,Data!#REF!,Data!#REF!)))))))))))))))&amp;IF(B22=Data!#REF!,Data!#REF!,(IF(B22=Data!#REF!,Data!#REF!,(IF(B22=Data!B214,Data!I214,(IF(B22=Data!#REF!,Data!#REF!,(IF(B22=Data!#REF!,Data!#REF!,(IF(B22=Data!B114,Data!I882,(IF(B22=Data!#REF!,Data!#REF!,(IF(B22=Data!#REF!,Data!#REF!,Data!#REF!)))))))))))))))&amp;IF(B22=Data!#REF!,Data!#REF!,(IF(B22=Data!#REF!,Data!#REF!,(IF(B22=Data!#REF!,Data!#REF!,(IF(B22=Data!#REF!,Data!#REF!,(IF(B22=Data!#REF!,Data!#REF!,Data!#REF!)))))))))</f>
        <v>#REF!</v>
      </c>
      <c r="T22" s="330"/>
      <c r="U22" s="233" t="e">
        <f>IF(B22=Data!B87,Data!J87,(IF(B22=Data!#REF!,Data!#REF!,(IF(B22=Data!B90,Data!J90,(IF(B22=Data!#REF!,Data!#REF!,(IF(B22=Data!#REF!,Data!#REF!,(IF(B22=Data!#REF!,Data!#REF!,(IF(B22=Data!B74,Data!J74,(IF(B22=Data!#REF!,Data!#REF!,Data!#REF!)))))))))))))))&amp;IF(B22=Data!#REF!,Data!#REF!,(IF(B22=Data!#REF!,Data!#REF!,(IF(B22=Data!B214,Data!J214,(IF(B22=Data!#REF!,Data!#REF!,(IF(B22=Data!#REF!,Data!#REF!,(IF(B22=Data!B114,Data!J882,(IF(B22=Data!#REF!,Data!#REF!,(IF(B22=Data!#REF!,Data!#REF!,Data!#REF!)))))))))))))))&amp;IF(B22=Data!#REF!,Data!#REF!,(IF(B22=Data!#REF!,Data!#REF!,(IF(B22=Data!#REF!,Data!#REF!,(IF(B22=Data!#REF!,Data!#REF!,(IF(B22=Data!#REF!,Data!#REF!,Data!#REF!)))))))))</f>
        <v>#REF!</v>
      </c>
      <c r="V22" s="227">
        <f>IF(D22="","",VLOOKUP(B22,Data!$B$5:$J$501,9,FALSE)*D22)</f>
        <v>3.6120000000000001</v>
      </c>
    </row>
    <row r="23" spans="1:22" ht="17.75" customHeight="1">
      <c r="A23" s="326"/>
      <c r="B23" s="327" t="s">
        <v>38</v>
      </c>
      <c r="C23" s="239" t="str">
        <f>IF(D23="","",VLOOKUP(B23,Data!$B$5:$L$501,2,FALSE))</f>
        <v>ZJ54410</v>
      </c>
      <c r="D23" s="229">
        <v>1</v>
      </c>
      <c r="E23" s="320" t="s">
        <v>524</v>
      </c>
      <c r="F23" s="224">
        <f>IF(D23="","",VLOOKUP(B23,Data!$B$5:$L$501,11,FALSE))</f>
        <v>4657.7700000000004</v>
      </c>
      <c r="G23" s="234">
        <f t="shared" si="0"/>
        <v>4657.7700000000004</v>
      </c>
      <c r="H23" s="225" t="str">
        <f>IF(D23="","",VLOOKUP(B23,Data!$B$5:$D$501,3,FALSE))</f>
        <v>C/T</v>
      </c>
      <c r="I23" s="225" t="str">
        <f>IF(D23="","",VLOOKUP(B23,Data!$B$5:$M$501,12,FALSE))</f>
        <v>Indonesia</v>
      </c>
      <c r="J23" s="231" t="s">
        <v>951</v>
      </c>
      <c r="K23" s="226">
        <f>IF(D23="","",VLOOKUP(B23,Data!$B$5:$E$501,4,FALSE)*D23)</f>
        <v>305</v>
      </c>
      <c r="L23" s="232">
        <f>IF(D23="","",VLOOKUP(B23,Data!$B$5:$F$501,5,FALSE)*D23)</f>
        <v>269</v>
      </c>
      <c r="M23" s="230" t="e">
        <f>IF(B23=Data!B80,Data!G80,(IF(B23=Data!#REF!,Data!#REF!,(IF(B23=Data!B83,Data!G83,(IF(B23=Data!#REF!,Data!#REF!,(IF(B23=Data!#REF!,Data!#REF!,(IF(B23=Data!#REF!,Data!#REF!,(IF(B23=Data!B67,Data!G67,(IF(B23=Data!#REF!,Data!#REF!,Data!#REF!)))))))))))))))&amp;IF(B23=Data!#REF!,Data!#REF!,(IF(B23=Data!#REF!,Data!#REF!,(IF(B23=Data!B207,Data!G207,(IF(B23=Data!#REF!,Data!#REF!,(IF(B23=Data!#REF!,Data!#REF!,(IF(B23=Data!B107,Data!G875,(IF(B23=Data!#REF!,Data!#REF!,(IF(B23=Data!#REF!,Data!#REF!,Data!#REF!)))))))))))))))&amp;IF(B23=Data!#REF!,Data!#REF!,(IF(B23=Data!#REF!,Data!#REF!,(IF(B23=Data!#REF!,Data!#REF!,(IF(B23=Data!#REF!,Data!#REF!,(IF(B23=Data!#REF!,Data!#REF!,Data!#REF!)))))))))</f>
        <v>#REF!</v>
      </c>
      <c r="N23" s="328"/>
      <c r="O23" s="329"/>
      <c r="P23" s="233" t="e">
        <f>IF(B23=Data!B80,Data!H80,(IF(B23=Data!#REF!,Data!#REF!,(IF(B23=Data!B83,Data!H83,(IF(B23=Data!#REF!,Data!#REF!,(IF(B23=Data!#REF!,Data!#REF!,(IF(B23=Data!#REF!,Data!#REF!,(IF(B23=Data!B67,Data!H67,(IF(B23=Data!#REF!,Data!#REF!,Data!#REF!)))))))))))))))&amp;IF(B23=Data!#REF!,Data!#REF!,(IF(B23=Data!#REF!,Data!#REF!,(IF(B23=Data!B207,Data!H207,(IF(B23=Data!#REF!,Data!#REF!,(IF(B23=Data!#REF!,Data!#REF!,(IF(B23=Data!B107,Data!H875,(IF(B23=Data!#REF!,Data!#REF!,(IF(B23=Data!#REF!,Data!#REF!,Data!#REF!)))))))))))))))&amp;IF(B23=Data!#REF!,Data!#REF!,(IF(B23=Data!#REF!,Data!#REF!,(IF(B23=Data!#REF!,Data!#REF!,(IF(B23=Data!#REF!,Data!#REF!,(IF(B23=Data!#REF!,Data!#REF!,Data!#REF!)))))))))</f>
        <v>#REF!</v>
      </c>
      <c r="Q23" s="329"/>
      <c r="R23" s="329"/>
      <c r="S23" s="233" t="e">
        <f>IF(B23=Data!B80,Data!I80,(IF(B23=Data!#REF!,Data!#REF!,(IF(B23=Data!B83,Data!I83,(IF(B23=Data!#REF!,Data!#REF!,(IF(B23=Data!#REF!,Data!#REF!,(IF(B23=Data!#REF!,Data!#REF!,(IF(B23=Data!B67,Data!I67,(IF(B23=Data!#REF!,Data!#REF!,Data!#REF!)))))))))))))))&amp;IF(B23=Data!#REF!,Data!#REF!,(IF(B23=Data!#REF!,Data!#REF!,(IF(B23=Data!B207,Data!I207,(IF(B23=Data!#REF!,Data!#REF!,(IF(B23=Data!#REF!,Data!#REF!,(IF(B23=Data!B107,Data!I875,(IF(B23=Data!#REF!,Data!#REF!,(IF(B23=Data!#REF!,Data!#REF!,Data!#REF!)))))))))))))))&amp;IF(B23=Data!#REF!,Data!#REF!,(IF(B23=Data!#REF!,Data!#REF!,(IF(B23=Data!#REF!,Data!#REF!,(IF(B23=Data!#REF!,Data!#REF!,(IF(B23=Data!#REF!,Data!#REF!,Data!#REF!)))))))))</f>
        <v>#REF!</v>
      </c>
      <c r="T23" s="330"/>
      <c r="U23" s="233" t="e">
        <f>IF(B23=Data!B80,Data!J80,(IF(B23=Data!#REF!,Data!#REF!,(IF(B23=Data!B83,Data!J83,(IF(B23=Data!#REF!,Data!#REF!,(IF(B23=Data!#REF!,Data!#REF!,(IF(B23=Data!#REF!,Data!#REF!,(IF(B23=Data!B67,Data!J67,(IF(B23=Data!#REF!,Data!#REF!,Data!#REF!)))))))))))))))&amp;IF(B23=Data!#REF!,Data!#REF!,(IF(B23=Data!#REF!,Data!#REF!,(IF(B23=Data!B207,Data!J207,(IF(B23=Data!#REF!,Data!#REF!,(IF(B23=Data!#REF!,Data!#REF!,(IF(B23=Data!B107,Data!J875,(IF(B23=Data!#REF!,Data!#REF!,(IF(B23=Data!#REF!,Data!#REF!,Data!#REF!)))))))))))))))&amp;IF(B23=Data!#REF!,Data!#REF!,(IF(B23=Data!#REF!,Data!#REF!,(IF(B23=Data!#REF!,Data!#REF!,(IF(B23=Data!#REF!,Data!#REF!,(IF(B23=Data!#REF!,Data!#REF!,Data!#REF!)))))))))</f>
        <v>#REF!</v>
      </c>
      <c r="V23" s="227">
        <f>IF(D23="","",VLOOKUP(B23,Data!$B$5:$J$501,9,FALSE)*D23)</f>
        <v>1.534</v>
      </c>
    </row>
    <row r="24" spans="1:22" ht="17.75" customHeight="1">
      <c r="A24" s="326"/>
      <c r="B24" s="327" t="s">
        <v>350</v>
      </c>
      <c r="C24" s="239" t="str">
        <f>IF(D24="","",VLOOKUP(B24,Data!$B$5:$L$501,2,FALSE))</f>
        <v>ZF42500</v>
      </c>
      <c r="D24" s="229">
        <v>6</v>
      </c>
      <c r="E24" s="319"/>
      <c r="F24" s="224">
        <f>IF(D24="","",VLOOKUP(B24,Data!$B$5:$L$501,11,FALSE))</f>
        <v>2302.7199999999998</v>
      </c>
      <c r="G24" s="234">
        <f t="shared" ref="G24" si="1">IF(D24&gt;0,D24*F24,"-")</f>
        <v>13816.32</v>
      </c>
      <c r="H24" s="225" t="str">
        <f>IF(D24="","",VLOOKUP(B24,Data!$B$5:$D$501,3,FALSE))</f>
        <v>C/T</v>
      </c>
      <c r="I24" s="225" t="str">
        <f>IF(D24="","",VLOOKUP(B24,Data!$B$5:$M$501,12,FALSE))</f>
        <v>Indonesia</v>
      </c>
      <c r="J24" s="231" t="s">
        <v>951</v>
      </c>
      <c r="K24" s="226">
        <f>IF(D24="","",VLOOKUP(B24,Data!$B$5:$E$501,4,FALSE)*D24)</f>
        <v>1602</v>
      </c>
      <c r="L24" s="232">
        <f>IF(D24="","",VLOOKUP(B24,Data!$B$5:$F$501,5,FALSE)*D24)</f>
        <v>1452</v>
      </c>
      <c r="M24" s="230" t="e">
        <f>IF(B24=Data!B81,Data!G81,(IF(B24=Data!#REF!,Data!#REF!,(IF(B24=Data!B84,Data!G84,(IF(B24=Data!#REF!,Data!#REF!,(IF(B24=Data!#REF!,Data!#REF!,(IF(B24=Data!#REF!,Data!#REF!,(IF(B24=Data!B68,Data!G68,(IF(B24=Data!#REF!,Data!#REF!,Data!#REF!)))))))))))))))&amp;IF(B24=Data!#REF!,Data!#REF!,(IF(B24=Data!#REF!,Data!#REF!,(IF(B24=Data!B208,Data!G208,(IF(B24=Data!#REF!,Data!#REF!,(IF(B24=Data!#REF!,Data!#REF!,(IF(B24=Data!B108,Data!G876,(IF(B24=Data!#REF!,Data!#REF!,(IF(B24=Data!#REF!,Data!#REF!,Data!#REF!)))))))))))))))&amp;IF(B24=Data!#REF!,Data!#REF!,(IF(B24=Data!#REF!,Data!#REF!,(IF(B24=Data!#REF!,Data!#REF!,(IF(B24=Data!#REF!,Data!#REF!,(IF(B24=Data!#REF!,Data!#REF!,Data!#REF!)))))))))</f>
        <v>#REF!</v>
      </c>
      <c r="N24" s="328"/>
      <c r="O24" s="329"/>
      <c r="P24" s="233" t="e">
        <f>IF(B24=Data!B81,Data!H81,(IF(B24=Data!#REF!,Data!#REF!,(IF(B24=Data!B84,Data!H84,(IF(B24=Data!#REF!,Data!#REF!,(IF(B24=Data!#REF!,Data!#REF!,(IF(B24=Data!#REF!,Data!#REF!,(IF(B24=Data!B68,Data!H68,(IF(B24=Data!#REF!,Data!#REF!,Data!#REF!)))))))))))))))&amp;IF(B24=Data!#REF!,Data!#REF!,(IF(B24=Data!#REF!,Data!#REF!,(IF(B24=Data!B208,Data!H208,(IF(B24=Data!#REF!,Data!#REF!,(IF(B24=Data!#REF!,Data!#REF!,(IF(B24=Data!B108,Data!H876,(IF(B24=Data!#REF!,Data!#REF!,(IF(B24=Data!#REF!,Data!#REF!,Data!#REF!)))))))))))))))&amp;IF(B24=Data!#REF!,Data!#REF!,(IF(B24=Data!#REF!,Data!#REF!,(IF(B24=Data!#REF!,Data!#REF!,(IF(B24=Data!#REF!,Data!#REF!,(IF(B24=Data!#REF!,Data!#REF!,Data!#REF!)))))))))</f>
        <v>#REF!</v>
      </c>
      <c r="Q24" s="329"/>
      <c r="R24" s="329"/>
      <c r="S24" s="233" t="e">
        <f>IF(B24=Data!B81,Data!I81,(IF(B24=Data!#REF!,Data!#REF!,(IF(B24=Data!B84,Data!I84,(IF(B24=Data!#REF!,Data!#REF!,(IF(B24=Data!#REF!,Data!#REF!,(IF(B24=Data!#REF!,Data!#REF!,(IF(B24=Data!B68,Data!I68,(IF(B24=Data!#REF!,Data!#REF!,Data!#REF!)))))))))))))))&amp;IF(B24=Data!#REF!,Data!#REF!,(IF(B24=Data!#REF!,Data!#REF!,(IF(B24=Data!B208,Data!I208,(IF(B24=Data!#REF!,Data!#REF!,(IF(B24=Data!#REF!,Data!#REF!,(IF(B24=Data!B108,Data!I876,(IF(B24=Data!#REF!,Data!#REF!,(IF(B24=Data!#REF!,Data!#REF!,Data!#REF!)))))))))))))))&amp;IF(B24=Data!#REF!,Data!#REF!,(IF(B24=Data!#REF!,Data!#REF!,(IF(B24=Data!#REF!,Data!#REF!,(IF(B24=Data!#REF!,Data!#REF!,(IF(B24=Data!#REF!,Data!#REF!,Data!#REF!)))))))))</f>
        <v>#REF!</v>
      </c>
      <c r="T24" s="330"/>
      <c r="U24" s="233" t="e">
        <f>IF(B24=Data!B81,Data!J81,(IF(B24=Data!#REF!,Data!#REF!,(IF(B24=Data!B84,Data!J84,(IF(B24=Data!#REF!,Data!#REF!,(IF(B24=Data!#REF!,Data!#REF!,(IF(B24=Data!#REF!,Data!#REF!,(IF(B24=Data!B68,Data!J68,(IF(B24=Data!#REF!,Data!#REF!,Data!#REF!)))))))))))))))&amp;IF(B24=Data!#REF!,Data!#REF!,(IF(B24=Data!#REF!,Data!#REF!,(IF(B24=Data!B208,Data!J208,(IF(B24=Data!#REF!,Data!#REF!,(IF(B24=Data!#REF!,Data!#REF!,(IF(B24=Data!B108,Data!J876,(IF(B24=Data!#REF!,Data!#REF!,(IF(B24=Data!#REF!,Data!#REF!,Data!#REF!)))))))))))))))&amp;IF(B24=Data!#REF!,Data!#REF!,(IF(B24=Data!#REF!,Data!#REF!,(IF(B24=Data!#REF!,Data!#REF!,(IF(B24=Data!#REF!,Data!#REF!,(IF(B24=Data!#REF!,Data!#REF!,Data!#REF!)))))))))</f>
        <v>#REF!</v>
      </c>
      <c r="V24" s="227">
        <f>IF(D24="","",VLOOKUP(B24,Data!$B$5:$J$501,9,FALSE)*D24)</f>
        <v>8.9280000000000008</v>
      </c>
    </row>
    <row r="25" spans="1:22" ht="17.75" customHeight="1">
      <c r="A25" s="326"/>
      <c r="B25" s="327"/>
      <c r="C25" s="239" t="str">
        <f>IF(D25="","",VLOOKUP(B25,Data!$B$5:$L$501,2,FALSE))</f>
        <v/>
      </c>
      <c r="D25" s="229"/>
      <c r="E25" s="320"/>
      <c r="F25" s="224" t="str">
        <f>IF(D25="","",VLOOKUP(B25,Data!$B$5:$L$501,11,FALSE))</f>
        <v/>
      </c>
      <c r="G25" s="234" t="str">
        <f t="shared" si="0"/>
        <v>-</v>
      </c>
      <c r="H25" s="225" t="str">
        <f>IF(D25="","",VLOOKUP(B25,Data!$B$5:$D$501,3,FALSE))</f>
        <v/>
      </c>
      <c r="I25" s="225" t="str">
        <f>IF(D25="","",VLOOKUP(B25,Data!$B$5:$M$501,12,FALSE))</f>
        <v/>
      </c>
      <c r="J25" s="231"/>
      <c r="K25" s="226" t="str">
        <f>IF(D25="","",VLOOKUP(B25,Data!$B$5:$E$501,4,FALSE)*D25)</f>
        <v/>
      </c>
      <c r="L25" s="232" t="str">
        <f>IF(D25="","",VLOOKUP(B25,Data!$B$5:$F$501,5,FALSE)*D25)</f>
        <v/>
      </c>
      <c r="M25" s="230" t="e">
        <f>IF(B25=Data!B71,Data!G71,(IF(B25=Data!#REF!,Data!#REF!,(IF(B25=Data!B74,Data!G74,(IF(B25=Data!#REF!,Data!#REF!,(IF(B25=Data!#REF!,Data!#REF!,(IF(B25=Data!#REF!,Data!#REF!,(IF(B25=Data!B58,Data!G58,(IF(B25=Data!#REF!,Data!#REF!,Data!#REF!)))))))))))))))&amp;IF(B25=Data!#REF!,Data!#REF!,(IF(B25=Data!#REF!,Data!#REF!,(IF(B25=Data!B198,Data!G198,(IF(B25=Data!#REF!,Data!#REF!,(IF(B25=Data!#REF!,Data!#REF!,(IF(B25=Data!B98,Data!G866,(IF(B25=Data!#REF!,Data!#REF!,(IF(B25=Data!#REF!,Data!#REF!,Data!#REF!)))))))))))))))&amp;IF(B25=Data!#REF!,Data!#REF!,(IF(B25=Data!#REF!,Data!#REF!,(IF(B25=Data!#REF!,Data!#REF!,(IF(B25=Data!#REF!,Data!#REF!,(IF(B25=Data!#REF!,Data!#REF!,Data!#REF!)))))))))</f>
        <v>#REF!</v>
      </c>
      <c r="N25" s="328"/>
      <c r="O25" s="329"/>
      <c r="P25" s="233" t="e">
        <f>IF(B25=Data!B71,Data!H71,(IF(B25=Data!#REF!,Data!#REF!,(IF(B25=Data!B74,Data!H74,(IF(B25=Data!#REF!,Data!#REF!,(IF(B25=Data!#REF!,Data!#REF!,(IF(B25=Data!#REF!,Data!#REF!,(IF(B25=Data!B58,Data!H58,(IF(B25=Data!#REF!,Data!#REF!,Data!#REF!)))))))))))))))&amp;IF(B25=Data!#REF!,Data!#REF!,(IF(B25=Data!#REF!,Data!#REF!,(IF(B25=Data!B198,Data!H198,(IF(B25=Data!#REF!,Data!#REF!,(IF(B25=Data!#REF!,Data!#REF!,(IF(B25=Data!B98,Data!H866,(IF(B25=Data!#REF!,Data!#REF!,(IF(B25=Data!#REF!,Data!#REF!,Data!#REF!)))))))))))))))&amp;IF(B25=Data!#REF!,Data!#REF!,(IF(B25=Data!#REF!,Data!#REF!,(IF(B25=Data!#REF!,Data!#REF!,(IF(B25=Data!#REF!,Data!#REF!,(IF(B25=Data!#REF!,Data!#REF!,Data!#REF!)))))))))</f>
        <v>#REF!</v>
      </c>
      <c r="Q25" s="329"/>
      <c r="R25" s="329"/>
      <c r="S25" s="233" t="e">
        <f>IF(B25=Data!B71,Data!I71,(IF(B25=Data!#REF!,Data!#REF!,(IF(B25=Data!B74,Data!I74,(IF(B25=Data!#REF!,Data!#REF!,(IF(B25=Data!#REF!,Data!#REF!,(IF(B25=Data!#REF!,Data!#REF!,(IF(B25=Data!B58,Data!I58,(IF(B25=Data!#REF!,Data!#REF!,Data!#REF!)))))))))))))))&amp;IF(B25=Data!#REF!,Data!#REF!,(IF(B25=Data!#REF!,Data!#REF!,(IF(B25=Data!B198,Data!I198,(IF(B25=Data!#REF!,Data!#REF!,(IF(B25=Data!#REF!,Data!#REF!,(IF(B25=Data!B98,Data!I866,(IF(B25=Data!#REF!,Data!#REF!,(IF(B25=Data!#REF!,Data!#REF!,Data!#REF!)))))))))))))))&amp;IF(B25=Data!#REF!,Data!#REF!,(IF(B25=Data!#REF!,Data!#REF!,(IF(B25=Data!#REF!,Data!#REF!,(IF(B25=Data!#REF!,Data!#REF!,(IF(B25=Data!#REF!,Data!#REF!,Data!#REF!)))))))))</f>
        <v>#REF!</v>
      </c>
      <c r="T25" s="330"/>
      <c r="U25" s="233" t="e">
        <f>IF(B25=Data!B71,Data!J71,(IF(B25=Data!#REF!,Data!#REF!,(IF(B25=Data!B74,Data!J74,(IF(B25=Data!#REF!,Data!#REF!,(IF(B25=Data!#REF!,Data!#REF!,(IF(B25=Data!#REF!,Data!#REF!,(IF(B25=Data!B58,Data!J58,(IF(B25=Data!#REF!,Data!#REF!,Data!#REF!)))))))))))))))&amp;IF(B25=Data!#REF!,Data!#REF!,(IF(B25=Data!#REF!,Data!#REF!,(IF(B25=Data!B198,Data!J198,(IF(B25=Data!#REF!,Data!#REF!,(IF(B25=Data!#REF!,Data!#REF!,(IF(B25=Data!B98,Data!J866,(IF(B25=Data!#REF!,Data!#REF!,(IF(B25=Data!#REF!,Data!#REF!,Data!#REF!)))))))))))))))&amp;IF(B25=Data!#REF!,Data!#REF!,(IF(B25=Data!#REF!,Data!#REF!,(IF(B25=Data!#REF!,Data!#REF!,(IF(B25=Data!#REF!,Data!#REF!,(IF(B25=Data!#REF!,Data!#REF!,Data!#REF!)))))))))</f>
        <v>#REF!</v>
      </c>
      <c r="V25" s="227" t="str">
        <f>IF(D25="","",VLOOKUP(B25,Data!$B$5:$J$501,9,FALSE)*D25)</f>
        <v/>
      </c>
    </row>
    <row r="26" spans="1:22" ht="17.75" customHeight="1">
      <c r="A26" s="326"/>
      <c r="B26" s="327"/>
      <c r="C26" s="239" t="str">
        <f>IF(D26="","",VLOOKUP(B26,Data!$B$5:$L$501,2,FALSE))</f>
        <v/>
      </c>
      <c r="D26" s="229"/>
      <c r="E26" s="319"/>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84,Data!G84,(IF(B26=Data!#REF!,Data!#REF!,(IF(B26=Data!B87,Data!G87,(IF(B26=Data!#REF!,Data!#REF!,(IF(B26=Data!#REF!,Data!#REF!,(IF(B26=Data!#REF!,Data!#REF!,(IF(B26=Data!B71,Data!G71,(IF(B26=Data!#REF!,Data!#REF!,Data!#REF!)))))))))))))))&amp;IF(B26=Data!#REF!,Data!#REF!,(IF(B26=Data!#REF!,Data!#REF!,(IF(B26=Data!B211,Data!G211,(IF(B26=Data!#REF!,Data!#REF!,(IF(B26=Data!#REF!,Data!#REF!,(IF(B26=Data!B111,Data!G879,(IF(B26=Data!#REF!,Data!#REF!,(IF(B26=Data!#REF!,Data!#REF!,Data!#REF!)))))))))))))))&amp;IF(B26=Data!#REF!,Data!#REF!,(IF(B26=Data!#REF!,Data!#REF!,(IF(B26=Data!#REF!,Data!#REF!,(IF(B26=Data!#REF!,Data!#REF!,(IF(B26=Data!#REF!,Data!#REF!,Data!#REF!)))))))))</f>
        <v>#REF!</v>
      </c>
      <c r="N26" s="328"/>
      <c r="O26" s="329"/>
      <c r="P26" s="233" t="e">
        <f>IF(B26=Data!B84,Data!H84,(IF(B26=Data!#REF!,Data!#REF!,(IF(B26=Data!B87,Data!H87,(IF(B26=Data!#REF!,Data!#REF!,(IF(B26=Data!#REF!,Data!#REF!,(IF(B26=Data!#REF!,Data!#REF!,(IF(B26=Data!B71,Data!H71,(IF(B26=Data!#REF!,Data!#REF!,Data!#REF!)))))))))))))))&amp;IF(B26=Data!#REF!,Data!#REF!,(IF(B26=Data!#REF!,Data!#REF!,(IF(B26=Data!B211,Data!H211,(IF(B26=Data!#REF!,Data!#REF!,(IF(B26=Data!#REF!,Data!#REF!,(IF(B26=Data!B111,Data!H879,(IF(B26=Data!#REF!,Data!#REF!,(IF(B26=Data!#REF!,Data!#REF!,Data!#REF!)))))))))))))))&amp;IF(B26=Data!#REF!,Data!#REF!,(IF(B26=Data!#REF!,Data!#REF!,(IF(B26=Data!#REF!,Data!#REF!,(IF(B26=Data!#REF!,Data!#REF!,(IF(B26=Data!#REF!,Data!#REF!,Data!#REF!)))))))))</f>
        <v>#REF!</v>
      </c>
      <c r="Q26" s="329"/>
      <c r="R26" s="329"/>
      <c r="S26" s="233" t="e">
        <f>IF(B26=Data!B84,Data!I84,(IF(B26=Data!#REF!,Data!#REF!,(IF(B26=Data!B87,Data!I87,(IF(B26=Data!#REF!,Data!#REF!,(IF(B26=Data!#REF!,Data!#REF!,(IF(B26=Data!#REF!,Data!#REF!,(IF(B26=Data!B71,Data!I71,(IF(B26=Data!#REF!,Data!#REF!,Data!#REF!)))))))))))))))&amp;IF(B26=Data!#REF!,Data!#REF!,(IF(B26=Data!#REF!,Data!#REF!,(IF(B26=Data!B211,Data!I211,(IF(B26=Data!#REF!,Data!#REF!,(IF(B26=Data!#REF!,Data!#REF!,(IF(B26=Data!B111,Data!I879,(IF(B26=Data!#REF!,Data!#REF!,(IF(B26=Data!#REF!,Data!#REF!,Data!#REF!)))))))))))))))&amp;IF(B26=Data!#REF!,Data!#REF!,(IF(B26=Data!#REF!,Data!#REF!,(IF(B26=Data!#REF!,Data!#REF!,(IF(B26=Data!#REF!,Data!#REF!,(IF(B26=Data!#REF!,Data!#REF!,Data!#REF!)))))))))</f>
        <v>#REF!</v>
      </c>
      <c r="T26" s="330"/>
      <c r="U26" s="233" t="e">
        <f>IF(B26=Data!B84,Data!J84,(IF(B26=Data!#REF!,Data!#REF!,(IF(B26=Data!B87,Data!J87,(IF(B26=Data!#REF!,Data!#REF!,(IF(B26=Data!#REF!,Data!#REF!,(IF(B26=Data!#REF!,Data!#REF!,(IF(B26=Data!B71,Data!J71,(IF(B26=Data!#REF!,Data!#REF!,Data!#REF!)))))))))))))))&amp;IF(B26=Data!#REF!,Data!#REF!,(IF(B26=Data!#REF!,Data!#REF!,(IF(B26=Data!B211,Data!J211,(IF(B26=Data!#REF!,Data!#REF!,(IF(B26=Data!#REF!,Data!#REF!,(IF(B26=Data!B111,Data!J879,(IF(B26=Data!#REF!,Data!#REF!,(IF(B26=Data!#REF!,Data!#REF!,Data!#REF!)))))))))))))))&amp;IF(B26=Data!#REF!,Data!#REF!,(IF(B26=Data!#REF!,Data!#REF!,(IF(B26=Data!#REF!,Data!#REF!,(IF(B26=Data!#REF!,Data!#REF!,(IF(B26=Data!#REF!,Data!#REF!,Data!#REF!)))))))))</f>
        <v>#REF!</v>
      </c>
      <c r="V26" s="227" t="str">
        <f>IF(D26="","",VLOOKUP(B26,Data!$B$5:$J$501,9,FALSE)*D26)</f>
        <v/>
      </c>
    </row>
    <row r="27" spans="1:22" ht="17.5" customHeight="1">
      <c r="A27" s="326"/>
      <c r="B27" s="327"/>
      <c r="C27" s="239" t="str">
        <f>IF(D27="","",VLOOKUP(B27,Data!$B$5:$L$501,2,FALSE))</f>
        <v/>
      </c>
      <c r="D27" s="229"/>
      <c r="E27" s="228"/>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108,Data!G108,(IF(B27=Data!#REF!,Data!#REF!,(IF(B27=Data!B111,Data!G111,(IF(B27=Data!#REF!,Data!#REF!,(IF(B27=Data!#REF!,Data!#REF!,(IF(B27=Data!#REF!,Data!#REF!,(IF(B27=Data!B95,Data!G95,(IF(B27=Data!#REF!,Data!#REF!,Data!#REF!)))))))))))))))&amp;IF(B27=Data!#REF!,Data!#REF!,(IF(B27=Data!#REF!,Data!#REF!,(IF(B27=Data!B235,Data!G235,(IF(B27=Data!#REF!,Data!#REF!,(IF(B27=Data!#REF!,Data!#REF!,(IF(B27=Data!B135,Data!G903,(IF(B27=Data!#REF!,Data!#REF!,(IF(B27=Data!#REF!,Data!#REF!,Data!#REF!)))))))))))))))&amp;IF(B27=Data!#REF!,Data!#REF!,(IF(B27=Data!#REF!,Data!#REF!,(IF(B27=Data!#REF!,Data!#REF!,(IF(B27=Data!#REF!,Data!#REF!,(IF(B27=Data!#REF!,Data!#REF!,Data!#REF!)))))))))</f>
        <v>#REF!</v>
      </c>
      <c r="N27" s="328"/>
      <c r="O27" s="329"/>
      <c r="P27" s="233" t="e">
        <f>IF(B27=Data!B108,Data!H108,(IF(B27=Data!#REF!,Data!#REF!,(IF(B27=Data!B111,Data!H111,(IF(B27=Data!#REF!,Data!#REF!,(IF(B27=Data!#REF!,Data!#REF!,(IF(B27=Data!#REF!,Data!#REF!,(IF(B27=Data!B95,Data!H95,(IF(B27=Data!#REF!,Data!#REF!,Data!#REF!)))))))))))))))&amp;IF(B27=Data!#REF!,Data!#REF!,(IF(B27=Data!#REF!,Data!#REF!,(IF(B27=Data!B235,Data!H235,(IF(B27=Data!#REF!,Data!#REF!,(IF(B27=Data!#REF!,Data!#REF!,(IF(B27=Data!B135,Data!H903,(IF(B27=Data!#REF!,Data!#REF!,(IF(B27=Data!#REF!,Data!#REF!,Data!#REF!)))))))))))))))&amp;IF(B27=Data!#REF!,Data!#REF!,(IF(B27=Data!#REF!,Data!#REF!,(IF(B27=Data!#REF!,Data!#REF!,(IF(B27=Data!#REF!,Data!#REF!,(IF(B27=Data!#REF!,Data!#REF!,Data!#REF!)))))))))</f>
        <v>#REF!</v>
      </c>
      <c r="Q27" s="329"/>
      <c r="R27" s="329"/>
      <c r="S27" s="233" t="e">
        <f>IF(B27=Data!B108,Data!I108,(IF(B27=Data!#REF!,Data!#REF!,(IF(B27=Data!B111,Data!I111,(IF(B27=Data!#REF!,Data!#REF!,(IF(B27=Data!#REF!,Data!#REF!,(IF(B27=Data!#REF!,Data!#REF!,(IF(B27=Data!B95,Data!I95,(IF(B27=Data!#REF!,Data!#REF!,Data!#REF!)))))))))))))))&amp;IF(B27=Data!#REF!,Data!#REF!,(IF(B27=Data!#REF!,Data!#REF!,(IF(B27=Data!B235,Data!I235,(IF(B27=Data!#REF!,Data!#REF!,(IF(B27=Data!#REF!,Data!#REF!,(IF(B27=Data!B135,Data!I903,(IF(B27=Data!#REF!,Data!#REF!,(IF(B27=Data!#REF!,Data!#REF!,Data!#REF!)))))))))))))))&amp;IF(B27=Data!#REF!,Data!#REF!,(IF(B27=Data!#REF!,Data!#REF!,(IF(B27=Data!#REF!,Data!#REF!,(IF(B27=Data!#REF!,Data!#REF!,(IF(B27=Data!#REF!,Data!#REF!,Data!#REF!)))))))))</f>
        <v>#REF!</v>
      </c>
      <c r="T27" s="330"/>
      <c r="U27" s="233" t="e">
        <f>IF(B27=Data!B108,Data!J108,(IF(B27=Data!#REF!,Data!#REF!,(IF(B27=Data!B111,Data!J111,(IF(B27=Data!#REF!,Data!#REF!,(IF(B27=Data!#REF!,Data!#REF!,(IF(B27=Data!#REF!,Data!#REF!,(IF(B27=Data!B95,Data!J95,(IF(B27=Data!#REF!,Data!#REF!,Data!#REF!)))))))))))))))&amp;IF(B27=Data!#REF!,Data!#REF!,(IF(B27=Data!#REF!,Data!#REF!,(IF(B27=Data!B235,Data!J235,(IF(B27=Data!#REF!,Data!#REF!,(IF(B27=Data!#REF!,Data!#REF!,(IF(B27=Data!B135,Data!J903,(IF(B27=Data!#REF!,Data!#REF!,(IF(B27=Data!#REF!,Data!#REF!,Data!#REF!)))))))))))))))&amp;IF(B27=Data!#REF!,Data!#REF!,(IF(B27=Data!#REF!,Data!#REF!,(IF(B27=Data!#REF!,Data!#REF!,(IF(B27=Data!#REF!,Data!#REF!,(IF(B27=Data!#REF!,Data!#REF!,Data!#REF!)))))))))</f>
        <v>#REF!</v>
      </c>
      <c r="V27" s="227" t="str">
        <f>IF(D27="","",VLOOKUP(B27,Data!$B$5:$J$501,9,FALSE)*D27)</f>
        <v/>
      </c>
    </row>
    <row r="28" spans="1:22" ht="29" customHeight="1">
      <c r="A28" s="326"/>
      <c r="B28" s="352"/>
      <c r="C28" s="326"/>
      <c r="D28" s="321">
        <f>SUM(D18:D26)</f>
        <v>11</v>
      </c>
      <c r="E28" s="113"/>
      <c r="F28" s="167"/>
      <c r="G28" s="236">
        <f>SUM(G18:G26)</f>
        <v>44550.180000000008</v>
      </c>
      <c r="H28" s="235"/>
      <c r="I28" s="235"/>
      <c r="J28" s="241"/>
      <c r="K28" s="236">
        <f>SUM(K18:K26)</f>
        <v>3238</v>
      </c>
      <c r="L28" s="236">
        <f>SUM(L18:L26)</f>
        <v>2905</v>
      </c>
      <c r="M28" s="236" t="e">
        <f>SUM(M16:M27)</f>
        <v>#REF!</v>
      </c>
      <c r="N28" s="237" t="e">
        <f>SUM(#REF!)</f>
        <v>#REF!</v>
      </c>
      <c r="O28" s="236">
        <f>SUM(O16:O27)</f>
        <v>0</v>
      </c>
      <c r="P28" s="236" t="e">
        <f>SUM(P16:P27)</f>
        <v>#REF!</v>
      </c>
      <c r="Q28" s="237"/>
      <c r="R28" s="236">
        <f>SUM(R16:R27)</f>
        <v>0</v>
      </c>
      <c r="S28" s="236" t="e">
        <f>SUM(S16:S27)</f>
        <v>#REF!</v>
      </c>
      <c r="T28" s="237"/>
      <c r="U28" s="236" t="e">
        <f>SUM(U16:U27)</f>
        <v>#REF!</v>
      </c>
      <c r="V28" s="238">
        <f>SUM(V18:V26)</f>
        <v>17.686</v>
      </c>
    </row>
    <row r="29" spans="1:22" ht="16.5">
      <c r="A29" s="326"/>
      <c r="B29" s="19"/>
      <c r="C29" s="21"/>
      <c r="D29" s="203"/>
      <c r="E29" s="34"/>
      <c r="F29" s="186" t="s">
        <v>525</v>
      </c>
      <c r="G29" s="183"/>
      <c r="H29" s="55"/>
      <c r="I29" s="55"/>
      <c r="J29" s="165"/>
      <c r="K29" s="187"/>
      <c r="L29" s="183"/>
      <c r="M29" s="36"/>
      <c r="N29" s="35"/>
      <c r="O29" s="35"/>
      <c r="P29" s="35"/>
      <c r="Q29" s="35"/>
      <c r="R29" s="35"/>
      <c r="S29" s="35"/>
      <c r="T29" s="36"/>
      <c r="U29" s="36"/>
      <c r="V29" s="185"/>
    </row>
    <row r="30" spans="1:22" ht="13">
      <c r="A30" s="16" t="s">
        <v>520</v>
      </c>
      <c r="B30" s="17"/>
      <c r="C30" s="1"/>
      <c r="D30" s="204" t="s">
        <v>532</v>
      </c>
      <c r="E30" s="27"/>
      <c r="F30" s="81" t="s">
        <v>81</v>
      </c>
      <c r="G30" s="85"/>
      <c r="H30" s="32" t="s">
        <v>82</v>
      </c>
      <c r="I30" s="56"/>
      <c r="J30" s="188" t="s">
        <v>83</v>
      </c>
      <c r="K30" s="178"/>
      <c r="L30" s="428" t="s">
        <v>84</v>
      </c>
      <c r="M30" s="429"/>
      <c r="N30" s="429"/>
      <c r="O30" s="429"/>
      <c r="P30" s="429"/>
      <c r="Q30" s="429"/>
      <c r="R30" s="429"/>
      <c r="S30" s="429"/>
      <c r="T30" s="429"/>
      <c r="U30" s="429"/>
      <c r="V30" s="430"/>
    </row>
    <row r="31" spans="1:22" ht="13">
      <c r="A31" s="19" t="s">
        <v>521</v>
      </c>
      <c r="B31" s="20"/>
      <c r="C31" s="60"/>
      <c r="D31" s="201" t="s">
        <v>86</v>
      </c>
      <c r="E31" s="20"/>
      <c r="F31" s="431"/>
      <c r="G31" s="432"/>
      <c r="H31" s="19" t="s">
        <v>87</v>
      </c>
      <c r="I31" s="61"/>
      <c r="J31" s="189" t="s">
        <v>533</v>
      </c>
      <c r="K31" s="180"/>
      <c r="L31" s="176"/>
      <c r="M31" s="20"/>
      <c r="N31" s="20"/>
      <c r="O31" s="20"/>
      <c r="P31" s="20"/>
      <c r="Q31" s="20"/>
      <c r="R31" s="20"/>
      <c r="S31" s="20"/>
      <c r="T31" s="20"/>
      <c r="U31" s="20"/>
      <c r="V31" s="181"/>
    </row>
    <row r="32" spans="1:22">
      <c r="A32" s="19" t="s">
        <v>522</v>
      </c>
      <c r="B32" s="20"/>
      <c r="C32" s="21"/>
      <c r="D32" s="201"/>
      <c r="E32" s="20"/>
      <c r="F32" s="431"/>
      <c r="G32" s="432"/>
      <c r="H32" s="19"/>
      <c r="I32" s="61"/>
      <c r="J32" s="433" t="s">
        <v>92</v>
      </c>
      <c r="K32" s="434"/>
      <c r="L32" s="176"/>
      <c r="M32" s="20"/>
      <c r="N32" s="20"/>
      <c r="O32" s="20"/>
      <c r="P32" s="20"/>
      <c r="Q32" s="20"/>
      <c r="R32" s="20"/>
      <c r="S32" s="20"/>
      <c r="T32" s="20"/>
      <c r="U32" s="20"/>
      <c r="V32" s="181"/>
    </row>
    <row r="33" spans="1:29">
      <c r="A33" s="34"/>
      <c r="B33" s="35"/>
      <c r="C33" s="374"/>
      <c r="D33" s="201" t="s">
        <v>93</v>
      </c>
      <c r="E33" s="20"/>
      <c r="F33" s="190"/>
      <c r="G33" s="191"/>
      <c r="H33" s="19" t="s">
        <v>94</v>
      </c>
      <c r="I33" s="61"/>
      <c r="J33" s="189"/>
      <c r="K33" s="180"/>
      <c r="L33" s="176"/>
      <c r="M33" s="20"/>
      <c r="N33" s="20"/>
      <c r="O33" s="20"/>
      <c r="P33" s="20"/>
      <c r="Q33" s="20"/>
      <c r="R33" s="20"/>
      <c r="S33" s="20"/>
      <c r="T33" s="20"/>
      <c r="U33" s="20"/>
      <c r="V33" s="181"/>
    </row>
    <row r="34" spans="1:29" ht="13">
      <c r="A34" s="16" t="s">
        <v>95</v>
      </c>
      <c r="B34" s="27"/>
      <c r="C34" s="12"/>
      <c r="D34" s="201" t="s">
        <v>96</v>
      </c>
      <c r="E34" s="20"/>
      <c r="F34" s="89" t="s">
        <v>97</v>
      </c>
      <c r="G34" s="86"/>
      <c r="H34" s="19" t="s">
        <v>87</v>
      </c>
      <c r="I34" s="61"/>
      <c r="J34" s="189" t="s">
        <v>98</v>
      </c>
      <c r="K34" s="180"/>
      <c r="L34" s="176"/>
      <c r="M34" s="20"/>
      <c r="N34" s="20"/>
      <c r="O34" s="20"/>
      <c r="P34" s="20"/>
      <c r="Q34" s="20"/>
      <c r="R34" s="20"/>
      <c r="S34" s="20"/>
      <c r="T34" s="20"/>
      <c r="U34" s="20"/>
      <c r="V34" s="181"/>
    </row>
    <row r="35" spans="1:29" ht="13">
      <c r="A35" s="19" t="s">
        <v>538</v>
      </c>
      <c r="B35" s="20"/>
      <c r="C35" s="21"/>
      <c r="D35" s="201" t="s">
        <v>99</v>
      </c>
      <c r="E35" s="20"/>
      <c r="F35" s="90"/>
      <c r="G35" s="192"/>
      <c r="H35" s="19" t="s">
        <v>100</v>
      </c>
      <c r="I35" s="61"/>
      <c r="J35" s="433" t="s">
        <v>523</v>
      </c>
      <c r="K35" s="434"/>
      <c r="L35" s="435" t="s">
        <v>102</v>
      </c>
      <c r="M35" s="436"/>
      <c r="N35" s="436"/>
      <c r="O35" s="436"/>
      <c r="P35" s="436"/>
      <c r="Q35" s="436"/>
      <c r="R35" s="436"/>
      <c r="S35" s="436"/>
      <c r="T35" s="436"/>
      <c r="U35" s="436"/>
      <c r="V35" s="437"/>
    </row>
    <row r="36" spans="1:29">
      <c r="A36" s="34"/>
      <c r="B36" s="35"/>
      <c r="C36" s="36"/>
      <c r="D36" s="202"/>
      <c r="E36" s="35"/>
      <c r="F36" s="422" t="s">
        <v>957</v>
      </c>
      <c r="G36" s="423"/>
      <c r="H36" s="422" t="s">
        <v>958</v>
      </c>
      <c r="I36" s="423"/>
      <c r="J36" s="184" t="s">
        <v>539</v>
      </c>
      <c r="K36" s="184"/>
      <c r="L36" s="424" t="s">
        <v>104</v>
      </c>
      <c r="M36" s="425"/>
      <c r="N36" s="425"/>
      <c r="O36" s="425"/>
      <c r="P36" s="425"/>
      <c r="Q36" s="425"/>
      <c r="R36" s="425"/>
      <c r="S36" s="425"/>
      <c r="T36" s="425"/>
      <c r="U36" s="425"/>
      <c r="V36" s="426"/>
    </row>
    <row r="40" spans="1:29" ht="36" customHeight="1">
      <c r="A40" s="206" t="s">
        <v>545</v>
      </c>
      <c r="B40" s="206"/>
      <c r="D40" s="4"/>
      <c r="F40" s="331" t="s">
        <v>883</v>
      </c>
      <c r="G40" s="331"/>
      <c r="H40" s="331" t="s">
        <v>578</v>
      </c>
      <c r="J40" s="4"/>
    </row>
    <row r="41" spans="1:29" ht="20">
      <c r="A41" s="206" t="s">
        <v>901</v>
      </c>
      <c r="B41" s="206"/>
      <c r="D41" s="4"/>
      <c r="F41" s="331" t="s">
        <v>884</v>
      </c>
      <c r="G41" s="332"/>
      <c r="H41" s="331" t="s">
        <v>578</v>
      </c>
      <c r="J41" s="4"/>
    </row>
    <row r="42" spans="1:29" ht="20">
      <c r="A42" s="206" t="s">
        <v>546</v>
      </c>
      <c r="B42" s="206"/>
      <c r="D42" s="4"/>
      <c r="F42" s="331" t="s">
        <v>885</v>
      </c>
      <c r="G42" s="331"/>
      <c r="H42" s="331" t="s">
        <v>578</v>
      </c>
      <c r="J42" s="4"/>
    </row>
    <row r="43" spans="1:29" ht="20">
      <c r="A43" s="206" t="s">
        <v>547</v>
      </c>
      <c r="B43" s="206"/>
      <c r="D43" s="4"/>
      <c r="F43" s="331" t="s">
        <v>886</v>
      </c>
      <c r="G43" s="331"/>
      <c r="H43" s="331" t="s">
        <v>578</v>
      </c>
      <c r="J43" s="4"/>
    </row>
    <row r="44" spans="1:29" s="172" customFormat="1" ht="20">
      <c r="A44" s="206" t="s">
        <v>548</v>
      </c>
      <c r="B44" s="206"/>
      <c r="C44" s="4"/>
      <c r="D44" s="4"/>
      <c r="E44" s="4"/>
      <c r="F44" s="331" t="s">
        <v>887</v>
      </c>
      <c r="G44" s="331"/>
      <c r="H44" s="331" t="s">
        <v>578</v>
      </c>
      <c r="I44" s="4"/>
      <c r="J44" s="4"/>
      <c r="M44" s="4"/>
      <c r="N44" s="4"/>
      <c r="O44" s="4"/>
      <c r="P44" s="4"/>
      <c r="Q44" s="4"/>
      <c r="R44" s="4"/>
      <c r="S44" s="4"/>
      <c r="T44" s="4"/>
      <c r="U44" s="4"/>
      <c r="V44" s="173"/>
      <c r="Y44" s="4"/>
      <c r="Z44" s="4"/>
      <c r="AA44" s="4"/>
      <c r="AB44" s="4"/>
      <c r="AC44" s="4"/>
    </row>
    <row r="45" spans="1:29" ht="20">
      <c r="F45" s="331" t="s">
        <v>888</v>
      </c>
      <c r="G45" s="331"/>
      <c r="H45" s="331" t="s">
        <v>578</v>
      </c>
    </row>
  </sheetData>
  <mergeCells count="10">
    <mergeCell ref="F36:G36"/>
    <mergeCell ref="H36:I36"/>
    <mergeCell ref="L36:V36"/>
    <mergeCell ref="I5:J5"/>
    <mergeCell ref="L30:V30"/>
    <mergeCell ref="F31:G31"/>
    <mergeCell ref="F32:G32"/>
    <mergeCell ref="J32:K32"/>
    <mergeCell ref="J35:K35"/>
    <mergeCell ref="L35:V35"/>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96ED-CB40-45D9-9555-9E8CE03BF8FB}">
  <sheetPr>
    <tabColor rgb="FFFFFFCC"/>
  </sheetPr>
  <dimension ref="A1:AC53"/>
  <sheetViews>
    <sheetView topLeftCell="A22" zoomScale="80" zoomScaleNormal="80" zoomScaleSheetLayoutView="80" workbookViewId="0">
      <selection activeCell="B31" sqref="B31"/>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79"/>
      <c r="B18" s="380" t="s">
        <v>952</v>
      </c>
      <c r="C18" s="239" t="str">
        <f>IF(D18="","",VLOOKUP(B18,Data!$B$5:$L$501,2,FALSE))</f>
        <v/>
      </c>
      <c r="D18" s="229"/>
      <c r="E18" s="319"/>
      <c r="F18" s="224" t="str">
        <f>IF(D18="","",VLOOKUP(B18,Data!$B$5:$L$501,11,FALSE))</f>
        <v/>
      </c>
      <c r="G18" s="234" t="str">
        <f t="shared" ref="G18:G35"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137,Data!G137,(IF(B18=Data!#REF!,Data!#REF!,(IF(B18=Data!B140,Data!G140,(IF(B18=Data!#REF!,Data!#REF!,(IF(B18=Data!#REF!,Data!#REF!,(IF(B18=Data!#REF!,Data!#REF!,(IF(B18=Data!B124,Data!G124,(IF(B18=Data!#REF!,Data!#REF!,Data!#REF!)))))))))))))))&amp;IF(B18=Data!#REF!,Data!#REF!,(IF(B18=Data!#REF!,Data!#REF!,(IF(B18=Data!B264,Data!G264,(IF(B18=Data!#REF!,Data!#REF!,(IF(B18=Data!#REF!,Data!#REF!,(IF(B18=Data!B164,Data!G932,(IF(B18=Data!#REF!,Data!#REF!,(IF(B18=Data!#REF!,Data!#REF!,Data!#REF!)))))))))))))))&amp;IF(B18=Data!#REF!,Data!#REF!,(IF(B18=Data!#REF!,Data!#REF!,(IF(B18=Data!#REF!,Data!#REF!,(IF(B18=Data!#REF!,Data!#REF!,(IF(B18=Data!#REF!,Data!#REF!,Data!#REF!)))))))))</f>
        <v>#REF!</v>
      </c>
      <c r="N18" s="328"/>
      <c r="O18" s="329"/>
      <c r="P18" s="233" t="e">
        <f>IF(B18=Data!B137,Data!H137,(IF(B18=Data!#REF!,Data!#REF!,(IF(B18=Data!B140,Data!H140,(IF(B18=Data!#REF!,Data!#REF!,(IF(B18=Data!#REF!,Data!#REF!,(IF(B18=Data!#REF!,Data!#REF!,(IF(B18=Data!B124,Data!H124,(IF(B18=Data!#REF!,Data!#REF!,Data!#REF!)))))))))))))))&amp;IF(B18=Data!#REF!,Data!#REF!,(IF(B18=Data!#REF!,Data!#REF!,(IF(B18=Data!B264,Data!H264,(IF(B18=Data!#REF!,Data!#REF!,(IF(B18=Data!#REF!,Data!#REF!,(IF(B18=Data!B164,Data!H932,(IF(B18=Data!#REF!,Data!#REF!,(IF(B18=Data!#REF!,Data!#REF!,Data!#REF!)))))))))))))))&amp;IF(B18=Data!#REF!,Data!#REF!,(IF(B18=Data!#REF!,Data!#REF!,(IF(B18=Data!#REF!,Data!#REF!,(IF(B18=Data!#REF!,Data!#REF!,(IF(B18=Data!#REF!,Data!#REF!,Data!#REF!)))))))))</f>
        <v>#REF!</v>
      </c>
      <c r="Q18" s="329"/>
      <c r="R18" s="329"/>
      <c r="S18" s="233" t="e">
        <f>IF(B18=Data!B137,Data!I137,(IF(B18=Data!#REF!,Data!#REF!,(IF(B18=Data!B140,Data!I140,(IF(B18=Data!#REF!,Data!#REF!,(IF(B18=Data!#REF!,Data!#REF!,(IF(B18=Data!#REF!,Data!#REF!,(IF(B18=Data!B124,Data!I124,(IF(B18=Data!#REF!,Data!#REF!,Data!#REF!)))))))))))))))&amp;IF(B18=Data!#REF!,Data!#REF!,(IF(B18=Data!#REF!,Data!#REF!,(IF(B18=Data!B264,Data!I264,(IF(B18=Data!#REF!,Data!#REF!,(IF(B18=Data!#REF!,Data!#REF!,(IF(B18=Data!B164,Data!I932,(IF(B18=Data!#REF!,Data!#REF!,(IF(B18=Data!#REF!,Data!#REF!,Data!#REF!)))))))))))))))&amp;IF(B18=Data!#REF!,Data!#REF!,(IF(B18=Data!#REF!,Data!#REF!,(IF(B18=Data!#REF!,Data!#REF!,(IF(B18=Data!#REF!,Data!#REF!,(IF(B18=Data!#REF!,Data!#REF!,Data!#REF!)))))))))</f>
        <v>#REF!</v>
      </c>
      <c r="T18" s="330"/>
      <c r="U18" s="233" t="e">
        <f>IF(B18=Data!B137,Data!J137,(IF(B18=Data!#REF!,Data!#REF!,(IF(B18=Data!B140,Data!J140,(IF(B18=Data!#REF!,Data!#REF!,(IF(B18=Data!#REF!,Data!#REF!,(IF(B18=Data!#REF!,Data!#REF!,(IF(B18=Data!B124,Data!J124,(IF(B18=Data!#REF!,Data!#REF!,Data!#REF!)))))))))))))))&amp;IF(B18=Data!#REF!,Data!#REF!,(IF(B18=Data!#REF!,Data!#REF!,(IF(B18=Data!B264,Data!J264,(IF(B18=Data!#REF!,Data!#REF!,(IF(B18=Data!#REF!,Data!#REF!,(IF(B18=Data!B164,Data!J932,(IF(B18=Data!#REF!,Data!#REF!,(IF(B18=Data!#REF!,Data!#REF!,Data!#REF!)))))))))))))))&amp;IF(B18=Data!#REF!,Data!#REF!,(IF(B18=Data!#REF!,Data!#REF!,(IF(B18=Data!#REF!,Data!#REF!,(IF(B18=Data!#REF!,Data!#REF!,(IF(B18=Data!#REF!,Data!#REF!,Data!#REF!)))))))))</f>
        <v>#REF!</v>
      </c>
      <c r="V18" s="227" t="str">
        <f>IF(D18="","",VLOOKUP(B18,Data!$B$5:$J$501,9,FALSE)*D18)</f>
        <v/>
      </c>
    </row>
    <row r="19" spans="1:22" ht="17.75" customHeight="1">
      <c r="A19" s="381">
        <v>1</v>
      </c>
      <c r="B19" s="382" t="s">
        <v>350</v>
      </c>
      <c r="C19" s="372" t="str">
        <f>IF(D19="","",VLOOKUP(B19,Data!$B$5:$L$501,2,FALSE))</f>
        <v>ZF42500</v>
      </c>
      <c r="D19" s="383">
        <v>2</v>
      </c>
      <c r="E19" s="320" t="s">
        <v>570</v>
      </c>
      <c r="F19" s="224">
        <f>IF(D19="","",VLOOKUP(B19,Data!$B$5:$L$501,11,FALSE))</f>
        <v>2302.7199999999998</v>
      </c>
      <c r="G19" s="234">
        <f t="shared" si="0"/>
        <v>4605.4399999999996</v>
      </c>
      <c r="H19" s="225" t="str">
        <f>IF(D19="","",VLOOKUP(B19,Data!$B$5:$D$501,3,FALSE))</f>
        <v>C/T</v>
      </c>
      <c r="I19" s="225" t="str">
        <f>IF(D19="","",VLOOKUP(B19,Data!$B$5:$M$501,12,FALSE))</f>
        <v>Indonesia</v>
      </c>
      <c r="J19" s="231" t="s">
        <v>951</v>
      </c>
      <c r="K19" s="226">
        <f>IF(D19="","",VLOOKUP(B19,Data!$B$5:$E$501,4,FALSE)*D19)</f>
        <v>534</v>
      </c>
      <c r="L19" s="232">
        <f>IF(D19="","",VLOOKUP(B19,Data!$B$5:$F$501,5,FALSE)*D19)</f>
        <v>484</v>
      </c>
      <c r="M19" s="230" t="e">
        <f>IF(B19=Data!B88,Data!G88,(IF(B19=Data!#REF!,Data!#REF!,(IF(B19=Data!B91,Data!G91,(IF(B19=Data!#REF!,Data!#REF!,(IF(B19=Data!#REF!,Data!#REF!,(IF(B19=Data!#REF!,Data!#REF!,(IF(B19=Data!B75,Data!G75,(IF(B19=Data!#REF!,Data!#REF!,Data!#REF!)))))))))))))))&amp;IF(B19=Data!#REF!,Data!#REF!,(IF(B19=Data!#REF!,Data!#REF!,(IF(B19=Data!B215,Data!G215,(IF(B19=Data!#REF!,Data!#REF!,(IF(B19=Data!#REF!,Data!#REF!,(IF(B19=Data!B115,Data!G883,(IF(B19=Data!#REF!,Data!#REF!,(IF(B19=Data!#REF!,Data!#REF!,Data!#REF!)))))))))))))))&amp;IF(B19=Data!#REF!,Data!#REF!,(IF(B19=Data!#REF!,Data!#REF!,(IF(B19=Data!#REF!,Data!#REF!,(IF(B19=Data!#REF!,Data!#REF!,(IF(B19=Data!#REF!,Data!#REF!,Data!#REF!)))))))))</f>
        <v>#REF!</v>
      </c>
      <c r="N19" s="328"/>
      <c r="O19" s="329"/>
      <c r="P19" s="233" t="e">
        <f>IF(B19=Data!B88,Data!H88,(IF(B19=Data!#REF!,Data!#REF!,(IF(B19=Data!B91,Data!H91,(IF(B19=Data!#REF!,Data!#REF!,(IF(B19=Data!#REF!,Data!#REF!,(IF(B19=Data!#REF!,Data!#REF!,(IF(B19=Data!B75,Data!H75,(IF(B19=Data!#REF!,Data!#REF!,Data!#REF!)))))))))))))))&amp;IF(B19=Data!#REF!,Data!#REF!,(IF(B19=Data!#REF!,Data!#REF!,(IF(B19=Data!B215,Data!H215,(IF(B19=Data!#REF!,Data!#REF!,(IF(B19=Data!#REF!,Data!#REF!,(IF(B19=Data!B115,Data!H883,(IF(B19=Data!#REF!,Data!#REF!,(IF(B19=Data!#REF!,Data!#REF!,Data!#REF!)))))))))))))))&amp;IF(B19=Data!#REF!,Data!#REF!,(IF(B19=Data!#REF!,Data!#REF!,(IF(B19=Data!#REF!,Data!#REF!,(IF(B19=Data!#REF!,Data!#REF!,(IF(B19=Data!#REF!,Data!#REF!,Data!#REF!)))))))))</f>
        <v>#REF!</v>
      </c>
      <c r="Q19" s="329"/>
      <c r="R19" s="329"/>
      <c r="S19" s="233" t="e">
        <f>IF(B19=Data!B88,Data!I88,(IF(B19=Data!#REF!,Data!#REF!,(IF(B19=Data!B91,Data!I91,(IF(B19=Data!#REF!,Data!#REF!,(IF(B19=Data!#REF!,Data!#REF!,(IF(B19=Data!#REF!,Data!#REF!,(IF(B19=Data!B75,Data!I75,(IF(B19=Data!#REF!,Data!#REF!,Data!#REF!)))))))))))))))&amp;IF(B19=Data!#REF!,Data!#REF!,(IF(B19=Data!#REF!,Data!#REF!,(IF(B19=Data!B215,Data!I215,(IF(B19=Data!#REF!,Data!#REF!,(IF(B19=Data!#REF!,Data!#REF!,(IF(B19=Data!B115,Data!I883,(IF(B19=Data!#REF!,Data!#REF!,(IF(B19=Data!#REF!,Data!#REF!,Data!#REF!)))))))))))))))&amp;IF(B19=Data!#REF!,Data!#REF!,(IF(B19=Data!#REF!,Data!#REF!,(IF(B19=Data!#REF!,Data!#REF!,(IF(B19=Data!#REF!,Data!#REF!,(IF(B19=Data!#REF!,Data!#REF!,Data!#REF!)))))))))</f>
        <v>#REF!</v>
      </c>
      <c r="T19" s="330"/>
      <c r="U19" s="233" t="e">
        <f>IF(B19=Data!B88,Data!J88,(IF(B19=Data!#REF!,Data!#REF!,(IF(B19=Data!B91,Data!J91,(IF(B19=Data!#REF!,Data!#REF!,(IF(B19=Data!#REF!,Data!#REF!,(IF(B19=Data!#REF!,Data!#REF!,(IF(B19=Data!B75,Data!J75,(IF(B19=Data!#REF!,Data!#REF!,Data!#REF!)))))))))))))))&amp;IF(B19=Data!#REF!,Data!#REF!,(IF(B19=Data!#REF!,Data!#REF!,(IF(B19=Data!B215,Data!J215,(IF(B19=Data!#REF!,Data!#REF!,(IF(B19=Data!#REF!,Data!#REF!,(IF(B19=Data!B115,Data!J883,(IF(B19=Data!#REF!,Data!#REF!,(IF(B19=Data!#REF!,Data!#REF!,Data!#REF!)))))))))))))))&amp;IF(B19=Data!#REF!,Data!#REF!,(IF(B19=Data!#REF!,Data!#REF!,(IF(B19=Data!#REF!,Data!#REF!,(IF(B19=Data!#REF!,Data!#REF!,(IF(B19=Data!#REF!,Data!#REF!,Data!#REF!)))))))))</f>
        <v>#REF!</v>
      </c>
      <c r="V19" s="227">
        <f>IF(D19="","",VLOOKUP(B19,Data!$B$5:$J$501,9,FALSE)*D19)</f>
        <v>2.976</v>
      </c>
    </row>
    <row r="20" spans="1:22" ht="17.75" customHeight="1">
      <c r="A20" s="379"/>
      <c r="B20" s="380" t="s">
        <v>961</v>
      </c>
      <c r="C20" s="239" t="str">
        <f>IF(D20="","",VLOOKUP(B20,Data!$B$5:$L$501,2,FALSE))</f>
        <v/>
      </c>
      <c r="D20" s="383"/>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87,Data!G87,(IF(B20=Data!#REF!,Data!#REF!,(IF(B20=Data!B90,Data!G90,(IF(B20=Data!#REF!,Data!#REF!,(IF(B20=Data!#REF!,Data!#REF!,(IF(B20=Data!#REF!,Data!#REF!,(IF(B20=Data!B74,Data!G74,(IF(B20=Data!#REF!,Data!#REF!,Data!#REF!)))))))))))))))&amp;IF(B20=Data!#REF!,Data!#REF!,(IF(B20=Data!#REF!,Data!#REF!,(IF(B20=Data!B214,Data!G214,(IF(B20=Data!#REF!,Data!#REF!,(IF(B20=Data!#REF!,Data!#REF!,(IF(B20=Data!B114,Data!G882,(IF(B20=Data!#REF!,Data!#REF!,(IF(B20=Data!#REF!,Data!#REF!,Data!#REF!)))))))))))))))&amp;IF(B20=Data!#REF!,Data!#REF!,(IF(B20=Data!#REF!,Data!#REF!,(IF(B20=Data!#REF!,Data!#REF!,(IF(B20=Data!#REF!,Data!#REF!,(IF(B20=Data!#REF!,Data!#REF!,Data!#REF!)))))))))</f>
        <v>#REF!</v>
      </c>
      <c r="N20" s="328"/>
      <c r="O20" s="329"/>
      <c r="P20" s="233" t="e">
        <f>IF(B20=Data!B87,Data!H87,(IF(B20=Data!#REF!,Data!#REF!,(IF(B20=Data!B90,Data!H90,(IF(B20=Data!#REF!,Data!#REF!,(IF(B20=Data!#REF!,Data!#REF!,(IF(B20=Data!#REF!,Data!#REF!,(IF(B20=Data!B74,Data!H74,(IF(B20=Data!#REF!,Data!#REF!,Data!#REF!)))))))))))))))&amp;IF(B20=Data!#REF!,Data!#REF!,(IF(B20=Data!#REF!,Data!#REF!,(IF(B20=Data!B214,Data!H214,(IF(B20=Data!#REF!,Data!#REF!,(IF(B20=Data!#REF!,Data!#REF!,(IF(B20=Data!B114,Data!H882,(IF(B20=Data!#REF!,Data!#REF!,(IF(B20=Data!#REF!,Data!#REF!,Data!#REF!)))))))))))))))&amp;IF(B20=Data!#REF!,Data!#REF!,(IF(B20=Data!#REF!,Data!#REF!,(IF(B20=Data!#REF!,Data!#REF!,(IF(B20=Data!#REF!,Data!#REF!,(IF(B20=Data!#REF!,Data!#REF!,Data!#REF!)))))))))</f>
        <v>#REF!</v>
      </c>
      <c r="Q20" s="329"/>
      <c r="R20" s="329"/>
      <c r="S20" s="233" t="e">
        <f>IF(B20=Data!B87,Data!I87,(IF(B20=Data!#REF!,Data!#REF!,(IF(B20=Data!B90,Data!I90,(IF(B20=Data!#REF!,Data!#REF!,(IF(B20=Data!#REF!,Data!#REF!,(IF(B20=Data!#REF!,Data!#REF!,(IF(B20=Data!B74,Data!I74,(IF(B20=Data!#REF!,Data!#REF!,Data!#REF!)))))))))))))))&amp;IF(B20=Data!#REF!,Data!#REF!,(IF(B20=Data!#REF!,Data!#REF!,(IF(B20=Data!B214,Data!I214,(IF(B20=Data!#REF!,Data!#REF!,(IF(B20=Data!#REF!,Data!#REF!,(IF(B20=Data!B114,Data!I882,(IF(B20=Data!#REF!,Data!#REF!,(IF(B20=Data!#REF!,Data!#REF!,Data!#REF!)))))))))))))))&amp;IF(B20=Data!#REF!,Data!#REF!,(IF(B20=Data!#REF!,Data!#REF!,(IF(B20=Data!#REF!,Data!#REF!,(IF(B20=Data!#REF!,Data!#REF!,(IF(B20=Data!#REF!,Data!#REF!,Data!#REF!)))))))))</f>
        <v>#REF!</v>
      </c>
      <c r="T20" s="330"/>
      <c r="U20" s="233" t="e">
        <f>IF(B20=Data!B87,Data!J87,(IF(B20=Data!#REF!,Data!#REF!,(IF(B20=Data!B90,Data!J90,(IF(B20=Data!#REF!,Data!#REF!,(IF(B20=Data!#REF!,Data!#REF!,(IF(B20=Data!#REF!,Data!#REF!,(IF(B20=Data!B74,Data!J74,(IF(B20=Data!#REF!,Data!#REF!,Data!#REF!)))))))))))))))&amp;IF(B20=Data!#REF!,Data!#REF!,(IF(B20=Data!#REF!,Data!#REF!,(IF(B20=Data!B214,Data!J214,(IF(B20=Data!#REF!,Data!#REF!,(IF(B20=Data!#REF!,Data!#REF!,(IF(B20=Data!B114,Data!J882,(IF(B20=Data!#REF!,Data!#REF!,(IF(B20=Data!#REF!,Data!#REF!,Data!#REF!)))))))))))))))&amp;IF(B20=Data!#REF!,Data!#REF!,(IF(B20=Data!#REF!,Data!#REF!,(IF(B20=Data!#REF!,Data!#REF!,(IF(B20=Data!#REF!,Data!#REF!,(IF(B20=Data!#REF!,Data!#REF!,Data!#REF!)))))))))</f>
        <v>#REF!</v>
      </c>
      <c r="V20" s="227" t="str">
        <f>IF(D20="","",VLOOKUP(B20,Data!$B$5:$J$501,9,FALSE)*D20)</f>
        <v/>
      </c>
    </row>
    <row r="21" spans="1:22" ht="17.75" customHeight="1">
      <c r="A21" s="381">
        <v>2</v>
      </c>
      <c r="B21" s="382" t="s">
        <v>701</v>
      </c>
      <c r="C21" s="239" t="str">
        <f>IF(D21="","",VLOOKUP(B21,Data!$B$5:$L$501,2,FALSE))</f>
        <v>VAC9590</v>
      </c>
      <c r="D21" s="383">
        <v>1</v>
      </c>
      <c r="E21" s="228" t="s">
        <v>519</v>
      </c>
      <c r="F21" s="224">
        <f>IF(D21="","",VLOOKUP(B21,Data!$B$5:$L$501,11,FALSE))</f>
        <v>5076.5600000000004</v>
      </c>
      <c r="G21" s="234">
        <f t="shared" ref="G21:G22" si="1">IF(D21&gt;0,D21*F21,"-")</f>
        <v>5076.5600000000004</v>
      </c>
      <c r="H21" s="225" t="str">
        <f>IF(D21="","",VLOOKUP(B21,Data!$B$5:$D$501,3,FALSE))</f>
        <v>C/T</v>
      </c>
      <c r="I21" s="225" t="str">
        <f>IF(D21="","",VLOOKUP(B21,Data!$B$5:$M$501,12,FALSE))</f>
        <v>Indonesia</v>
      </c>
      <c r="J21" s="231" t="s">
        <v>962</v>
      </c>
      <c r="K21" s="226">
        <f>IF(D21="","",VLOOKUP(B21,Data!$B$5:$E$501,4,FALSE)*D21)</f>
        <v>310</v>
      </c>
      <c r="L21" s="232">
        <f>IF(D21="","",VLOOKUP(B21,Data!$B$5:$F$501,5,FALSE)*D21)</f>
        <v>274</v>
      </c>
      <c r="M21" s="230" t="e">
        <f>IF(B21=Data!B142,Data!G142,(IF(B21=Data!#REF!,Data!#REF!,(IF(B21=Data!B145,Data!G145,(IF(B21=Data!#REF!,Data!#REF!,(IF(B21=Data!#REF!,Data!#REF!,(IF(B21=Data!#REF!,Data!#REF!,(IF(B21=Data!B129,Data!G129,(IF(B21=Data!#REF!,Data!#REF!,Data!#REF!)))))))))))))))&amp;IF(B21=Data!#REF!,Data!#REF!,(IF(B21=Data!#REF!,Data!#REF!,(IF(B21=Data!B269,Data!G269,(IF(B21=Data!#REF!,Data!#REF!,(IF(B21=Data!#REF!,Data!#REF!,(IF(B21=Data!B169,Data!G937,(IF(B21=Data!#REF!,Data!#REF!,(IF(B21=Data!#REF!,Data!#REF!,Data!#REF!)))))))))))))))&amp;IF(B21=Data!#REF!,Data!#REF!,(IF(B21=Data!#REF!,Data!#REF!,(IF(B21=Data!#REF!,Data!#REF!,(IF(B21=Data!#REF!,Data!#REF!,(IF(B21=Data!#REF!,Data!#REF!,Data!#REF!)))))))))</f>
        <v>#REF!</v>
      </c>
      <c r="N21" s="328"/>
      <c r="O21" s="329"/>
      <c r="P21" s="233" t="e">
        <f>IF(B21=Data!B142,Data!H142,(IF(B21=Data!#REF!,Data!#REF!,(IF(B21=Data!B145,Data!H145,(IF(B21=Data!#REF!,Data!#REF!,(IF(B21=Data!#REF!,Data!#REF!,(IF(B21=Data!#REF!,Data!#REF!,(IF(B21=Data!B129,Data!H129,(IF(B21=Data!#REF!,Data!#REF!,Data!#REF!)))))))))))))))&amp;IF(B21=Data!#REF!,Data!#REF!,(IF(B21=Data!#REF!,Data!#REF!,(IF(B21=Data!B269,Data!H269,(IF(B21=Data!#REF!,Data!#REF!,(IF(B21=Data!#REF!,Data!#REF!,(IF(B21=Data!B169,Data!H937,(IF(B21=Data!#REF!,Data!#REF!,(IF(B21=Data!#REF!,Data!#REF!,Data!#REF!)))))))))))))))&amp;IF(B21=Data!#REF!,Data!#REF!,(IF(B21=Data!#REF!,Data!#REF!,(IF(B21=Data!#REF!,Data!#REF!,(IF(B21=Data!#REF!,Data!#REF!,(IF(B21=Data!#REF!,Data!#REF!,Data!#REF!)))))))))</f>
        <v>#REF!</v>
      </c>
      <c r="Q21" s="329"/>
      <c r="R21" s="329"/>
      <c r="S21" s="233" t="e">
        <f>IF(B21=Data!B142,Data!I142,(IF(B21=Data!#REF!,Data!#REF!,(IF(B21=Data!B145,Data!I145,(IF(B21=Data!#REF!,Data!#REF!,(IF(B21=Data!#REF!,Data!#REF!,(IF(B21=Data!#REF!,Data!#REF!,(IF(B21=Data!B129,Data!I129,(IF(B21=Data!#REF!,Data!#REF!,Data!#REF!)))))))))))))))&amp;IF(B21=Data!#REF!,Data!#REF!,(IF(B21=Data!#REF!,Data!#REF!,(IF(B21=Data!B269,Data!I269,(IF(B21=Data!#REF!,Data!#REF!,(IF(B21=Data!#REF!,Data!#REF!,(IF(B21=Data!B169,Data!I937,(IF(B21=Data!#REF!,Data!#REF!,(IF(B21=Data!#REF!,Data!#REF!,Data!#REF!)))))))))))))))&amp;IF(B21=Data!#REF!,Data!#REF!,(IF(B21=Data!#REF!,Data!#REF!,(IF(B21=Data!#REF!,Data!#REF!,(IF(B21=Data!#REF!,Data!#REF!,(IF(B21=Data!#REF!,Data!#REF!,Data!#REF!)))))))))</f>
        <v>#REF!</v>
      </c>
      <c r="T21" s="330"/>
      <c r="U21" s="233" t="e">
        <f>IF(B21=Data!B142,Data!J142,(IF(B21=Data!#REF!,Data!#REF!,(IF(B21=Data!B145,Data!J145,(IF(B21=Data!#REF!,Data!#REF!,(IF(B21=Data!#REF!,Data!#REF!,(IF(B21=Data!#REF!,Data!#REF!,(IF(B21=Data!B129,Data!J129,(IF(B21=Data!#REF!,Data!#REF!,Data!#REF!)))))))))))))))&amp;IF(B21=Data!#REF!,Data!#REF!,(IF(B21=Data!#REF!,Data!#REF!,(IF(B21=Data!B269,Data!J269,(IF(B21=Data!#REF!,Data!#REF!,(IF(B21=Data!#REF!,Data!#REF!,(IF(B21=Data!B169,Data!J937,(IF(B21=Data!#REF!,Data!#REF!,(IF(B21=Data!#REF!,Data!#REF!,Data!#REF!)))))))))))))))&amp;IF(B21=Data!#REF!,Data!#REF!,(IF(B21=Data!#REF!,Data!#REF!,(IF(B21=Data!#REF!,Data!#REF!,(IF(B21=Data!#REF!,Data!#REF!,(IF(B21=Data!#REF!,Data!#REF!,Data!#REF!)))))))))</f>
        <v>#REF!</v>
      </c>
      <c r="V21" s="227">
        <f>IF(D21="","",VLOOKUP(B21,Data!$B$5:$J$501,9,FALSE)*D21)</f>
        <v>1.534</v>
      </c>
    </row>
    <row r="22" spans="1:22" ht="17.75" customHeight="1">
      <c r="A22" s="379"/>
      <c r="B22" s="380" t="s">
        <v>963</v>
      </c>
      <c r="C22" s="372" t="str">
        <f>IF(D22="","",VLOOKUP(B22,Data!$B$5:$L$501,2,FALSE))</f>
        <v/>
      </c>
      <c r="D22" s="383"/>
      <c r="E22" s="319"/>
      <c r="F22" s="224" t="str">
        <f>IF(D22="","",VLOOKUP(B22,Data!$B$5:$L$501,11,FALSE))</f>
        <v/>
      </c>
      <c r="G22" s="234" t="str">
        <f t="shared" si="1"/>
        <v>-</v>
      </c>
      <c r="H22" s="225" t="str">
        <f>IF(D22="","",VLOOKUP(B22,Data!$B$5:$D$501,3,FALSE))</f>
        <v/>
      </c>
      <c r="I22" s="225" t="str">
        <f>IF(D22="","",VLOOKUP(B22,Data!$B$5:$M$501,12,FALSE))</f>
        <v/>
      </c>
      <c r="J22" s="231"/>
      <c r="K22" s="226" t="str">
        <f>IF(D22="","",VLOOKUP(B22,Data!$B$5:$E$501,4,FALSE)*D22)</f>
        <v/>
      </c>
      <c r="L22" s="232" t="str">
        <f>IF(D22="","",VLOOKUP(B22,Data!$B$5:$F$501,5,FALSE)*D22)</f>
        <v/>
      </c>
      <c r="M22" s="230" t="e">
        <f>IF(B22=Data!B93,Data!G93,(IF(B22=Data!#REF!,Data!#REF!,(IF(B22=Data!B96,Data!G96,(IF(B22=Data!#REF!,Data!#REF!,(IF(B22=Data!#REF!,Data!#REF!,(IF(B22=Data!#REF!,Data!#REF!,(IF(B22=Data!B80,Data!G80,(IF(B22=Data!#REF!,Data!#REF!,Data!#REF!)))))))))))))))&amp;IF(B22=Data!#REF!,Data!#REF!,(IF(B22=Data!#REF!,Data!#REF!,(IF(B22=Data!B220,Data!G220,(IF(B22=Data!#REF!,Data!#REF!,(IF(B22=Data!#REF!,Data!#REF!,(IF(B22=Data!B120,Data!G888,(IF(B22=Data!#REF!,Data!#REF!,(IF(B22=Data!#REF!,Data!#REF!,Data!#REF!)))))))))))))))&amp;IF(B22=Data!#REF!,Data!#REF!,(IF(B22=Data!#REF!,Data!#REF!,(IF(B22=Data!#REF!,Data!#REF!,(IF(B22=Data!#REF!,Data!#REF!,(IF(B22=Data!#REF!,Data!#REF!,Data!#REF!)))))))))</f>
        <v>#REF!</v>
      </c>
      <c r="N22" s="328"/>
      <c r="O22" s="329"/>
      <c r="P22" s="233" t="e">
        <f>IF(B22=Data!B93,Data!H93,(IF(B22=Data!#REF!,Data!#REF!,(IF(B22=Data!B96,Data!H96,(IF(B22=Data!#REF!,Data!#REF!,(IF(B22=Data!#REF!,Data!#REF!,(IF(B22=Data!#REF!,Data!#REF!,(IF(B22=Data!B80,Data!H80,(IF(B22=Data!#REF!,Data!#REF!,Data!#REF!)))))))))))))))&amp;IF(B22=Data!#REF!,Data!#REF!,(IF(B22=Data!#REF!,Data!#REF!,(IF(B22=Data!B220,Data!H220,(IF(B22=Data!#REF!,Data!#REF!,(IF(B22=Data!#REF!,Data!#REF!,(IF(B22=Data!B120,Data!H888,(IF(B22=Data!#REF!,Data!#REF!,(IF(B22=Data!#REF!,Data!#REF!,Data!#REF!)))))))))))))))&amp;IF(B22=Data!#REF!,Data!#REF!,(IF(B22=Data!#REF!,Data!#REF!,(IF(B22=Data!#REF!,Data!#REF!,(IF(B22=Data!#REF!,Data!#REF!,(IF(B22=Data!#REF!,Data!#REF!,Data!#REF!)))))))))</f>
        <v>#REF!</v>
      </c>
      <c r="Q22" s="329"/>
      <c r="R22" s="329"/>
      <c r="S22" s="233" t="e">
        <f>IF(B22=Data!B93,Data!I93,(IF(B22=Data!#REF!,Data!#REF!,(IF(B22=Data!B96,Data!I96,(IF(B22=Data!#REF!,Data!#REF!,(IF(B22=Data!#REF!,Data!#REF!,(IF(B22=Data!#REF!,Data!#REF!,(IF(B22=Data!B80,Data!I80,(IF(B22=Data!#REF!,Data!#REF!,Data!#REF!)))))))))))))))&amp;IF(B22=Data!#REF!,Data!#REF!,(IF(B22=Data!#REF!,Data!#REF!,(IF(B22=Data!B220,Data!I220,(IF(B22=Data!#REF!,Data!#REF!,(IF(B22=Data!#REF!,Data!#REF!,(IF(B22=Data!B120,Data!I888,(IF(B22=Data!#REF!,Data!#REF!,(IF(B22=Data!#REF!,Data!#REF!,Data!#REF!)))))))))))))))&amp;IF(B22=Data!#REF!,Data!#REF!,(IF(B22=Data!#REF!,Data!#REF!,(IF(B22=Data!#REF!,Data!#REF!,(IF(B22=Data!#REF!,Data!#REF!,(IF(B22=Data!#REF!,Data!#REF!,Data!#REF!)))))))))</f>
        <v>#REF!</v>
      </c>
      <c r="T22" s="330"/>
      <c r="U22" s="233" t="e">
        <f>IF(B22=Data!B93,Data!J93,(IF(B22=Data!#REF!,Data!#REF!,(IF(B22=Data!B96,Data!J96,(IF(B22=Data!#REF!,Data!#REF!,(IF(B22=Data!#REF!,Data!#REF!,(IF(B22=Data!#REF!,Data!#REF!,(IF(B22=Data!B80,Data!J80,(IF(B22=Data!#REF!,Data!#REF!,Data!#REF!)))))))))))))))&amp;IF(B22=Data!#REF!,Data!#REF!,(IF(B22=Data!#REF!,Data!#REF!,(IF(B22=Data!B220,Data!J220,(IF(B22=Data!#REF!,Data!#REF!,(IF(B22=Data!#REF!,Data!#REF!,(IF(B22=Data!B120,Data!J888,(IF(B22=Data!#REF!,Data!#REF!,(IF(B22=Data!#REF!,Data!#REF!,Data!#REF!)))))))))))))))&amp;IF(B22=Data!#REF!,Data!#REF!,(IF(B22=Data!#REF!,Data!#REF!,(IF(B22=Data!#REF!,Data!#REF!,(IF(B22=Data!#REF!,Data!#REF!,(IF(B22=Data!#REF!,Data!#REF!,Data!#REF!)))))))))</f>
        <v>#REF!</v>
      </c>
      <c r="V22" s="227" t="str">
        <f>IF(D22="","",VLOOKUP(B22,Data!$B$5:$J$501,9,FALSE)*D22)</f>
        <v/>
      </c>
    </row>
    <row r="23" spans="1:22" ht="17.75" customHeight="1">
      <c r="A23" s="381">
        <v>3</v>
      </c>
      <c r="B23" s="382" t="s">
        <v>346</v>
      </c>
      <c r="C23" s="239" t="str">
        <f>IF(D23="","",VLOOKUP(B23,Data!$B$5:$L$501,2,FALSE))</f>
        <v>ZU05460</v>
      </c>
      <c r="D23" s="383">
        <v>1</v>
      </c>
      <c r="E23" s="319" t="s">
        <v>524</v>
      </c>
      <c r="F23" s="224">
        <f>IF(D23="","",VLOOKUP(B23,Data!$B$5:$L$501,11,FALSE))</f>
        <v>5913.05</v>
      </c>
      <c r="G23" s="234">
        <f t="shared" ref="G23:G24" si="2">IF(D23&gt;0,D23*F23,"-")</f>
        <v>5913.05</v>
      </c>
      <c r="H23" s="225" t="str">
        <f>IF(D23="","",VLOOKUP(B23,Data!$B$5:$D$501,3,FALSE))</f>
        <v>C/T</v>
      </c>
      <c r="I23" s="225" t="str">
        <f>IF(D23="","",VLOOKUP(B23,Data!$B$5:$M$501,12,FALSE))</f>
        <v>Indonesia</v>
      </c>
      <c r="J23" s="231" t="s">
        <v>951</v>
      </c>
      <c r="K23" s="226">
        <f>IF(D23="","",VLOOKUP(B23,Data!$B$5:$E$501,4,FALSE)*D23)</f>
        <v>338</v>
      </c>
      <c r="L23" s="232">
        <f>IF(D23="","",VLOOKUP(B23,Data!$B$5:$F$501,5,FALSE)*D23)</f>
        <v>297</v>
      </c>
      <c r="M23" s="230" t="e">
        <f>IF(B23=Data!B147,Data!G147,(IF(B23=Data!#REF!,Data!#REF!,(IF(B23=Data!B150,Data!G150,(IF(B23=Data!#REF!,Data!#REF!,(IF(B23=Data!#REF!,Data!#REF!,(IF(B23=Data!#REF!,Data!#REF!,(IF(B23=Data!B134,Data!G134,(IF(B23=Data!#REF!,Data!#REF!,Data!#REF!)))))))))))))))&amp;IF(B23=Data!#REF!,Data!#REF!,(IF(B23=Data!#REF!,Data!#REF!,(IF(B23=Data!B274,Data!G274,(IF(B23=Data!#REF!,Data!#REF!,(IF(B23=Data!#REF!,Data!#REF!,(IF(B23=Data!B174,Data!G942,(IF(B23=Data!#REF!,Data!#REF!,(IF(B23=Data!#REF!,Data!#REF!,Data!#REF!)))))))))))))))&amp;IF(B23=Data!#REF!,Data!#REF!,(IF(B23=Data!#REF!,Data!#REF!,(IF(B23=Data!#REF!,Data!#REF!,(IF(B23=Data!#REF!,Data!#REF!,(IF(B23=Data!#REF!,Data!#REF!,Data!#REF!)))))))))</f>
        <v>#REF!</v>
      </c>
      <c r="N23" s="328"/>
      <c r="O23" s="329"/>
      <c r="P23" s="233" t="e">
        <f>IF(B23=Data!B147,Data!H147,(IF(B23=Data!#REF!,Data!#REF!,(IF(B23=Data!B150,Data!H150,(IF(B23=Data!#REF!,Data!#REF!,(IF(B23=Data!#REF!,Data!#REF!,(IF(B23=Data!#REF!,Data!#REF!,(IF(B23=Data!B134,Data!H134,(IF(B23=Data!#REF!,Data!#REF!,Data!#REF!)))))))))))))))&amp;IF(B23=Data!#REF!,Data!#REF!,(IF(B23=Data!#REF!,Data!#REF!,(IF(B23=Data!B274,Data!H274,(IF(B23=Data!#REF!,Data!#REF!,(IF(B23=Data!#REF!,Data!#REF!,(IF(B23=Data!B174,Data!H942,(IF(B23=Data!#REF!,Data!#REF!,(IF(B23=Data!#REF!,Data!#REF!,Data!#REF!)))))))))))))))&amp;IF(B23=Data!#REF!,Data!#REF!,(IF(B23=Data!#REF!,Data!#REF!,(IF(B23=Data!#REF!,Data!#REF!,(IF(B23=Data!#REF!,Data!#REF!,(IF(B23=Data!#REF!,Data!#REF!,Data!#REF!)))))))))</f>
        <v>#REF!</v>
      </c>
      <c r="Q23" s="329"/>
      <c r="R23" s="329"/>
      <c r="S23" s="233" t="e">
        <f>IF(B23=Data!B147,Data!I147,(IF(B23=Data!#REF!,Data!#REF!,(IF(B23=Data!B150,Data!I150,(IF(B23=Data!#REF!,Data!#REF!,(IF(B23=Data!#REF!,Data!#REF!,(IF(B23=Data!#REF!,Data!#REF!,(IF(B23=Data!B134,Data!I134,(IF(B23=Data!#REF!,Data!#REF!,Data!#REF!)))))))))))))))&amp;IF(B23=Data!#REF!,Data!#REF!,(IF(B23=Data!#REF!,Data!#REF!,(IF(B23=Data!B274,Data!I274,(IF(B23=Data!#REF!,Data!#REF!,(IF(B23=Data!#REF!,Data!#REF!,(IF(B23=Data!B174,Data!I942,(IF(B23=Data!#REF!,Data!#REF!,(IF(B23=Data!#REF!,Data!#REF!,Data!#REF!)))))))))))))))&amp;IF(B23=Data!#REF!,Data!#REF!,(IF(B23=Data!#REF!,Data!#REF!,(IF(B23=Data!#REF!,Data!#REF!,(IF(B23=Data!#REF!,Data!#REF!,(IF(B23=Data!#REF!,Data!#REF!,Data!#REF!)))))))))</f>
        <v>#REF!</v>
      </c>
      <c r="T23" s="330"/>
      <c r="U23" s="233" t="e">
        <f>IF(B23=Data!B147,Data!J147,(IF(B23=Data!#REF!,Data!#REF!,(IF(B23=Data!B150,Data!J150,(IF(B23=Data!#REF!,Data!#REF!,(IF(B23=Data!#REF!,Data!#REF!,(IF(B23=Data!#REF!,Data!#REF!,(IF(B23=Data!B134,Data!J134,(IF(B23=Data!#REF!,Data!#REF!,Data!#REF!)))))))))))))))&amp;IF(B23=Data!#REF!,Data!#REF!,(IF(B23=Data!#REF!,Data!#REF!,(IF(B23=Data!B274,Data!J274,(IF(B23=Data!#REF!,Data!#REF!,(IF(B23=Data!#REF!,Data!#REF!,(IF(B23=Data!B174,Data!J942,(IF(B23=Data!#REF!,Data!#REF!,(IF(B23=Data!#REF!,Data!#REF!,Data!#REF!)))))))))))))))&amp;IF(B23=Data!#REF!,Data!#REF!,(IF(B23=Data!#REF!,Data!#REF!,(IF(B23=Data!#REF!,Data!#REF!,(IF(B23=Data!#REF!,Data!#REF!,(IF(B23=Data!#REF!,Data!#REF!,Data!#REF!)))))))))</f>
        <v>#REF!</v>
      </c>
      <c r="V23" s="227">
        <f>IF(D23="","",VLOOKUP(B23,Data!$B$5:$J$501,9,FALSE)*D23)</f>
        <v>1.806</v>
      </c>
    </row>
    <row r="24" spans="1:22" ht="17.75" customHeight="1">
      <c r="A24" s="381">
        <v>4</v>
      </c>
      <c r="B24" s="382" t="s">
        <v>356</v>
      </c>
      <c r="C24" s="372" t="str">
        <f>IF(D24="","",VLOOKUP(B24,Data!$B$5:$L$501,2,FALSE))</f>
        <v>WQ78290</v>
      </c>
      <c r="D24" s="383">
        <v>6</v>
      </c>
      <c r="E24" s="228"/>
      <c r="F24" s="224">
        <f>IF(D24="","",VLOOKUP(B24,Data!$B$5:$L$501,11,FALSE))</f>
        <v>4283.7299999999996</v>
      </c>
      <c r="G24" s="234">
        <f t="shared" si="2"/>
        <v>25702.379999999997</v>
      </c>
      <c r="H24" s="225" t="str">
        <f>IF(D24="","",VLOOKUP(B24,Data!$B$5:$D$501,3,FALSE))</f>
        <v>C/T</v>
      </c>
      <c r="I24" s="225" t="str">
        <f>IF(D24="","",VLOOKUP(B24,Data!$B$5:$M$501,12,FALSE))</f>
        <v>Indonesia</v>
      </c>
      <c r="J24" s="231" t="s">
        <v>951</v>
      </c>
      <c r="K24" s="226">
        <f>IF(D24="","",VLOOKUP(B24,Data!$B$5:$E$501,4,FALSE)*D24)</f>
        <v>1830</v>
      </c>
      <c r="L24" s="232">
        <f>IF(D24="","",VLOOKUP(B24,Data!$B$5:$F$501,5,FALSE)*D24)</f>
        <v>1614</v>
      </c>
      <c r="M24" s="230" t="e">
        <f>IF(B24=Data!B98,Data!G98,(IF(B24=Data!#REF!,Data!#REF!,(IF(B24=Data!B101,Data!G101,(IF(B24=Data!#REF!,Data!#REF!,(IF(B24=Data!#REF!,Data!#REF!,(IF(B24=Data!#REF!,Data!#REF!,(IF(B24=Data!B85,Data!G85,(IF(B24=Data!#REF!,Data!#REF!,Data!#REF!)))))))))))))))&amp;IF(B24=Data!#REF!,Data!#REF!,(IF(B24=Data!#REF!,Data!#REF!,(IF(B24=Data!B225,Data!G225,(IF(B24=Data!#REF!,Data!#REF!,(IF(B24=Data!#REF!,Data!#REF!,(IF(B24=Data!B125,Data!G893,(IF(B24=Data!#REF!,Data!#REF!,(IF(B24=Data!#REF!,Data!#REF!,Data!#REF!)))))))))))))))&amp;IF(B24=Data!#REF!,Data!#REF!,(IF(B24=Data!#REF!,Data!#REF!,(IF(B24=Data!#REF!,Data!#REF!,(IF(B24=Data!#REF!,Data!#REF!,(IF(B24=Data!#REF!,Data!#REF!,Data!#REF!)))))))))</f>
        <v>#REF!</v>
      </c>
      <c r="N24" s="328"/>
      <c r="O24" s="329"/>
      <c r="P24" s="233" t="e">
        <f>IF(B24=Data!B98,Data!H98,(IF(B24=Data!#REF!,Data!#REF!,(IF(B24=Data!B101,Data!H101,(IF(B24=Data!#REF!,Data!#REF!,(IF(B24=Data!#REF!,Data!#REF!,(IF(B24=Data!#REF!,Data!#REF!,(IF(B24=Data!B85,Data!H85,(IF(B24=Data!#REF!,Data!#REF!,Data!#REF!)))))))))))))))&amp;IF(B24=Data!#REF!,Data!#REF!,(IF(B24=Data!#REF!,Data!#REF!,(IF(B24=Data!B225,Data!H225,(IF(B24=Data!#REF!,Data!#REF!,(IF(B24=Data!#REF!,Data!#REF!,(IF(B24=Data!B125,Data!H893,(IF(B24=Data!#REF!,Data!#REF!,(IF(B24=Data!#REF!,Data!#REF!,Data!#REF!)))))))))))))))&amp;IF(B24=Data!#REF!,Data!#REF!,(IF(B24=Data!#REF!,Data!#REF!,(IF(B24=Data!#REF!,Data!#REF!,(IF(B24=Data!#REF!,Data!#REF!,(IF(B24=Data!#REF!,Data!#REF!,Data!#REF!)))))))))</f>
        <v>#REF!</v>
      </c>
      <c r="Q24" s="329"/>
      <c r="R24" s="329"/>
      <c r="S24" s="233" t="e">
        <f>IF(B24=Data!B98,Data!I98,(IF(B24=Data!#REF!,Data!#REF!,(IF(B24=Data!B101,Data!I101,(IF(B24=Data!#REF!,Data!#REF!,(IF(B24=Data!#REF!,Data!#REF!,(IF(B24=Data!#REF!,Data!#REF!,(IF(B24=Data!B85,Data!I85,(IF(B24=Data!#REF!,Data!#REF!,Data!#REF!)))))))))))))))&amp;IF(B24=Data!#REF!,Data!#REF!,(IF(B24=Data!#REF!,Data!#REF!,(IF(B24=Data!B225,Data!I225,(IF(B24=Data!#REF!,Data!#REF!,(IF(B24=Data!#REF!,Data!#REF!,(IF(B24=Data!B125,Data!I893,(IF(B24=Data!#REF!,Data!#REF!,(IF(B24=Data!#REF!,Data!#REF!,Data!#REF!)))))))))))))))&amp;IF(B24=Data!#REF!,Data!#REF!,(IF(B24=Data!#REF!,Data!#REF!,(IF(B24=Data!#REF!,Data!#REF!,(IF(B24=Data!#REF!,Data!#REF!,(IF(B24=Data!#REF!,Data!#REF!,Data!#REF!)))))))))</f>
        <v>#REF!</v>
      </c>
      <c r="T24" s="330"/>
      <c r="U24" s="233" t="e">
        <f>IF(B24=Data!B98,Data!J98,(IF(B24=Data!#REF!,Data!#REF!,(IF(B24=Data!B101,Data!J101,(IF(B24=Data!#REF!,Data!#REF!,(IF(B24=Data!#REF!,Data!#REF!,(IF(B24=Data!#REF!,Data!#REF!,(IF(B24=Data!B85,Data!J85,(IF(B24=Data!#REF!,Data!#REF!,Data!#REF!)))))))))))))))&amp;IF(B24=Data!#REF!,Data!#REF!,(IF(B24=Data!#REF!,Data!#REF!,(IF(B24=Data!B225,Data!J225,(IF(B24=Data!#REF!,Data!#REF!,(IF(B24=Data!#REF!,Data!#REF!,(IF(B24=Data!B125,Data!J893,(IF(B24=Data!#REF!,Data!#REF!,(IF(B24=Data!#REF!,Data!#REF!,Data!#REF!)))))))))))))))&amp;IF(B24=Data!#REF!,Data!#REF!,(IF(B24=Data!#REF!,Data!#REF!,(IF(B24=Data!#REF!,Data!#REF!,(IF(B24=Data!#REF!,Data!#REF!,(IF(B24=Data!#REF!,Data!#REF!,Data!#REF!)))))))))</f>
        <v>#REF!</v>
      </c>
      <c r="V24" s="227">
        <f>IF(D24="","",VLOOKUP(B24,Data!$B$5:$J$501,9,FALSE)*D24)</f>
        <v>9.2040000000000006</v>
      </c>
    </row>
    <row r="25" spans="1:22" ht="17.75" customHeight="1">
      <c r="A25" s="388">
        <v>5</v>
      </c>
      <c r="B25" s="382" t="s">
        <v>38</v>
      </c>
      <c r="C25" s="239" t="str">
        <f>IF(D25="","",VLOOKUP(B25,Data!$B$5:$L$501,2,FALSE))</f>
        <v>ZJ54410</v>
      </c>
      <c r="D25" s="383">
        <v>1</v>
      </c>
      <c r="E25" s="228"/>
      <c r="F25" s="224">
        <f>IF(D25="","",VLOOKUP(B25,Data!$B$5:$L$501,11,FALSE))</f>
        <v>4657.7700000000004</v>
      </c>
      <c r="G25" s="234">
        <f t="shared" ref="G25:G34" si="3">IF(D25&gt;0,D25*F25,"-")</f>
        <v>4657.7700000000004</v>
      </c>
      <c r="H25" s="225" t="str">
        <f>IF(D25="","",VLOOKUP(B25,Data!$B$5:$D$501,3,FALSE))</f>
        <v>C/T</v>
      </c>
      <c r="I25" s="225" t="str">
        <f>IF(D25="","",VLOOKUP(B25,Data!$B$5:$M$501,12,FALSE))</f>
        <v>Indonesia</v>
      </c>
      <c r="J25" s="231" t="s">
        <v>951</v>
      </c>
      <c r="K25" s="226">
        <f>IF(D25="","",VLOOKUP(B25,Data!$B$5:$E$501,4,FALSE)*D25)</f>
        <v>305</v>
      </c>
      <c r="L25" s="232">
        <f>IF(D25="","",VLOOKUP(B25,Data!$B$5:$F$501,5,FALSE)*D25)</f>
        <v>269</v>
      </c>
      <c r="M25" s="230" t="e">
        <f>IF(B25=Data!B90,Data!G90,(IF(B25=Data!#REF!,Data!#REF!,(IF(B25=Data!B93,Data!G93,(IF(B25=Data!#REF!,Data!#REF!,(IF(B25=Data!#REF!,Data!#REF!,(IF(B25=Data!#REF!,Data!#REF!,(IF(B25=Data!B77,Data!G77,(IF(B25=Data!#REF!,Data!#REF!,Data!#REF!)))))))))))))))&amp;IF(B25=Data!#REF!,Data!#REF!,(IF(B25=Data!#REF!,Data!#REF!,(IF(B25=Data!B217,Data!G217,(IF(B25=Data!#REF!,Data!#REF!,(IF(B25=Data!#REF!,Data!#REF!,(IF(B25=Data!B117,Data!G885,(IF(B25=Data!#REF!,Data!#REF!,(IF(B25=Data!#REF!,Data!#REF!,Data!#REF!)))))))))))))))&amp;IF(B25=Data!#REF!,Data!#REF!,(IF(B25=Data!#REF!,Data!#REF!,(IF(B25=Data!#REF!,Data!#REF!,(IF(B25=Data!#REF!,Data!#REF!,(IF(B25=Data!#REF!,Data!#REF!,Data!#REF!)))))))))</f>
        <v>#REF!</v>
      </c>
      <c r="N25" s="328"/>
      <c r="O25" s="329"/>
      <c r="P25" s="233" t="e">
        <f>IF(B25=Data!B90,Data!H90,(IF(B25=Data!#REF!,Data!#REF!,(IF(B25=Data!B93,Data!H93,(IF(B25=Data!#REF!,Data!#REF!,(IF(B25=Data!#REF!,Data!#REF!,(IF(B25=Data!#REF!,Data!#REF!,(IF(B25=Data!B77,Data!H77,(IF(B25=Data!#REF!,Data!#REF!,Data!#REF!)))))))))))))))&amp;IF(B25=Data!#REF!,Data!#REF!,(IF(B25=Data!#REF!,Data!#REF!,(IF(B25=Data!B217,Data!H217,(IF(B25=Data!#REF!,Data!#REF!,(IF(B25=Data!#REF!,Data!#REF!,(IF(B25=Data!B117,Data!H885,(IF(B25=Data!#REF!,Data!#REF!,(IF(B25=Data!#REF!,Data!#REF!,Data!#REF!)))))))))))))))&amp;IF(B25=Data!#REF!,Data!#REF!,(IF(B25=Data!#REF!,Data!#REF!,(IF(B25=Data!#REF!,Data!#REF!,(IF(B25=Data!#REF!,Data!#REF!,(IF(B25=Data!#REF!,Data!#REF!,Data!#REF!)))))))))</f>
        <v>#REF!</v>
      </c>
      <c r="Q25" s="329"/>
      <c r="R25" s="329"/>
      <c r="S25" s="233" t="e">
        <f>IF(B25=Data!B90,Data!I90,(IF(B25=Data!#REF!,Data!#REF!,(IF(B25=Data!B93,Data!I93,(IF(B25=Data!#REF!,Data!#REF!,(IF(B25=Data!#REF!,Data!#REF!,(IF(B25=Data!#REF!,Data!#REF!,(IF(B25=Data!B77,Data!I77,(IF(B25=Data!#REF!,Data!#REF!,Data!#REF!)))))))))))))))&amp;IF(B25=Data!#REF!,Data!#REF!,(IF(B25=Data!#REF!,Data!#REF!,(IF(B25=Data!B217,Data!I217,(IF(B25=Data!#REF!,Data!#REF!,(IF(B25=Data!#REF!,Data!#REF!,(IF(B25=Data!B117,Data!I885,(IF(B25=Data!#REF!,Data!#REF!,(IF(B25=Data!#REF!,Data!#REF!,Data!#REF!)))))))))))))))&amp;IF(B25=Data!#REF!,Data!#REF!,(IF(B25=Data!#REF!,Data!#REF!,(IF(B25=Data!#REF!,Data!#REF!,(IF(B25=Data!#REF!,Data!#REF!,(IF(B25=Data!#REF!,Data!#REF!,Data!#REF!)))))))))</f>
        <v>#REF!</v>
      </c>
      <c r="T25" s="330"/>
      <c r="U25" s="233" t="e">
        <f>IF(B25=Data!B90,Data!J90,(IF(B25=Data!#REF!,Data!#REF!,(IF(B25=Data!B93,Data!J93,(IF(B25=Data!#REF!,Data!#REF!,(IF(B25=Data!#REF!,Data!#REF!,(IF(B25=Data!#REF!,Data!#REF!,(IF(B25=Data!B77,Data!J77,(IF(B25=Data!#REF!,Data!#REF!,Data!#REF!)))))))))))))))&amp;IF(B25=Data!#REF!,Data!#REF!,(IF(B25=Data!#REF!,Data!#REF!,(IF(B25=Data!B217,Data!J217,(IF(B25=Data!#REF!,Data!#REF!,(IF(B25=Data!#REF!,Data!#REF!,(IF(B25=Data!B117,Data!J885,(IF(B25=Data!#REF!,Data!#REF!,(IF(B25=Data!#REF!,Data!#REF!,Data!#REF!)))))))))))))))&amp;IF(B25=Data!#REF!,Data!#REF!,(IF(B25=Data!#REF!,Data!#REF!,(IF(B25=Data!#REF!,Data!#REF!,(IF(B25=Data!#REF!,Data!#REF!,(IF(B25=Data!#REF!,Data!#REF!,Data!#REF!)))))))))</f>
        <v>#REF!</v>
      </c>
      <c r="V25" s="227">
        <f>IF(D25="","",VLOOKUP(B25,Data!$B$5:$J$501,9,FALSE)*D25)</f>
        <v>1.534</v>
      </c>
    </row>
    <row r="26" spans="1:22" ht="17.75" customHeight="1">
      <c r="A26" s="388">
        <v>6</v>
      </c>
      <c r="B26" s="382" t="s">
        <v>336</v>
      </c>
      <c r="C26" s="239" t="str">
        <f>IF(D26="","",VLOOKUP(B26,Data!$B$5:$L$501,2,FALSE))</f>
        <v>ZE62400</v>
      </c>
      <c r="D26" s="383">
        <v>10</v>
      </c>
      <c r="E26" s="228"/>
      <c r="F26" s="224">
        <f>IF(D26="","",VLOOKUP(B26,Data!$B$5:$L$501,11,FALSE))</f>
        <v>1704.47</v>
      </c>
      <c r="G26" s="234">
        <f t="shared" si="3"/>
        <v>17044.7</v>
      </c>
      <c r="H26" s="225" t="str">
        <f>IF(D26="","",VLOOKUP(B26,Data!$B$5:$D$501,3,FALSE))</f>
        <v>C/T</v>
      </c>
      <c r="I26" s="225" t="str">
        <f>IF(D26="","",VLOOKUP(B26,Data!$B$5:$M$501,12,FALSE))</f>
        <v>Indonesia</v>
      </c>
      <c r="J26" s="231" t="s">
        <v>951</v>
      </c>
      <c r="K26" s="226">
        <f>IF(D26="","",VLOOKUP(B26,Data!$B$5:$E$501,4,FALSE)*D26)</f>
        <v>2010</v>
      </c>
      <c r="L26" s="232">
        <f>IF(D26="","",VLOOKUP(B26,Data!$B$5:$F$501,5,FALSE)*D26)</f>
        <v>1810</v>
      </c>
      <c r="M26" s="230" t="e">
        <f>IF(B26=Data!B91,Data!G91,(IF(B26=Data!#REF!,Data!#REF!,(IF(B26=Data!B94,Data!G94,(IF(B26=Data!#REF!,Data!#REF!,(IF(B26=Data!#REF!,Data!#REF!,(IF(B26=Data!#REF!,Data!#REF!,(IF(B26=Data!B78,Data!G78,(IF(B26=Data!#REF!,Data!#REF!,Data!#REF!)))))))))))))))&amp;IF(B26=Data!#REF!,Data!#REF!,(IF(B26=Data!#REF!,Data!#REF!,(IF(B26=Data!B218,Data!G218,(IF(B26=Data!#REF!,Data!#REF!,(IF(B26=Data!#REF!,Data!#REF!,(IF(B26=Data!B118,Data!G886,(IF(B26=Data!#REF!,Data!#REF!,(IF(B26=Data!#REF!,Data!#REF!,Data!#REF!)))))))))))))))&amp;IF(B26=Data!#REF!,Data!#REF!,(IF(B26=Data!#REF!,Data!#REF!,(IF(B26=Data!#REF!,Data!#REF!,(IF(B26=Data!#REF!,Data!#REF!,(IF(B26=Data!#REF!,Data!#REF!,Data!#REF!)))))))))</f>
        <v>#REF!</v>
      </c>
      <c r="N26" s="328"/>
      <c r="O26" s="329"/>
      <c r="P26" s="233" t="e">
        <f>IF(B26=Data!B91,Data!H91,(IF(B26=Data!#REF!,Data!#REF!,(IF(B26=Data!B94,Data!H94,(IF(B26=Data!#REF!,Data!#REF!,(IF(B26=Data!#REF!,Data!#REF!,(IF(B26=Data!#REF!,Data!#REF!,(IF(B26=Data!B78,Data!H78,(IF(B26=Data!#REF!,Data!#REF!,Data!#REF!)))))))))))))))&amp;IF(B26=Data!#REF!,Data!#REF!,(IF(B26=Data!#REF!,Data!#REF!,(IF(B26=Data!B218,Data!H218,(IF(B26=Data!#REF!,Data!#REF!,(IF(B26=Data!#REF!,Data!#REF!,(IF(B26=Data!B118,Data!H886,(IF(B26=Data!#REF!,Data!#REF!,(IF(B26=Data!#REF!,Data!#REF!,Data!#REF!)))))))))))))))&amp;IF(B26=Data!#REF!,Data!#REF!,(IF(B26=Data!#REF!,Data!#REF!,(IF(B26=Data!#REF!,Data!#REF!,(IF(B26=Data!#REF!,Data!#REF!,(IF(B26=Data!#REF!,Data!#REF!,Data!#REF!)))))))))</f>
        <v>#REF!</v>
      </c>
      <c r="Q26" s="329"/>
      <c r="R26" s="329"/>
      <c r="S26" s="233" t="e">
        <f>IF(B26=Data!B91,Data!I91,(IF(B26=Data!#REF!,Data!#REF!,(IF(B26=Data!B94,Data!I94,(IF(B26=Data!#REF!,Data!#REF!,(IF(B26=Data!#REF!,Data!#REF!,(IF(B26=Data!#REF!,Data!#REF!,(IF(B26=Data!B78,Data!I78,(IF(B26=Data!#REF!,Data!#REF!,Data!#REF!)))))))))))))))&amp;IF(B26=Data!#REF!,Data!#REF!,(IF(B26=Data!#REF!,Data!#REF!,(IF(B26=Data!B218,Data!I218,(IF(B26=Data!#REF!,Data!#REF!,(IF(B26=Data!#REF!,Data!#REF!,(IF(B26=Data!B118,Data!I886,(IF(B26=Data!#REF!,Data!#REF!,(IF(B26=Data!#REF!,Data!#REF!,Data!#REF!)))))))))))))))&amp;IF(B26=Data!#REF!,Data!#REF!,(IF(B26=Data!#REF!,Data!#REF!,(IF(B26=Data!#REF!,Data!#REF!,(IF(B26=Data!#REF!,Data!#REF!,(IF(B26=Data!#REF!,Data!#REF!,Data!#REF!)))))))))</f>
        <v>#REF!</v>
      </c>
      <c r="T26" s="330"/>
      <c r="U26" s="233" t="e">
        <f>IF(B26=Data!B91,Data!J91,(IF(B26=Data!#REF!,Data!#REF!,(IF(B26=Data!B94,Data!J94,(IF(B26=Data!#REF!,Data!#REF!,(IF(B26=Data!#REF!,Data!#REF!,(IF(B26=Data!#REF!,Data!#REF!,(IF(B26=Data!B78,Data!J78,(IF(B26=Data!#REF!,Data!#REF!,Data!#REF!)))))))))))))))&amp;IF(B26=Data!#REF!,Data!#REF!,(IF(B26=Data!#REF!,Data!#REF!,(IF(B26=Data!B218,Data!J218,(IF(B26=Data!#REF!,Data!#REF!,(IF(B26=Data!#REF!,Data!#REF!,(IF(B26=Data!B118,Data!J886,(IF(B26=Data!#REF!,Data!#REF!,(IF(B26=Data!#REF!,Data!#REF!,Data!#REF!)))))))))))))))&amp;IF(B26=Data!#REF!,Data!#REF!,(IF(B26=Data!#REF!,Data!#REF!,(IF(B26=Data!#REF!,Data!#REF!,(IF(B26=Data!#REF!,Data!#REF!,(IF(B26=Data!#REF!,Data!#REF!,Data!#REF!)))))))))</f>
        <v>#REF!</v>
      </c>
      <c r="V26" s="227">
        <f>IF(D26="","",VLOOKUP(B26,Data!$B$5:$J$501,9,FALSE)*D26)</f>
        <v>11.5</v>
      </c>
    </row>
    <row r="27" spans="1:22" ht="17.75" customHeight="1">
      <c r="A27" s="388">
        <v>7</v>
      </c>
      <c r="B27" s="382" t="s">
        <v>348</v>
      </c>
      <c r="C27" s="239" t="str">
        <f>IF(D27="","",VLOOKUP(B27,Data!$B$5:$L$501,2,FALSE))</f>
        <v>ZF71250</v>
      </c>
      <c r="D27" s="383">
        <v>2</v>
      </c>
      <c r="E27" s="228"/>
      <c r="F27" s="224">
        <f>IF(D27="","",VLOOKUP(B27,Data!$B$5:$L$501,11,FALSE))</f>
        <v>1991.71</v>
      </c>
      <c r="G27" s="234">
        <f t="shared" si="3"/>
        <v>3983.42</v>
      </c>
      <c r="H27" s="225" t="str">
        <f>IF(D27="","",VLOOKUP(B27,Data!$B$5:$D$501,3,FALSE))</f>
        <v>C/T</v>
      </c>
      <c r="I27" s="225" t="str">
        <f>IF(D27="","",VLOOKUP(B27,Data!$B$5:$M$501,12,FALSE))</f>
        <v>Indonesia</v>
      </c>
      <c r="J27" s="231" t="s">
        <v>951</v>
      </c>
      <c r="K27" s="226">
        <f>IF(D27="","",VLOOKUP(B27,Data!$B$5:$E$501,4,FALSE)*D27)</f>
        <v>440</v>
      </c>
      <c r="L27" s="232">
        <f>IF(D27="","",VLOOKUP(B27,Data!$B$5:$F$501,5,FALSE)*D27)</f>
        <v>398</v>
      </c>
      <c r="M27" s="230" t="e">
        <f>IF(B27=Data!B93,Data!G93,(IF(B27=Data!#REF!,Data!#REF!,(IF(B27=Data!B96,Data!G96,(IF(B27=Data!#REF!,Data!#REF!,(IF(B27=Data!#REF!,Data!#REF!,(IF(B27=Data!#REF!,Data!#REF!,(IF(B27=Data!B80,Data!G80,(IF(B27=Data!#REF!,Data!#REF!,Data!#REF!)))))))))))))))&amp;IF(B27=Data!#REF!,Data!#REF!,(IF(B27=Data!#REF!,Data!#REF!,(IF(B27=Data!B220,Data!G220,(IF(B27=Data!#REF!,Data!#REF!,(IF(B27=Data!#REF!,Data!#REF!,(IF(B27=Data!B120,Data!G888,(IF(B27=Data!#REF!,Data!#REF!,(IF(B27=Data!#REF!,Data!#REF!,Data!#REF!)))))))))))))))&amp;IF(B27=Data!#REF!,Data!#REF!,(IF(B27=Data!#REF!,Data!#REF!,(IF(B27=Data!#REF!,Data!#REF!,(IF(B27=Data!#REF!,Data!#REF!,(IF(B27=Data!#REF!,Data!#REF!,Data!#REF!)))))))))</f>
        <v>#REF!</v>
      </c>
      <c r="N27" s="328"/>
      <c r="O27" s="329"/>
      <c r="P27" s="233" t="e">
        <f>IF(B27=Data!B93,Data!H93,(IF(B27=Data!#REF!,Data!#REF!,(IF(B27=Data!B96,Data!H96,(IF(B27=Data!#REF!,Data!#REF!,(IF(B27=Data!#REF!,Data!#REF!,(IF(B27=Data!#REF!,Data!#REF!,(IF(B27=Data!B80,Data!H80,(IF(B27=Data!#REF!,Data!#REF!,Data!#REF!)))))))))))))))&amp;IF(B27=Data!#REF!,Data!#REF!,(IF(B27=Data!#REF!,Data!#REF!,(IF(B27=Data!B220,Data!H220,(IF(B27=Data!#REF!,Data!#REF!,(IF(B27=Data!#REF!,Data!#REF!,(IF(B27=Data!B120,Data!H888,(IF(B27=Data!#REF!,Data!#REF!,(IF(B27=Data!#REF!,Data!#REF!,Data!#REF!)))))))))))))))&amp;IF(B27=Data!#REF!,Data!#REF!,(IF(B27=Data!#REF!,Data!#REF!,(IF(B27=Data!#REF!,Data!#REF!,(IF(B27=Data!#REF!,Data!#REF!,(IF(B27=Data!#REF!,Data!#REF!,Data!#REF!)))))))))</f>
        <v>#REF!</v>
      </c>
      <c r="Q27" s="329"/>
      <c r="R27" s="329"/>
      <c r="S27" s="233" t="e">
        <f>IF(B27=Data!B93,Data!I93,(IF(B27=Data!#REF!,Data!#REF!,(IF(B27=Data!B96,Data!I96,(IF(B27=Data!#REF!,Data!#REF!,(IF(B27=Data!#REF!,Data!#REF!,(IF(B27=Data!#REF!,Data!#REF!,(IF(B27=Data!B80,Data!I80,(IF(B27=Data!#REF!,Data!#REF!,Data!#REF!)))))))))))))))&amp;IF(B27=Data!#REF!,Data!#REF!,(IF(B27=Data!#REF!,Data!#REF!,(IF(B27=Data!B220,Data!I220,(IF(B27=Data!#REF!,Data!#REF!,(IF(B27=Data!#REF!,Data!#REF!,(IF(B27=Data!B120,Data!I888,(IF(B27=Data!#REF!,Data!#REF!,(IF(B27=Data!#REF!,Data!#REF!,Data!#REF!)))))))))))))))&amp;IF(B27=Data!#REF!,Data!#REF!,(IF(B27=Data!#REF!,Data!#REF!,(IF(B27=Data!#REF!,Data!#REF!,(IF(B27=Data!#REF!,Data!#REF!,(IF(B27=Data!#REF!,Data!#REF!,Data!#REF!)))))))))</f>
        <v>#REF!</v>
      </c>
      <c r="T27" s="330"/>
      <c r="U27" s="233" t="e">
        <f>IF(B27=Data!B93,Data!J93,(IF(B27=Data!#REF!,Data!#REF!,(IF(B27=Data!B96,Data!J96,(IF(B27=Data!#REF!,Data!#REF!,(IF(B27=Data!#REF!,Data!#REF!,(IF(B27=Data!#REF!,Data!#REF!,(IF(B27=Data!B80,Data!J80,(IF(B27=Data!#REF!,Data!#REF!,Data!#REF!)))))))))))))))&amp;IF(B27=Data!#REF!,Data!#REF!,(IF(B27=Data!#REF!,Data!#REF!,(IF(B27=Data!B220,Data!J220,(IF(B27=Data!#REF!,Data!#REF!,(IF(B27=Data!#REF!,Data!#REF!,(IF(B27=Data!B120,Data!J888,(IF(B27=Data!#REF!,Data!#REF!,(IF(B27=Data!#REF!,Data!#REF!,Data!#REF!)))))))))))))))&amp;IF(B27=Data!#REF!,Data!#REF!,(IF(B27=Data!#REF!,Data!#REF!,(IF(B27=Data!#REF!,Data!#REF!,(IF(B27=Data!#REF!,Data!#REF!,(IF(B27=Data!#REF!,Data!#REF!,Data!#REF!)))))))))</f>
        <v>#REF!</v>
      </c>
      <c r="V27" s="227">
        <f>IF(D27="","",VLOOKUP(B27,Data!$B$5:$J$501,9,FALSE)*D27)</f>
        <v>2.37</v>
      </c>
    </row>
    <row r="28" spans="1:22" ht="17.75" customHeight="1">
      <c r="A28" s="388">
        <v>8</v>
      </c>
      <c r="B28" s="382" t="s">
        <v>350</v>
      </c>
      <c r="C28" s="239" t="str">
        <f>IF(D28="","",VLOOKUP(B28,Data!$B$5:$L$501,2,FALSE))</f>
        <v>ZF42500</v>
      </c>
      <c r="D28" s="383">
        <v>3</v>
      </c>
      <c r="E28" s="228"/>
      <c r="F28" s="224">
        <f>IF(D28="","",VLOOKUP(B28,Data!$B$5:$L$501,11,FALSE))</f>
        <v>2302.7199999999998</v>
      </c>
      <c r="G28" s="234">
        <f t="shared" si="3"/>
        <v>6908.16</v>
      </c>
      <c r="H28" s="225" t="str">
        <f>IF(D28="","",VLOOKUP(B28,Data!$B$5:$D$501,3,FALSE))</f>
        <v>C/T</v>
      </c>
      <c r="I28" s="225" t="str">
        <f>IF(D28="","",VLOOKUP(B28,Data!$B$5:$M$501,12,FALSE))</f>
        <v>Indonesia</v>
      </c>
      <c r="J28" s="231" t="s">
        <v>951</v>
      </c>
      <c r="K28" s="226">
        <f>IF(D28="","",VLOOKUP(B28,Data!$B$5:$E$501,4,FALSE)*D28)</f>
        <v>801</v>
      </c>
      <c r="L28" s="232">
        <f>IF(D28="","",VLOOKUP(B28,Data!$B$5:$F$501,5,FALSE)*D28)</f>
        <v>726</v>
      </c>
      <c r="M28" s="230" t="e">
        <f>IF(B28=Data!B94,Data!G94,(IF(B28=Data!#REF!,Data!#REF!,(IF(B28=Data!B97,Data!G97,(IF(B28=Data!#REF!,Data!#REF!,(IF(B28=Data!#REF!,Data!#REF!,(IF(B28=Data!#REF!,Data!#REF!,(IF(B28=Data!B81,Data!G81,(IF(B28=Data!#REF!,Data!#REF!,Data!#REF!)))))))))))))))&amp;IF(B28=Data!#REF!,Data!#REF!,(IF(B28=Data!#REF!,Data!#REF!,(IF(B28=Data!B221,Data!G221,(IF(B28=Data!#REF!,Data!#REF!,(IF(B28=Data!#REF!,Data!#REF!,(IF(B28=Data!B121,Data!G889,(IF(B28=Data!#REF!,Data!#REF!,(IF(B28=Data!#REF!,Data!#REF!,Data!#REF!)))))))))))))))&amp;IF(B28=Data!#REF!,Data!#REF!,(IF(B28=Data!#REF!,Data!#REF!,(IF(B28=Data!#REF!,Data!#REF!,(IF(B28=Data!#REF!,Data!#REF!,(IF(B28=Data!#REF!,Data!#REF!,Data!#REF!)))))))))</f>
        <v>#REF!</v>
      </c>
      <c r="N28" s="328"/>
      <c r="O28" s="329"/>
      <c r="P28" s="233" t="e">
        <f>IF(B28=Data!B94,Data!H94,(IF(B28=Data!#REF!,Data!#REF!,(IF(B28=Data!B97,Data!H97,(IF(B28=Data!#REF!,Data!#REF!,(IF(B28=Data!#REF!,Data!#REF!,(IF(B28=Data!#REF!,Data!#REF!,(IF(B28=Data!B81,Data!H81,(IF(B28=Data!#REF!,Data!#REF!,Data!#REF!)))))))))))))))&amp;IF(B28=Data!#REF!,Data!#REF!,(IF(B28=Data!#REF!,Data!#REF!,(IF(B28=Data!B221,Data!H221,(IF(B28=Data!#REF!,Data!#REF!,(IF(B28=Data!#REF!,Data!#REF!,(IF(B28=Data!B121,Data!H889,(IF(B28=Data!#REF!,Data!#REF!,(IF(B28=Data!#REF!,Data!#REF!,Data!#REF!)))))))))))))))&amp;IF(B28=Data!#REF!,Data!#REF!,(IF(B28=Data!#REF!,Data!#REF!,(IF(B28=Data!#REF!,Data!#REF!,(IF(B28=Data!#REF!,Data!#REF!,(IF(B28=Data!#REF!,Data!#REF!,Data!#REF!)))))))))</f>
        <v>#REF!</v>
      </c>
      <c r="Q28" s="329"/>
      <c r="R28" s="329"/>
      <c r="S28" s="233" t="e">
        <f>IF(B28=Data!B94,Data!I94,(IF(B28=Data!#REF!,Data!#REF!,(IF(B28=Data!B97,Data!I97,(IF(B28=Data!#REF!,Data!#REF!,(IF(B28=Data!#REF!,Data!#REF!,(IF(B28=Data!#REF!,Data!#REF!,(IF(B28=Data!B81,Data!I81,(IF(B28=Data!#REF!,Data!#REF!,Data!#REF!)))))))))))))))&amp;IF(B28=Data!#REF!,Data!#REF!,(IF(B28=Data!#REF!,Data!#REF!,(IF(B28=Data!B221,Data!I221,(IF(B28=Data!#REF!,Data!#REF!,(IF(B28=Data!#REF!,Data!#REF!,(IF(B28=Data!B121,Data!I889,(IF(B28=Data!#REF!,Data!#REF!,(IF(B28=Data!#REF!,Data!#REF!,Data!#REF!)))))))))))))))&amp;IF(B28=Data!#REF!,Data!#REF!,(IF(B28=Data!#REF!,Data!#REF!,(IF(B28=Data!#REF!,Data!#REF!,(IF(B28=Data!#REF!,Data!#REF!,(IF(B28=Data!#REF!,Data!#REF!,Data!#REF!)))))))))</f>
        <v>#REF!</v>
      </c>
      <c r="T28" s="330"/>
      <c r="U28" s="233" t="e">
        <f>IF(B28=Data!B94,Data!J94,(IF(B28=Data!#REF!,Data!#REF!,(IF(B28=Data!B97,Data!J97,(IF(B28=Data!#REF!,Data!#REF!,(IF(B28=Data!#REF!,Data!#REF!,(IF(B28=Data!#REF!,Data!#REF!,(IF(B28=Data!B81,Data!J81,(IF(B28=Data!#REF!,Data!#REF!,Data!#REF!)))))))))))))))&amp;IF(B28=Data!#REF!,Data!#REF!,(IF(B28=Data!#REF!,Data!#REF!,(IF(B28=Data!B221,Data!J221,(IF(B28=Data!#REF!,Data!#REF!,(IF(B28=Data!#REF!,Data!#REF!,(IF(B28=Data!B121,Data!J889,(IF(B28=Data!#REF!,Data!#REF!,(IF(B28=Data!#REF!,Data!#REF!,Data!#REF!)))))))))))))))&amp;IF(B28=Data!#REF!,Data!#REF!,(IF(B28=Data!#REF!,Data!#REF!,(IF(B28=Data!#REF!,Data!#REF!,(IF(B28=Data!#REF!,Data!#REF!,(IF(B28=Data!#REF!,Data!#REF!,Data!#REF!)))))))))</f>
        <v>#REF!</v>
      </c>
      <c r="V28" s="227">
        <f>IF(D28="","",VLOOKUP(B28,Data!$B$5:$J$501,9,FALSE)*D28)</f>
        <v>4.4640000000000004</v>
      </c>
    </row>
    <row r="29" spans="1:22" ht="17.75" customHeight="1">
      <c r="A29" s="388">
        <v>9</v>
      </c>
      <c r="B29" s="382" t="s">
        <v>868</v>
      </c>
      <c r="C29" s="239" t="str">
        <f>IF(D29="","",VLOOKUP(B29,Data!$B$5:$L$501,2,FALSE))</f>
        <v>VCM7890</v>
      </c>
      <c r="D29" s="383">
        <v>1</v>
      </c>
      <c r="E29" s="228"/>
      <c r="F29" s="224">
        <f>IF(D29="","",VLOOKUP(B29,Data!$B$5:$L$501,11,FALSE))</f>
        <v>2253.08</v>
      </c>
      <c r="G29" s="234">
        <f t="shared" si="3"/>
        <v>2253.08</v>
      </c>
      <c r="H29" s="225" t="str">
        <f>IF(D29="","",VLOOKUP(B29,Data!$B$5:$D$501,3,FALSE))</f>
        <v>C/T</v>
      </c>
      <c r="I29" s="225" t="str">
        <f>IF(D29="","",VLOOKUP(B29,Data!$B$5:$M$501,12,FALSE))</f>
        <v>Indonesia</v>
      </c>
      <c r="J29" s="231" t="s">
        <v>951</v>
      </c>
      <c r="K29" s="226">
        <f>IF(D29="","",VLOOKUP(B29,Data!$B$5:$E$501,4,FALSE)*D29)</f>
        <v>260</v>
      </c>
      <c r="L29" s="232">
        <f>IF(D29="","",VLOOKUP(B29,Data!$B$5:$F$501,5,FALSE)*D29)</f>
        <v>235</v>
      </c>
      <c r="M29" s="230" t="e">
        <f>IF(B29=Data!B95,Data!G95,(IF(B29=Data!#REF!,Data!#REF!,(IF(B29=Data!B98,Data!G98,(IF(B29=Data!#REF!,Data!#REF!,(IF(B29=Data!#REF!,Data!#REF!,(IF(B29=Data!#REF!,Data!#REF!,(IF(B29=Data!B82,Data!G82,(IF(B29=Data!#REF!,Data!#REF!,Data!#REF!)))))))))))))))&amp;IF(B29=Data!#REF!,Data!#REF!,(IF(B29=Data!#REF!,Data!#REF!,(IF(B29=Data!B222,Data!G222,(IF(B29=Data!#REF!,Data!#REF!,(IF(B29=Data!#REF!,Data!#REF!,(IF(B29=Data!B122,Data!G890,(IF(B29=Data!#REF!,Data!#REF!,(IF(B29=Data!#REF!,Data!#REF!,Data!#REF!)))))))))))))))&amp;IF(B29=Data!#REF!,Data!#REF!,(IF(B29=Data!#REF!,Data!#REF!,(IF(B29=Data!#REF!,Data!#REF!,(IF(B29=Data!#REF!,Data!#REF!,(IF(B29=Data!#REF!,Data!#REF!,Data!#REF!)))))))))</f>
        <v>#REF!</v>
      </c>
      <c r="N29" s="328"/>
      <c r="O29" s="329"/>
      <c r="P29" s="233" t="e">
        <f>IF(B29=Data!B95,Data!H95,(IF(B29=Data!#REF!,Data!#REF!,(IF(B29=Data!B98,Data!H98,(IF(B29=Data!#REF!,Data!#REF!,(IF(B29=Data!#REF!,Data!#REF!,(IF(B29=Data!#REF!,Data!#REF!,(IF(B29=Data!B82,Data!H82,(IF(B29=Data!#REF!,Data!#REF!,Data!#REF!)))))))))))))))&amp;IF(B29=Data!#REF!,Data!#REF!,(IF(B29=Data!#REF!,Data!#REF!,(IF(B29=Data!B222,Data!H222,(IF(B29=Data!#REF!,Data!#REF!,(IF(B29=Data!#REF!,Data!#REF!,(IF(B29=Data!B122,Data!H890,(IF(B29=Data!#REF!,Data!#REF!,(IF(B29=Data!#REF!,Data!#REF!,Data!#REF!)))))))))))))))&amp;IF(B29=Data!#REF!,Data!#REF!,(IF(B29=Data!#REF!,Data!#REF!,(IF(B29=Data!#REF!,Data!#REF!,(IF(B29=Data!#REF!,Data!#REF!,(IF(B29=Data!#REF!,Data!#REF!,Data!#REF!)))))))))</f>
        <v>#REF!</v>
      </c>
      <c r="Q29" s="329"/>
      <c r="R29" s="329"/>
      <c r="S29" s="233" t="e">
        <f>IF(B29=Data!B95,Data!I95,(IF(B29=Data!#REF!,Data!#REF!,(IF(B29=Data!B98,Data!I98,(IF(B29=Data!#REF!,Data!#REF!,(IF(B29=Data!#REF!,Data!#REF!,(IF(B29=Data!#REF!,Data!#REF!,(IF(B29=Data!B82,Data!I82,(IF(B29=Data!#REF!,Data!#REF!,Data!#REF!)))))))))))))))&amp;IF(B29=Data!#REF!,Data!#REF!,(IF(B29=Data!#REF!,Data!#REF!,(IF(B29=Data!B222,Data!I222,(IF(B29=Data!#REF!,Data!#REF!,(IF(B29=Data!#REF!,Data!#REF!,(IF(B29=Data!B122,Data!I890,(IF(B29=Data!#REF!,Data!#REF!,(IF(B29=Data!#REF!,Data!#REF!,Data!#REF!)))))))))))))))&amp;IF(B29=Data!#REF!,Data!#REF!,(IF(B29=Data!#REF!,Data!#REF!,(IF(B29=Data!#REF!,Data!#REF!,(IF(B29=Data!#REF!,Data!#REF!,(IF(B29=Data!#REF!,Data!#REF!,Data!#REF!)))))))))</f>
        <v>#REF!</v>
      </c>
      <c r="T29" s="330"/>
      <c r="U29" s="233" t="e">
        <f>IF(B29=Data!B95,Data!J95,(IF(B29=Data!#REF!,Data!#REF!,(IF(B29=Data!B98,Data!J98,(IF(B29=Data!#REF!,Data!#REF!,(IF(B29=Data!#REF!,Data!#REF!,(IF(B29=Data!#REF!,Data!#REF!,(IF(B29=Data!B82,Data!J82,(IF(B29=Data!#REF!,Data!#REF!,Data!#REF!)))))))))))))))&amp;IF(B29=Data!#REF!,Data!#REF!,(IF(B29=Data!#REF!,Data!#REF!,(IF(B29=Data!B222,Data!J222,(IF(B29=Data!#REF!,Data!#REF!,(IF(B29=Data!#REF!,Data!#REF!,(IF(B29=Data!B122,Data!J890,(IF(B29=Data!#REF!,Data!#REF!,(IF(B29=Data!#REF!,Data!#REF!,Data!#REF!)))))))))))))))&amp;IF(B29=Data!#REF!,Data!#REF!,(IF(B29=Data!#REF!,Data!#REF!,(IF(B29=Data!#REF!,Data!#REF!,(IF(B29=Data!#REF!,Data!#REF!,(IF(B29=Data!#REF!,Data!#REF!,Data!#REF!)))))))))</f>
        <v>#REF!</v>
      </c>
      <c r="V29" s="227">
        <f>IF(D29="","",VLOOKUP(B29,Data!$B$5:$J$501,9,FALSE)*D29)</f>
        <v>1.407</v>
      </c>
    </row>
    <row r="30" spans="1:22" ht="17.75" customHeight="1">
      <c r="A30" s="388">
        <v>10</v>
      </c>
      <c r="B30" s="382" t="s">
        <v>869</v>
      </c>
      <c r="C30" s="239" t="str">
        <f>IF(D30="","",VLOOKUP(B30,Data!$B$5:$L$501,2,FALSE))</f>
        <v>VCM7900</v>
      </c>
      <c r="D30" s="383">
        <v>1</v>
      </c>
      <c r="E30" s="228"/>
      <c r="F30" s="224">
        <f>IF(D30="","",VLOOKUP(B30,Data!$B$5:$L$501,11,FALSE))</f>
        <v>2696.84</v>
      </c>
      <c r="G30" s="234">
        <f t="shared" si="3"/>
        <v>2696.84</v>
      </c>
      <c r="H30" s="225" t="str">
        <f>IF(D30="","",VLOOKUP(B30,Data!$B$5:$D$501,3,FALSE))</f>
        <v>C/T</v>
      </c>
      <c r="I30" s="225" t="str">
        <f>IF(D30="","",VLOOKUP(B30,Data!$B$5:$M$501,12,FALSE))</f>
        <v>Indonesia</v>
      </c>
      <c r="J30" s="231" t="s">
        <v>951</v>
      </c>
      <c r="K30" s="226">
        <f>IF(D30="","",VLOOKUP(B30,Data!$B$5:$E$501,4,FALSE)*D30)</f>
        <v>260</v>
      </c>
      <c r="L30" s="232">
        <f>IF(D30="","",VLOOKUP(B30,Data!$B$5:$F$501,5,FALSE)*D30)</f>
        <v>235</v>
      </c>
      <c r="M30" s="230" t="e">
        <f>IF(B30=Data!B96,Data!G96,(IF(B30=Data!#REF!,Data!#REF!,(IF(B30=Data!B99,Data!G99,(IF(B30=Data!#REF!,Data!#REF!,(IF(B30=Data!#REF!,Data!#REF!,(IF(B30=Data!#REF!,Data!#REF!,(IF(B30=Data!B83,Data!G83,(IF(B30=Data!#REF!,Data!#REF!,Data!#REF!)))))))))))))))&amp;IF(B30=Data!#REF!,Data!#REF!,(IF(B30=Data!#REF!,Data!#REF!,(IF(B30=Data!B223,Data!G223,(IF(B30=Data!#REF!,Data!#REF!,(IF(B30=Data!#REF!,Data!#REF!,(IF(B30=Data!B123,Data!G891,(IF(B30=Data!#REF!,Data!#REF!,(IF(B30=Data!#REF!,Data!#REF!,Data!#REF!)))))))))))))))&amp;IF(B30=Data!#REF!,Data!#REF!,(IF(B30=Data!#REF!,Data!#REF!,(IF(B30=Data!#REF!,Data!#REF!,(IF(B30=Data!#REF!,Data!#REF!,(IF(B30=Data!#REF!,Data!#REF!,Data!#REF!)))))))))</f>
        <v>#REF!</v>
      </c>
      <c r="N30" s="328"/>
      <c r="O30" s="329"/>
      <c r="P30" s="233" t="e">
        <f>IF(B30=Data!B96,Data!H96,(IF(B30=Data!#REF!,Data!#REF!,(IF(B30=Data!B99,Data!H99,(IF(B30=Data!#REF!,Data!#REF!,(IF(B30=Data!#REF!,Data!#REF!,(IF(B30=Data!#REF!,Data!#REF!,(IF(B30=Data!B83,Data!H83,(IF(B30=Data!#REF!,Data!#REF!,Data!#REF!)))))))))))))))&amp;IF(B30=Data!#REF!,Data!#REF!,(IF(B30=Data!#REF!,Data!#REF!,(IF(B30=Data!B223,Data!H223,(IF(B30=Data!#REF!,Data!#REF!,(IF(B30=Data!#REF!,Data!#REF!,(IF(B30=Data!B123,Data!H891,(IF(B30=Data!#REF!,Data!#REF!,(IF(B30=Data!#REF!,Data!#REF!,Data!#REF!)))))))))))))))&amp;IF(B30=Data!#REF!,Data!#REF!,(IF(B30=Data!#REF!,Data!#REF!,(IF(B30=Data!#REF!,Data!#REF!,(IF(B30=Data!#REF!,Data!#REF!,(IF(B30=Data!#REF!,Data!#REF!,Data!#REF!)))))))))</f>
        <v>#REF!</v>
      </c>
      <c r="Q30" s="329"/>
      <c r="R30" s="329"/>
      <c r="S30" s="233" t="e">
        <f>IF(B30=Data!B96,Data!I96,(IF(B30=Data!#REF!,Data!#REF!,(IF(B30=Data!B99,Data!I99,(IF(B30=Data!#REF!,Data!#REF!,(IF(B30=Data!#REF!,Data!#REF!,(IF(B30=Data!#REF!,Data!#REF!,(IF(B30=Data!B83,Data!I83,(IF(B30=Data!#REF!,Data!#REF!,Data!#REF!)))))))))))))))&amp;IF(B30=Data!#REF!,Data!#REF!,(IF(B30=Data!#REF!,Data!#REF!,(IF(B30=Data!B223,Data!I223,(IF(B30=Data!#REF!,Data!#REF!,(IF(B30=Data!#REF!,Data!#REF!,(IF(B30=Data!B123,Data!I891,(IF(B30=Data!#REF!,Data!#REF!,(IF(B30=Data!#REF!,Data!#REF!,Data!#REF!)))))))))))))))&amp;IF(B30=Data!#REF!,Data!#REF!,(IF(B30=Data!#REF!,Data!#REF!,(IF(B30=Data!#REF!,Data!#REF!,(IF(B30=Data!#REF!,Data!#REF!,(IF(B30=Data!#REF!,Data!#REF!,Data!#REF!)))))))))</f>
        <v>#REF!</v>
      </c>
      <c r="T30" s="330"/>
      <c r="U30" s="233" t="e">
        <f>IF(B30=Data!B96,Data!J96,(IF(B30=Data!#REF!,Data!#REF!,(IF(B30=Data!B99,Data!J99,(IF(B30=Data!#REF!,Data!#REF!,(IF(B30=Data!#REF!,Data!#REF!,(IF(B30=Data!#REF!,Data!#REF!,(IF(B30=Data!B83,Data!J83,(IF(B30=Data!#REF!,Data!#REF!,Data!#REF!)))))))))))))))&amp;IF(B30=Data!#REF!,Data!#REF!,(IF(B30=Data!#REF!,Data!#REF!,(IF(B30=Data!B223,Data!J223,(IF(B30=Data!#REF!,Data!#REF!,(IF(B30=Data!#REF!,Data!#REF!,(IF(B30=Data!B123,Data!J891,(IF(B30=Data!#REF!,Data!#REF!,(IF(B30=Data!#REF!,Data!#REF!,Data!#REF!)))))))))))))))&amp;IF(B30=Data!#REF!,Data!#REF!,(IF(B30=Data!#REF!,Data!#REF!,(IF(B30=Data!#REF!,Data!#REF!,(IF(B30=Data!#REF!,Data!#REF!,(IF(B30=Data!#REF!,Data!#REF!,Data!#REF!)))))))))</f>
        <v>#REF!</v>
      </c>
      <c r="V30" s="227">
        <f>IF(D30="","",VLOOKUP(B30,Data!$B$5:$J$501,9,FALSE)*D30)</f>
        <v>1.407</v>
      </c>
    </row>
    <row r="31" spans="1:22" ht="17.75" customHeight="1">
      <c r="A31" s="379"/>
      <c r="B31" s="380" t="s">
        <v>964</v>
      </c>
      <c r="C31" s="239" t="str">
        <f>IF(D31="","",VLOOKUP(B31,Data!$B$5:$L$501,2,FALSE))</f>
        <v/>
      </c>
      <c r="D31" s="383"/>
      <c r="E31" s="228"/>
      <c r="F31" s="224" t="str">
        <f>IF(D31="","",VLOOKUP(B31,Data!$B$5:$L$501,11,FALSE))</f>
        <v/>
      </c>
      <c r="G31" s="234" t="str">
        <f t="shared" si="3"/>
        <v>-</v>
      </c>
      <c r="H31" s="225" t="str">
        <f>IF(D31="","",VLOOKUP(B31,Data!$B$5:$D$501,3,FALSE))</f>
        <v/>
      </c>
      <c r="I31" s="225" t="str">
        <f>IF(D31="","",VLOOKUP(B31,Data!$B$5:$M$501,12,FALSE))</f>
        <v/>
      </c>
      <c r="J31" s="231"/>
      <c r="K31" s="226" t="str">
        <f>IF(D31="","",VLOOKUP(B31,Data!$B$5:$E$501,4,FALSE)*D31)</f>
        <v/>
      </c>
      <c r="L31" s="232" t="str">
        <f>IF(D31="","",VLOOKUP(B31,Data!$B$5:$F$501,5,FALSE)*D31)</f>
        <v/>
      </c>
      <c r="M31" s="230" t="e">
        <f>IF(B31=Data!B93,Data!G93,(IF(B31=Data!#REF!,Data!#REF!,(IF(B31=Data!B96,Data!G96,(IF(B31=Data!#REF!,Data!#REF!,(IF(B31=Data!#REF!,Data!#REF!,(IF(B31=Data!#REF!,Data!#REF!,(IF(B31=Data!B80,Data!G80,(IF(B31=Data!#REF!,Data!#REF!,Data!#REF!)))))))))))))))&amp;IF(B31=Data!#REF!,Data!#REF!,(IF(B31=Data!#REF!,Data!#REF!,(IF(B31=Data!B220,Data!G220,(IF(B31=Data!#REF!,Data!#REF!,(IF(B31=Data!#REF!,Data!#REF!,(IF(B31=Data!B120,Data!G888,(IF(B31=Data!#REF!,Data!#REF!,(IF(B31=Data!#REF!,Data!#REF!,Data!#REF!)))))))))))))))&amp;IF(B31=Data!#REF!,Data!#REF!,(IF(B31=Data!#REF!,Data!#REF!,(IF(B31=Data!#REF!,Data!#REF!,(IF(B31=Data!#REF!,Data!#REF!,(IF(B31=Data!#REF!,Data!#REF!,Data!#REF!)))))))))</f>
        <v>#REF!</v>
      </c>
      <c r="N31" s="328"/>
      <c r="O31" s="329"/>
      <c r="P31" s="233" t="e">
        <f>IF(B31=Data!B93,Data!H93,(IF(B31=Data!#REF!,Data!#REF!,(IF(B31=Data!B96,Data!H96,(IF(B31=Data!#REF!,Data!#REF!,(IF(B31=Data!#REF!,Data!#REF!,(IF(B31=Data!#REF!,Data!#REF!,(IF(B31=Data!B80,Data!H80,(IF(B31=Data!#REF!,Data!#REF!,Data!#REF!)))))))))))))))&amp;IF(B31=Data!#REF!,Data!#REF!,(IF(B31=Data!#REF!,Data!#REF!,(IF(B31=Data!B220,Data!H220,(IF(B31=Data!#REF!,Data!#REF!,(IF(B31=Data!#REF!,Data!#REF!,(IF(B31=Data!B120,Data!H888,(IF(B31=Data!#REF!,Data!#REF!,(IF(B31=Data!#REF!,Data!#REF!,Data!#REF!)))))))))))))))&amp;IF(B31=Data!#REF!,Data!#REF!,(IF(B31=Data!#REF!,Data!#REF!,(IF(B31=Data!#REF!,Data!#REF!,(IF(B31=Data!#REF!,Data!#REF!,(IF(B31=Data!#REF!,Data!#REF!,Data!#REF!)))))))))</f>
        <v>#REF!</v>
      </c>
      <c r="Q31" s="329"/>
      <c r="R31" s="329"/>
      <c r="S31" s="233" t="e">
        <f>IF(B31=Data!B93,Data!I93,(IF(B31=Data!#REF!,Data!#REF!,(IF(B31=Data!B96,Data!I96,(IF(B31=Data!#REF!,Data!#REF!,(IF(B31=Data!#REF!,Data!#REF!,(IF(B31=Data!#REF!,Data!#REF!,(IF(B31=Data!B80,Data!I80,(IF(B31=Data!#REF!,Data!#REF!,Data!#REF!)))))))))))))))&amp;IF(B31=Data!#REF!,Data!#REF!,(IF(B31=Data!#REF!,Data!#REF!,(IF(B31=Data!B220,Data!I220,(IF(B31=Data!#REF!,Data!#REF!,(IF(B31=Data!#REF!,Data!#REF!,(IF(B31=Data!B120,Data!I888,(IF(B31=Data!#REF!,Data!#REF!,(IF(B31=Data!#REF!,Data!#REF!,Data!#REF!)))))))))))))))&amp;IF(B31=Data!#REF!,Data!#REF!,(IF(B31=Data!#REF!,Data!#REF!,(IF(B31=Data!#REF!,Data!#REF!,(IF(B31=Data!#REF!,Data!#REF!,(IF(B31=Data!#REF!,Data!#REF!,Data!#REF!)))))))))</f>
        <v>#REF!</v>
      </c>
      <c r="T31" s="330"/>
      <c r="U31" s="233" t="e">
        <f>IF(B31=Data!B93,Data!J93,(IF(B31=Data!#REF!,Data!#REF!,(IF(B31=Data!B96,Data!J96,(IF(B31=Data!#REF!,Data!#REF!,(IF(B31=Data!#REF!,Data!#REF!,(IF(B31=Data!#REF!,Data!#REF!,(IF(B31=Data!B80,Data!J80,(IF(B31=Data!#REF!,Data!#REF!,Data!#REF!)))))))))))))))&amp;IF(B31=Data!#REF!,Data!#REF!,(IF(B31=Data!#REF!,Data!#REF!,(IF(B31=Data!B220,Data!J220,(IF(B31=Data!#REF!,Data!#REF!,(IF(B31=Data!#REF!,Data!#REF!,(IF(B31=Data!B120,Data!J888,(IF(B31=Data!#REF!,Data!#REF!,(IF(B31=Data!#REF!,Data!#REF!,Data!#REF!)))))))))))))))&amp;IF(B31=Data!#REF!,Data!#REF!,(IF(B31=Data!#REF!,Data!#REF!,(IF(B31=Data!#REF!,Data!#REF!,(IF(B31=Data!#REF!,Data!#REF!,(IF(B31=Data!#REF!,Data!#REF!,Data!#REF!)))))))))</f>
        <v>#REF!</v>
      </c>
      <c r="V31" s="227" t="str">
        <f>IF(D31="","",VLOOKUP(B31,Data!$B$5:$J$501,9,FALSE)*D31)</f>
        <v/>
      </c>
    </row>
    <row r="32" spans="1:22" ht="17.75" customHeight="1">
      <c r="A32" s="381">
        <v>11</v>
      </c>
      <c r="B32" s="382" t="s">
        <v>386</v>
      </c>
      <c r="C32" s="239" t="str">
        <f>IF(D32="","",VLOOKUP(B32,Data!$B$5:$L$501,2,FALSE))</f>
        <v>ZW44770</v>
      </c>
      <c r="D32" s="383">
        <v>1</v>
      </c>
      <c r="E32" s="228"/>
      <c r="F32" s="224">
        <f>IF(D32="","",VLOOKUP(B32,Data!$B$5:$L$501,11,FALSE))</f>
        <v>1857.02</v>
      </c>
      <c r="G32" s="234">
        <f>IF(D32&gt;0,D32*F32,"-")</f>
        <v>1857.02</v>
      </c>
      <c r="H32" s="225" t="str">
        <f>IF(D32="","",VLOOKUP(B32,Data!$B$5:$D$501,3,FALSE))</f>
        <v>C/T</v>
      </c>
      <c r="I32" s="225" t="str">
        <f>IF(D32="","",VLOOKUP(B32,Data!$B$5:$M$501,12,FALSE))</f>
        <v>Indonesia</v>
      </c>
      <c r="J32" s="231" t="s">
        <v>951</v>
      </c>
      <c r="K32" s="226">
        <f>IF(D32="","",VLOOKUP(B32,Data!$B$5:$E$501,4,FALSE)*D32)</f>
        <v>201</v>
      </c>
      <c r="L32" s="232">
        <f>IF(D32="","",VLOOKUP(B32,Data!$B$5:$F$501,5,FALSE)*D32)</f>
        <v>181</v>
      </c>
      <c r="M32" s="230" t="e">
        <f>IF(B32=Data!B92,Data!G92,(IF(B32=Data!#REF!,Data!#REF!,(IF(B32=Data!B95,Data!G95,(IF(B32=Data!#REF!,Data!#REF!,(IF(B32=Data!#REF!,Data!#REF!,(IF(B32=Data!#REF!,Data!#REF!,(IF(B32=Data!B79,Data!G79,(IF(B32=Data!#REF!,Data!#REF!,Data!#REF!)))))))))))))))&amp;IF(B32=Data!#REF!,Data!#REF!,(IF(B32=Data!#REF!,Data!#REF!,(IF(B32=Data!B219,Data!G219,(IF(B32=Data!#REF!,Data!#REF!,(IF(B32=Data!#REF!,Data!#REF!,(IF(B32=Data!B119,Data!G887,(IF(B32=Data!#REF!,Data!#REF!,(IF(B32=Data!#REF!,Data!#REF!,Data!#REF!)))))))))))))))&amp;IF(B32=Data!#REF!,Data!#REF!,(IF(B32=Data!#REF!,Data!#REF!,(IF(B32=Data!#REF!,Data!#REF!,(IF(B32=Data!#REF!,Data!#REF!,(IF(B32=Data!#REF!,Data!#REF!,Data!#REF!)))))))))</f>
        <v>#REF!</v>
      </c>
      <c r="N32" s="328"/>
      <c r="O32" s="329"/>
      <c r="P32" s="233" t="e">
        <f>IF(B32=Data!B92,Data!H92,(IF(B32=Data!#REF!,Data!#REF!,(IF(B32=Data!B95,Data!H95,(IF(B32=Data!#REF!,Data!#REF!,(IF(B32=Data!#REF!,Data!#REF!,(IF(B32=Data!#REF!,Data!#REF!,(IF(B32=Data!B79,Data!H79,(IF(B32=Data!#REF!,Data!#REF!,Data!#REF!)))))))))))))))&amp;IF(B32=Data!#REF!,Data!#REF!,(IF(B32=Data!#REF!,Data!#REF!,(IF(B32=Data!B219,Data!H219,(IF(B32=Data!#REF!,Data!#REF!,(IF(B32=Data!#REF!,Data!#REF!,(IF(B32=Data!B119,Data!H887,(IF(B32=Data!#REF!,Data!#REF!,(IF(B32=Data!#REF!,Data!#REF!,Data!#REF!)))))))))))))))&amp;IF(B32=Data!#REF!,Data!#REF!,(IF(B32=Data!#REF!,Data!#REF!,(IF(B32=Data!#REF!,Data!#REF!,(IF(B32=Data!#REF!,Data!#REF!,(IF(B32=Data!#REF!,Data!#REF!,Data!#REF!)))))))))</f>
        <v>#REF!</v>
      </c>
      <c r="Q32" s="329"/>
      <c r="R32" s="329"/>
      <c r="S32" s="233" t="e">
        <f>IF(B32=Data!B92,Data!I92,(IF(B32=Data!#REF!,Data!#REF!,(IF(B32=Data!B95,Data!I95,(IF(B32=Data!#REF!,Data!#REF!,(IF(B32=Data!#REF!,Data!#REF!,(IF(B32=Data!#REF!,Data!#REF!,(IF(B32=Data!B79,Data!I79,(IF(B32=Data!#REF!,Data!#REF!,Data!#REF!)))))))))))))))&amp;IF(B32=Data!#REF!,Data!#REF!,(IF(B32=Data!#REF!,Data!#REF!,(IF(B32=Data!B219,Data!I219,(IF(B32=Data!#REF!,Data!#REF!,(IF(B32=Data!#REF!,Data!#REF!,(IF(B32=Data!B119,Data!I887,(IF(B32=Data!#REF!,Data!#REF!,(IF(B32=Data!#REF!,Data!#REF!,Data!#REF!)))))))))))))))&amp;IF(B32=Data!#REF!,Data!#REF!,(IF(B32=Data!#REF!,Data!#REF!,(IF(B32=Data!#REF!,Data!#REF!,(IF(B32=Data!#REF!,Data!#REF!,(IF(B32=Data!#REF!,Data!#REF!,Data!#REF!)))))))))</f>
        <v>#REF!</v>
      </c>
      <c r="T32" s="330"/>
      <c r="U32" s="233" t="e">
        <f>IF(B32=Data!B92,Data!J92,(IF(B32=Data!#REF!,Data!#REF!,(IF(B32=Data!B95,Data!J95,(IF(B32=Data!#REF!,Data!#REF!,(IF(B32=Data!#REF!,Data!#REF!,(IF(B32=Data!#REF!,Data!#REF!,(IF(B32=Data!B79,Data!J79,(IF(B32=Data!#REF!,Data!#REF!,Data!#REF!)))))))))))))))&amp;IF(B32=Data!#REF!,Data!#REF!,(IF(B32=Data!#REF!,Data!#REF!,(IF(B32=Data!B219,Data!J219,(IF(B32=Data!#REF!,Data!#REF!,(IF(B32=Data!#REF!,Data!#REF!,(IF(B32=Data!B119,Data!J887,(IF(B32=Data!#REF!,Data!#REF!,(IF(B32=Data!#REF!,Data!#REF!,Data!#REF!)))))))))))))))&amp;IF(B32=Data!#REF!,Data!#REF!,(IF(B32=Data!#REF!,Data!#REF!,(IF(B32=Data!#REF!,Data!#REF!,(IF(B32=Data!#REF!,Data!#REF!,(IF(B32=Data!#REF!,Data!#REF!,Data!#REF!)))))))))</f>
        <v>#REF!</v>
      </c>
      <c r="V32" s="227">
        <f>IF(D32="","",VLOOKUP(B32,Data!$B$5:$J$501,9,FALSE)*D32)</f>
        <v>1.1499999999999999</v>
      </c>
    </row>
    <row r="33" spans="1:22" ht="17.75" customHeight="1">
      <c r="A33" s="388">
        <v>12</v>
      </c>
      <c r="B33" s="382" t="s">
        <v>309</v>
      </c>
      <c r="C33" s="239" t="str">
        <f>IF(D33="","",VLOOKUP(B33,Data!$B$5:$L$501,2,FALSE))</f>
        <v>ZV78220</v>
      </c>
      <c r="D33" s="383">
        <v>1</v>
      </c>
      <c r="E33" s="228"/>
      <c r="F33" s="224">
        <f>IF(D33="","",VLOOKUP(B33,Data!$B$5:$L$501,11,FALSE))</f>
        <v>7364.57</v>
      </c>
      <c r="G33" s="234">
        <f t="shared" si="3"/>
        <v>7364.57</v>
      </c>
      <c r="H33" s="225" t="str">
        <f>IF(D33="","",VLOOKUP(B33,Data!$B$5:$D$501,3,FALSE))</f>
        <v>C/T</v>
      </c>
      <c r="I33" s="225" t="str">
        <f>IF(D33="","",VLOOKUP(B33,Data!$B$5:$M$501,12,FALSE))</f>
        <v>Indonesia</v>
      </c>
      <c r="J33" s="387" t="s">
        <v>975</v>
      </c>
      <c r="K33" s="226">
        <f>IF(D33="","",VLOOKUP(B33,Data!$B$5:$E$501,4,FALSE)*D33)</f>
        <v>345</v>
      </c>
      <c r="L33" s="232">
        <f>IF(D33="","",VLOOKUP(B33,Data!$B$5:$F$501,5,FALSE)*D33)</f>
        <v>304</v>
      </c>
      <c r="M33" s="230" t="e">
        <f>IF(B33=Data!B94,Data!G94,(IF(B33=Data!#REF!,Data!#REF!,(IF(B33=Data!B97,Data!G97,(IF(B33=Data!#REF!,Data!#REF!,(IF(B33=Data!#REF!,Data!#REF!,(IF(B33=Data!#REF!,Data!#REF!,(IF(B33=Data!B81,Data!G81,(IF(B33=Data!#REF!,Data!#REF!,Data!#REF!)))))))))))))))&amp;IF(B33=Data!#REF!,Data!#REF!,(IF(B33=Data!#REF!,Data!#REF!,(IF(B33=Data!B221,Data!G221,(IF(B33=Data!#REF!,Data!#REF!,(IF(B33=Data!#REF!,Data!#REF!,(IF(B33=Data!B121,Data!G889,(IF(B33=Data!#REF!,Data!#REF!,(IF(B33=Data!#REF!,Data!#REF!,Data!#REF!)))))))))))))))&amp;IF(B33=Data!#REF!,Data!#REF!,(IF(B33=Data!#REF!,Data!#REF!,(IF(B33=Data!#REF!,Data!#REF!,(IF(B33=Data!#REF!,Data!#REF!,(IF(B33=Data!#REF!,Data!#REF!,Data!#REF!)))))))))</f>
        <v>#REF!</v>
      </c>
      <c r="N33" s="328"/>
      <c r="O33" s="329"/>
      <c r="P33" s="233" t="e">
        <f>IF(B33=Data!B94,Data!H94,(IF(B33=Data!#REF!,Data!#REF!,(IF(B33=Data!B97,Data!H97,(IF(B33=Data!#REF!,Data!#REF!,(IF(B33=Data!#REF!,Data!#REF!,(IF(B33=Data!#REF!,Data!#REF!,(IF(B33=Data!B81,Data!H81,(IF(B33=Data!#REF!,Data!#REF!,Data!#REF!)))))))))))))))&amp;IF(B33=Data!#REF!,Data!#REF!,(IF(B33=Data!#REF!,Data!#REF!,(IF(B33=Data!B221,Data!H221,(IF(B33=Data!#REF!,Data!#REF!,(IF(B33=Data!#REF!,Data!#REF!,(IF(B33=Data!B121,Data!H889,(IF(B33=Data!#REF!,Data!#REF!,(IF(B33=Data!#REF!,Data!#REF!,Data!#REF!)))))))))))))))&amp;IF(B33=Data!#REF!,Data!#REF!,(IF(B33=Data!#REF!,Data!#REF!,(IF(B33=Data!#REF!,Data!#REF!,(IF(B33=Data!#REF!,Data!#REF!,(IF(B33=Data!#REF!,Data!#REF!,Data!#REF!)))))))))</f>
        <v>#REF!</v>
      </c>
      <c r="Q33" s="329"/>
      <c r="R33" s="329"/>
      <c r="S33" s="233" t="e">
        <f>IF(B33=Data!B94,Data!I94,(IF(B33=Data!#REF!,Data!#REF!,(IF(B33=Data!B97,Data!I97,(IF(B33=Data!#REF!,Data!#REF!,(IF(B33=Data!#REF!,Data!#REF!,(IF(B33=Data!#REF!,Data!#REF!,(IF(B33=Data!B81,Data!I81,(IF(B33=Data!#REF!,Data!#REF!,Data!#REF!)))))))))))))))&amp;IF(B33=Data!#REF!,Data!#REF!,(IF(B33=Data!#REF!,Data!#REF!,(IF(B33=Data!B221,Data!I221,(IF(B33=Data!#REF!,Data!#REF!,(IF(B33=Data!#REF!,Data!#REF!,(IF(B33=Data!B121,Data!I889,(IF(B33=Data!#REF!,Data!#REF!,(IF(B33=Data!#REF!,Data!#REF!,Data!#REF!)))))))))))))))&amp;IF(B33=Data!#REF!,Data!#REF!,(IF(B33=Data!#REF!,Data!#REF!,(IF(B33=Data!#REF!,Data!#REF!,(IF(B33=Data!#REF!,Data!#REF!,(IF(B33=Data!#REF!,Data!#REF!,Data!#REF!)))))))))</f>
        <v>#REF!</v>
      </c>
      <c r="T33" s="330"/>
      <c r="U33" s="233" t="e">
        <f>IF(B33=Data!B94,Data!J94,(IF(B33=Data!#REF!,Data!#REF!,(IF(B33=Data!B97,Data!J97,(IF(B33=Data!#REF!,Data!#REF!,(IF(B33=Data!#REF!,Data!#REF!,(IF(B33=Data!#REF!,Data!#REF!,(IF(B33=Data!B81,Data!J81,(IF(B33=Data!#REF!,Data!#REF!,Data!#REF!)))))))))))))))&amp;IF(B33=Data!#REF!,Data!#REF!,(IF(B33=Data!#REF!,Data!#REF!,(IF(B33=Data!B221,Data!J221,(IF(B33=Data!#REF!,Data!#REF!,(IF(B33=Data!#REF!,Data!#REF!,(IF(B33=Data!B121,Data!J889,(IF(B33=Data!#REF!,Data!#REF!,(IF(B33=Data!#REF!,Data!#REF!,Data!#REF!)))))))))))))))&amp;IF(B33=Data!#REF!,Data!#REF!,(IF(B33=Data!#REF!,Data!#REF!,(IF(B33=Data!#REF!,Data!#REF!,(IF(B33=Data!#REF!,Data!#REF!,(IF(B33=Data!#REF!,Data!#REF!,Data!#REF!)))))))))</f>
        <v>#REF!</v>
      </c>
      <c r="V33" s="227">
        <f>IF(D33="","",VLOOKUP(B33,Data!$B$5:$J$501,9,FALSE)*D33)</f>
        <v>1.806</v>
      </c>
    </row>
    <row r="34" spans="1:22" ht="17.75" customHeight="1">
      <c r="A34" s="388">
        <v>13</v>
      </c>
      <c r="B34" s="382" t="s">
        <v>336</v>
      </c>
      <c r="C34" s="239" t="str">
        <f>IF(D34="","",VLOOKUP(B34,Data!$B$5:$L$501,2,FALSE))</f>
        <v>ZE62400</v>
      </c>
      <c r="D34" s="383">
        <v>10</v>
      </c>
      <c r="E34" s="228"/>
      <c r="F34" s="224">
        <f>IF(D34="","",VLOOKUP(B34,Data!$B$5:$L$501,11,FALSE))</f>
        <v>1704.47</v>
      </c>
      <c r="G34" s="234">
        <f t="shared" si="3"/>
        <v>17044.7</v>
      </c>
      <c r="H34" s="225" t="str">
        <f>IF(D34="","",VLOOKUP(B34,Data!$B$5:$D$501,3,FALSE))</f>
        <v>C/T</v>
      </c>
      <c r="I34" s="225" t="str">
        <f>IF(D34="","",VLOOKUP(B34,Data!$B$5:$M$501,12,FALSE))</f>
        <v>Indonesia</v>
      </c>
      <c r="J34" s="387" t="s">
        <v>975</v>
      </c>
      <c r="K34" s="226">
        <f>IF(D34="","",VLOOKUP(B34,Data!$B$5:$E$501,4,FALSE)*D34)</f>
        <v>2010</v>
      </c>
      <c r="L34" s="232">
        <f>IF(D34="","",VLOOKUP(B34,Data!$B$5:$F$501,5,FALSE)*D34)</f>
        <v>1810</v>
      </c>
      <c r="M34" s="230" t="e">
        <f>IF(B34=Data!B95,Data!G95,(IF(B34=Data!#REF!,Data!#REF!,(IF(B34=Data!B98,Data!G98,(IF(B34=Data!#REF!,Data!#REF!,(IF(B34=Data!#REF!,Data!#REF!,(IF(B34=Data!#REF!,Data!#REF!,(IF(B34=Data!B82,Data!G82,(IF(B34=Data!#REF!,Data!#REF!,Data!#REF!)))))))))))))))&amp;IF(B34=Data!#REF!,Data!#REF!,(IF(B34=Data!#REF!,Data!#REF!,(IF(B34=Data!B222,Data!G222,(IF(B34=Data!#REF!,Data!#REF!,(IF(B34=Data!#REF!,Data!#REF!,(IF(B34=Data!B122,Data!G890,(IF(B34=Data!#REF!,Data!#REF!,(IF(B34=Data!#REF!,Data!#REF!,Data!#REF!)))))))))))))))&amp;IF(B34=Data!#REF!,Data!#REF!,(IF(B34=Data!#REF!,Data!#REF!,(IF(B34=Data!#REF!,Data!#REF!,(IF(B34=Data!#REF!,Data!#REF!,(IF(B34=Data!#REF!,Data!#REF!,Data!#REF!)))))))))</f>
        <v>#REF!</v>
      </c>
      <c r="N34" s="328"/>
      <c r="O34" s="329"/>
      <c r="P34" s="233" t="e">
        <f>IF(B34=Data!B95,Data!H95,(IF(B34=Data!#REF!,Data!#REF!,(IF(B34=Data!B98,Data!H98,(IF(B34=Data!#REF!,Data!#REF!,(IF(B34=Data!#REF!,Data!#REF!,(IF(B34=Data!#REF!,Data!#REF!,(IF(B34=Data!B82,Data!H82,(IF(B34=Data!#REF!,Data!#REF!,Data!#REF!)))))))))))))))&amp;IF(B34=Data!#REF!,Data!#REF!,(IF(B34=Data!#REF!,Data!#REF!,(IF(B34=Data!B222,Data!H222,(IF(B34=Data!#REF!,Data!#REF!,(IF(B34=Data!#REF!,Data!#REF!,(IF(B34=Data!B122,Data!H890,(IF(B34=Data!#REF!,Data!#REF!,(IF(B34=Data!#REF!,Data!#REF!,Data!#REF!)))))))))))))))&amp;IF(B34=Data!#REF!,Data!#REF!,(IF(B34=Data!#REF!,Data!#REF!,(IF(B34=Data!#REF!,Data!#REF!,(IF(B34=Data!#REF!,Data!#REF!,(IF(B34=Data!#REF!,Data!#REF!,Data!#REF!)))))))))</f>
        <v>#REF!</v>
      </c>
      <c r="Q34" s="329"/>
      <c r="R34" s="329"/>
      <c r="S34" s="233" t="e">
        <f>IF(B34=Data!B95,Data!I95,(IF(B34=Data!#REF!,Data!#REF!,(IF(B34=Data!B98,Data!I98,(IF(B34=Data!#REF!,Data!#REF!,(IF(B34=Data!#REF!,Data!#REF!,(IF(B34=Data!#REF!,Data!#REF!,(IF(B34=Data!B82,Data!I82,(IF(B34=Data!#REF!,Data!#REF!,Data!#REF!)))))))))))))))&amp;IF(B34=Data!#REF!,Data!#REF!,(IF(B34=Data!#REF!,Data!#REF!,(IF(B34=Data!B222,Data!I222,(IF(B34=Data!#REF!,Data!#REF!,(IF(B34=Data!#REF!,Data!#REF!,(IF(B34=Data!B122,Data!I890,(IF(B34=Data!#REF!,Data!#REF!,(IF(B34=Data!#REF!,Data!#REF!,Data!#REF!)))))))))))))))&amp;IF(B34=Data!#REF!,Data!#REF!,(IF(B34=Data!#REF!,Data!#REF!,(IF(B34=Data!#REF!,Data!#REF!,(IF(B34=Data!#REF!,Data!#REF!,(IF(B34=Data!#REF!,Data!#REF!,Data!#REF!)))))))))</f>
        <v>#REF!</v>
      </c>
      <c r="T34" s="330"/>
      <c r="U34" s="233" t="e">
        <f>IF(B34=Data!B95,Data!J95,(IF(B34=Data!#REF!,Data!#REF!,(IF(B34=Data!B98,Data!J98,(IF(B34=Data!#REF!,Data!#REF!,(IF(B34=Data!#REF!,Data!#REF!,(IF(B34=Data!#REF!,Data!#REF!,(IF(B34=Data!B82,Data!J82,(IF(B34=Data!#REF!,Data!#REF!,Data!#REF!)))))))))))))))&amp;IF(B34=Data!#REF!,Data!#REF!,(IF(B34=Data!#REF!,Data!#REF!,(IF(B34=Data!B222,Data!J222,(IF(B34=Data!#REF!,Data!#REF!,(IF(B34=Data!#REF!,Data!#REF!,(IF(B34=Data!B122,Data!J890,(IF(B34=Data!#REF!,Data!#REF!,(IF(B34=Data!#REF!,Data!#REF!,Data!#REF!)))))))))))))))&amp;IF(B34=Data!#REF!,Data!#REF!,(IF(B34=Data!#REF!,Data!#REF!,(IF(B34=Data!#REF!,Data!#REF!,(IF(B34=Data!#REF!,Data!#REF!,(IF(B34=Data!#REF!,Data!#REF!,Data!#REF!)))))))))</f>
        <v>#REF!</v>
      </c>
      <c r="V34" s="227">
        <f>IF(D34="","",VLOOKUP(B34,Data!$B$5:$J$501,9,FALSE)*D34)</f>
        <v>11.5</v>
      </c>
    </row>
    <row r="35" spans="1:22" ht="17.5" customHeight="1">
      <c r="A35" s="326"/>
      <c r="B35" s="327"/>
      <c r="C35" s="239" t="str">
        <f>IF(D35="","",VLOOKUP(B35,Data!$B$5:$L$501,2,FALSE))</f>
        <v/>
      </c>
      <c r="D35" s="229"/>
      <c r="E35" s="228"/>
      <c r="F35" s="224" t="str">
        <f>IF(D35="","",VLOOKUP(B35,Data!$B$5:$L$501,11,FALSE))</f>
        <v/>
      </c>
      <c r="G35" s="234" t="str">
        <f t="shared" si="0"/>
        <v>-</v>
      </c>
      <c r="H35" s="225" t="str">
        <f>IF(D35="","",VLOOKUP(B35,Data!$B$5:$D$501,3,FALSE))</f>
        <v/>
      </c>
      <c r="I35" s="225" t="str">
        <f>IF(D35="","",VLOOKUP(B35,Data!$B$5:$M$501,12,FALSE))</f>
        <v/>
      </c>
      <c r="J35" s="231"/>
      <c r="K35" s="226" t="str">
        <f>IF(D35="","",VLOOKUP(B35,Data!$B$5:$E$501,4,FALSE)*D35)</f>
        <v/>
      </c>
      <c r="L35" s="232" t="str">
        <f>IF(D35="","",VLOOKUP(B35,Data!$B$5:$F$501,5,FALSE)*D35)</f>
        <v/>
      </c>
      <c r="M35" s="230" t="e">
        <f>IF(B35=Data!B108,Data!G108,(IF(B35=Data!#REF!,Data!#REF!,(IF(B35=Data!B111,Data!G111,(IF(B35=Data!#REF!,Data!#REF!,(IF(B35=Data!#REF!,Data!#REF!,(IF(B35=Data!#REF!,Data!#REF!,(IF(B35=Data!B95,Data!G95,(IF(B35=Data!#REF!,Data!#REF!,Data!#REF!)))))))))))))))&amp;IF(B35=Data!#REF!,Data!#REF!,(IF(B35=Data!#REF!,Data!#REF!,(IF(B35=Data!B235,Data!G235,(IF(B35=Data!#REF!,Data!#REF!,(IF(B35=Data!#REF!,Data!#REF!,(IF(B35=Data!B135,Data!G903,(IF(B35=Data!#REF!,Data!#REF!,(IF(B35=Data!#REF!,Data!#REF!,Data!#REF!)))))))))))))))&amp;IF(B35=Data!#REF!,Data!#REF!,(IF(B35=Data!#REF!,Data!#REF!,(IF(B35=Data!#REF!,Data!#REF!,(IF(B35=Data!#REF!,Data!#REF!,(IF(B35=Data!#REF!,Data!#REF!,Data!#REF!)))))))))</f>
        <v>#REF!</v>
      </c>
      <c r="N35" s="328"/>
      <c r="O35" s="329"/>
      <c r="P35" s="233" t="e">
        <f>IF(B35=Data!B108,Data!H108,(IF(B35=Data!#REF!,Data!#REF!,(IF(B35=Data!B111,Data!H111,(IF(B35=Data!#REF!,Data!#REF!,(IF(B35=Data!#REF!,Data!#REF!,(IF(B35=Data!#REF!,Data!#REF!,(IF(B35=Data!B95,Data!H95,(IF(B35=Data!#REF!,Data!#REF!,Data!#REF!)))))))))))))))&amp;IF(B35=Data!#REF!,Data!#REF!,(IF(B35=Data!#REF!,Data!#REF!,(IF(B35=Data!B235,Data!H235,(IF(B35=Data!#REF!,Data!#REF!,(IF(B35=Data!#REF!,Data!#REF!,(IF(B35=Data!B135,Data!H903,(IF(B35=Data!#REF!,Data!#REF!,(IF(B35=Data!#REF!,Data!#REF!,Data!#REF!)))))))))))))))&amp;IF(B35=Data!#REF!,Data!#REF!,(IF(B35=Data!#REF!,Data!#REF!,(IF(B35=Data!#REF!,Data!#REF!,(IF(B35=Data!#REF!,Data!#REF!,(IF(B35=Data!#REF!,Data!#REF!,Data!#REF!)))))))))</f>
        <v>#REF!</v>
      </c>
      <c r="Q35" s="329"/>
      <c r="R35" s="329"/>
      <c r="S35" s="233" t="e">
        <f>IF(B35=Data!B108,Data!I108,(IF(B35=Data!#REF!,Data!#REF!,(IF(B35=Data!B111,Data!I111,(IF(B35=Data!#REF!,Data!#REF!,(IF(B35=Data!#REF!,Data!#REF!,(IF(B35=Data!#REF!,Data!#REF!,(IF(B35=Data!B95,Data!I95,(IF(B35=Data!#REF!,Data!#REF!,Data!#REF!)))))))))))))))&amp;IF(B35=Data!#REF!,Data!#REF!,(IF(B35=Data!#REF!,Data!#REF!,(IF(B35=Data!B235,Data!I235,(IF(B35=Data!#REF!,Data!#REF!,(IF(B35=Data!#REF!,Data!#REF!,(IF(B35=Data!B135,Data!I903,(IF(B35=Data!#REF!,Data!#REF!,(IF(B35=Data!#REF!,Data!#REF!,Data!#REF!)))))))))))))))&amp;IF(B35=Data!#REF!,Data!#REF!,(IF(B35=Data!#REF!,Data!#REF!,(IF(B35=Data!#REF!,Data!#REF!,(IF(B35=Data!#REF!,Data!#REF!,(IF(B35=Data!#REF!,Data!#REF!,Data!#REF!)))))))))</f>
        <v>#REF!</v>
      </c>
      <c r="T35" s="330"/>
      <c r="U35" s="233" t="e">
        <f>IF(B35=Data!B108,Data!J108,(IF(B35=Data!#REF!,Data!#REF!,(IF(B35=Data!B111,Data!J111,(IF(B35=Data!#REF!,Data!#REF!,(IF(B35=Data!#REF!,Data!#REF!,(IF(B35=Data!#REF!,Data!#REF!,(IF(B35=Data!B95,Data!J95,(IF(B35=Data!#REF!,Data!#REF!,Data!#REF!)))))))))))))))&amp;IF(B35=Data!#REF!,Data!#REF!,(IF(B35=Data!#REF!,Data!#REF!,(IF(B35=Data!B235,Data!J235,(IF(B35=Data!#REF!,Data!#REF!,(IF(B35=Data!#REF!,Data!#REF!,(IF(B35=Data!B135,Data!J903,(IF(B35=Data!#REF!,Data!#REF!,(IF(B35=Data!#REF!,Data!#REF!,Data!#REF!)))))))))))))))&amp;IF(B35=Data!#REF!,Data!#REF!,(IF(B35=Data!#REF!,Data!#REF!,(IF(B35=Data!#REF!,Data!#REF!,(IF(B35=Data!#REF!,Data!#REF!,(IF(B35=Data!#REF!,Data!#REF!,Data!#REF!)))))))))</f>
        <v>#REF!</v>
      </c>
      <c r="V35" s="227" t="str">
        <f>IF(D35="","",VLOOKUP(B35,Data!$B$5:$J$501,9,FALSE)*D35)</f>
        <v/>
      </c>
    </row>
    <row r="36" spans="1:22" ht="29" customHeight="1">
      <c r="A36" s="326"/>
      <c r="B36" s="352"/>
      <c r="C36" s="326"/>
      <c r="D36" s="321">
        <f>SUM(D18:D34)</f>
        <v>40</v>
      </c>
      <c r="E36" s="113"/>
      <c r="F36" s="167"/>
      <c r="G36" s="236">
        <f>SUM(G18:G34)</f>
        <v>105107.68999999999</v>
      </c>
      <c r="H36" s="235"/>
      <c r="I36" s="235"/>
      <c r="J36" s="241"/>
      <c r="K36" s="236">
        <f>SUM(K18:K34)</f>
        <v>9644</v>
      </c>
      <c r="L36" s="236">
        <f>SUM(L18:L34)</f>
        <v>8637</v>
      </c>
      <c r="M36" s="236" t="e">
        <f>SUM(M16:M35)</f>
        <v>#REF!</v>
      </c>
      <c r="N36" s="237" t="e">
        <f>SUM(#REF!)</f>
        <v>#REF!</v>
      </c>
      <c r="O36" s="236">
        <f>SUM(O16:O35)</f>
        <v>0</v>
      </c>
      <c r="P36" s="236" t="e">
        <f>SUM(P16:P35)</f>
        <v>#REF!</v>
      </c>
      <c r="Q36" s="237"/>
      <c r="R36" s="236">
        <f>SUM(R16:R35)</f>
        <v>0</v>
      </c>
      <c r="S36" s="236" t="e">
        <f>SUM(S16:S35)</f>
        <v>#REF!</v>
      </c>
      <c r="T36" s="237"/>
      <c r="U36" s="236" t="e">
        <f>SUM(U16:U35)</f>
        <v>#REF!</v>
      </c>
      <c r="V36" s="238">
        <f>SUM(V18:V34)</f>
        <v>52.657999999999994</v>
      </c>
    </row>
    <row r="37" spans="1:22" ht="16.5">
      <c r="A37" s="326"/>
      <c r="B37" s="19"/>
      <c r="C37" s="21"/>
      <c r="D37" s="203"/>
      <c r="E37" s="34"/>
      <c r="F37" s="186" t="s">
        <v>525</v>
      </c>
      <c r="G37" s="183"/>
      <c r="H37" s="55"/>
      <c r="I37" s="55"/>
      <c r="J37" s="165"/>
      <c r="K37" s="187"/>
      <c r="L37" s="183"/>
      <c r="M37" s="36"/>
      <c r="N37" s="35"/>
      <c r="O37" s="35"/>
      <c r="P37" s="35"/>
      <c r="Q37" s="35"/>
      <c r="R37" s="35"/>
      <c r="S37" s="35"/>
      <c r="T37" s="36"/>
      <c r="U37" s="36"/>
      <c r="V37" s="185"/>
    </row>
    <row r="38" spans="1:22" ht="13">
      <c r="A38" s="16" t="s">
        <v>520</v>
      </c>
      <c r="B38" s="17"/>
      <c r="C38" s="1"/>
      <c r="D38" s="204" t="s">
        <v>532</v>
      </c>
      <c r="E38" s="27"/>
      <c r="F38" s="81" t="s">
        <v>81</v>
      </c>
      <c r="G38" s="85"/>
      <c r="H38" s="32" t="s">
        <v>82</v>
      </c>
      <c r="I38" s="56"/>
      <c r="J38" s="188" t="s">
        <v>83</v>
      </c>
      <c r="K38" s="178"/>
      <c r="L38" s="428" t="s">
        <v>84</v>
      </c>
      <c r="M38" s="429"/>
      <c r="N38" s="429"/>
      <c r="O38" s="429"/>
      <c r="P38" s="429"/>
      <c r="Q38" s="429"/>
      <c r="R38" s="429"/>
      <c r="S38" s="429"/>
      <c r="T38" s="429"/>
      <c r="U38" s="429"/>
      <c r="V38" s="430"/>
    </row>
    <row r="39" spans="1:22" ht="13">
      <c r="A39" s="19" t="s">
        <v>521</v>
      </c>
      <c r="B39" s="20"/>
      <c r="C39" s="60"/>
      <c r="D39" s="201" t="s">
        <v>86</v>
      </c>
      <c r="E39" s="20"/>
      <c r="F39" s="431"/>
      <c r="G39" s="432"/>
      <c r="H39" s="19" t="s">
        <v>87</v>
      </c>
      <c r="I39" s="61"/>
      <c r="J39" s="189" t="s">
        <v>533</v>
      </c>
      <c r="K39" s="180"/>
      <c r="L39" s="176"/>
      <c r="M39" s="20"/>
      <c r="N39" s="20"/>
      <c r="O39" s="20"/>
      <c r="P39" s="20"/>
      <c r="Q39" s="20"/>
      <c r="R39" s="20"/>
      <c r="S39" s="20"/>
      <c r="T39" s="20"/>
      <c r="U39" s="20"/>
      <c r="V39" s="181"/>
    </row>
    <row r="40" spans="1:22">
      <c r="A40" s="19" t="s">
        <v>522</v>
      </c>
      <c r="B40" s="20"/>
      <c r="C40" s="21"/>
      <c r="D40" s="201"/>
      <c r="E40" s="20"/>
      <c r="F40" s="431"/>
      <c r="G40" s="432"/>
      <c r="H40" s="19"/>
      <c r="I40" s="61"/>
      <c r="J40" s="433" t="s">
        <v>92</v>
      </c>
      <c r="K40" s="434"/>
      <c r="L40" s="176"/>
      <c r="M40" s="20"/>
      <c r="N40" s="20"/>
      <c r="O40" s="20"/>
      <c r="P40" s="20"/>
      <c r="Q40" s="20"/>
      <c r="R40" s="20"/>
      <c r="S40" s="20"/>
      <c r="T40" s="20"/>
      <c r="U40" s="20"/>
      <c r="V40" s="181"/>
    </row>
    <row r="41" spans="1:22">
      <c r="A41" s="34"/>
      <c r="B41" s="35"/>
      <c r="C41" s="375"/>
      <c r="D41" s="201" t="s">
        <v>93</v>
      </c>
      <c r="E41" s="20"/>
      <c r="F41" s="190"/>
      <c r="G41" s="191"/>
      <c r="H41" s="19" t="s">
        <v>94</v>
      </c>
      <c r="I41" s="61"/>
      <c r="J41" s="189"/>
      <c r="K41" s="180"/>
      <c r="L41" s="176"/>
      <c r="M41" s="20"/>
      <c r="N41" s="20"/>
      <c r="O41" s="20"/>
      <c r="P41" s="20"/>
      <c r="Q41" s="20"/>
      <c r="R41" s="20"/>
      <c r="S41" s="20"/>
      <c r="T41" s="20"/>
      <c r="U41" s="20"/>
      <c r="V41" s="181"/>
    </row>
    <row r="42" spans="1:22" ht="13">
      <c r="A42" s="16" t="s">
        <v>95</v>
      </c>
      <c r="B42" s="27"/>
      <c r="C42" s="12"/>
      <c r="D42" s="201" t="s">
        <v>96</v>
      </c>
      <c r="E42" s="20"/>
      <c r="F42" s="89" t="s">
        <v>97</v>
      </c>
      <c r="G42" s="86"/>
      <c r="H42" s="19" t="s">
        <v>87</v>
      </c>
      <c r="I42" s="61"/>
      <c r="J42" s="189" t="s">
        <v>98</v>
      </c>
      <c r="K42" s="180"/>
      <c r="L42" s="176"/>
      <c r="M42" s="20"/>
      <c r="N42" s="20"/>
      <c r="O42" s="20"/>
      <c r="P42" s="20"/>
      <c r="Q42" s="20"/>
      <c r="R42" s="20"/>
      <c r="S42" s="20"/>
      <c r="T42" s="20"/>
      <c r="U42" s="20"/>
      <c r="V42" s="181"/>
    </row>
    <row r="43" spans="1:22" ht="13">
      <c r="A43" s="19" t="s">
        <v>538</v>
      </c>
      <c r="B43" s="20"/>
      <c r="C43" s="21"/>
      <c r="D43" s="201" t="s">
        <v>99</v>
      </c>
      <c r="E43" s="20"/>
      <c r="F43" s="90"/>
      <c r="G43" s="192"/>
      <c r="H43" s="19" t="s">
        <v>100</v>
      </c>
      <c r="I43" s="61"/>
      <c r="J43" s="433" t="s">
        <v>523</v>
      </c>
      <c r="K43" s="434"/>
      <c r="L43" s="435" t="s">
        <v>102</v>
      </c>
      <c r="M43" s="436"/>
      <c r="N43" s="436"/>
      <c r="O43" s="436"/>
      <c r="P43" s="436"/>
      <c r="Q43" s="436"/>
      <c r="R43" s="436"/>
      <c r="S43" s="436"/>
      <c r="T43" s="436"/>
      <c r="U43" s="436"/>
      <c r="V43" s="437"/>
    </row>
    <row r="44" spans="1:22">
      <c r="A44" s="34"/>
      <c r="B44" s="35"/>
      <c r="C44" s="36"/>
      <c r="D44" s="202"/>
      <c r="E44" s="35"/>
      <c r="F44" s="422" t="s">
        <v>960</v>
      </c>
      <c r="G44" s="423"/>
      <c r="H44" s="422" t="s">
        <v>959</v>
      </c>
      <c r="I44" s="423"/>
      <c r="J44" s="184" t="s">
        <v>539</v>
      </c>
      <c r="K44" s="184"/>
      <c r="L44" s="424" t="s">
        <v>104</v>
      </c>
      <c r="M44" s="425"/>
      <c r="N44" s="425"/>
      <c r="O44" s="425"/>
      <c r="P44" s="425"/>
      <c r="Q44" s="425"/>
      <c r="R44" s="425"/>
      <c r="S44" s="425"/>
      <c r="T44" s="425"/>
      <c r="U44" s="425"/>
      <c r="V44" s="426"/>
    </row>
    <row r="48" spans="1:22" ht="36" customHeight="1">
      <c r="A48" s="206" t="s">
        <v>545</v>
      </c>
      <c r="B48" s="206"/>
      <c r="D48" s="4"/>
      <c r="F48" s="331" t="s">
        <v>883</v>
      </c>
      <c r="G48" s="331"/>
      <c r="H48" s="331" t="s">
        <v>578</v>
      </c>
      <c r="J48" s="4"/>
    </row>
    <row r="49" spans="1:29" ht="20">
      <c r="A49" s="206" t="s">
        <v>901</v>
      </c>
      <c r="B49" s="206"/>
      <c r="D49" s="4"/>
      <c r="F49" s="331" t="s">
        <v>884</v>
      </c>
      <c r="G49" s="332"/>
      <c r="H49" s="331" t="s">
        <v>578</v>
      </c>
      <c r="J49" s="4"/>
    </row>
    <row r="50" spans="1:29" ht="20">
      <c r="A50" s="206" t="s">
        <v>546</v>
      </c>
      <c r="B50" s="206"/>
      <c r="D50" s="4"/>
      <c r="F50" s="331" t="s">
        <v>885</v>
      </c>
      <c r="G50" s="331"/>
      <c r="H50" s="331" t="s">
        <v>578</v>
      </c>
      <c r="J50" s="4"/>
    </row>
    <row r="51" spans="1:29" ht="20">
      <c r="A51" s="206" t="s">
        <v>547</v>
      </c>
      <c r="B51" s="206"/>
      <c r="D51" s="4"/>
      <c r="F51" s="331" t="s">
        <v>886</v>
      </c>
      <c r="G51" s="331"/>
      <c r="H51" s="331" t="s">
        <v>578</v>
      </c>
      <c r="J51" s="4"/>
    </row>
    <row r="52" spans="1:29" s="172" customFormat="1" ht="20">
      <c r="A52" s="206" t="s">
        <v>548</v>
      </c>
      <c r="B52" s="206"/>
      <c r="C52" s="4"/>
      <c r="D52" s="4"/>
      <c r="E52" s="4"/>
      <c r="F52" s="331" t="s">
        <v>887</v>
      </c>
      <c r="G52" s="331"/>
      <c r="H52" s="331" t="s">
        <v>578</v>
      </c>
      <c r="I52" s="4"/>
      <c r="J52" s="4"/>
      <c r="M52" s="4"/>
      <c r="N52" s="4"/>
      <c r="O52" s="4"/>
      <c r="P52" s="4"/>
      <c r="Q52" s="4"/>
      <c r="R52" s="4"/>
      <c r="S52" s="4"/>
      <c r="T52" s="4"/>
      <c r="U52" s="4"/>
      <c r="V52" s="173"/>
      <c r="Y52" s="4"/>
      <c r="Z52" s="4"/>
      <c r="AA52" s="4"/>
      <c r="AB52" s="4"/>
      <c r="AC52" s="4"/>
    </row>
    <row r="53" spans="1:29" ht="20">
      <c r="F53" s="331" t="s">
        <v>888</v>
      </c>
      <c r="G53" s="331"/>
      <c r="H53" s="331" t="s">
        <v>578</v>
      </c>
    </row>
  </sheetData>
  <mergeCells count="10">
    <mergeCell ref="F44:G44"/>
    <mergeCell ref="H44:I44"/>
    <mergeCell ref="L44:V44"/>
    <mergeCell ref="I5:J5"/>
    <mergeCell ref="L38:V38"/>
    <mergeCell ref="F39:G39"/>
    <mergeCell ref="F40:G40"/>
    <mergeCell ref="J40:K40"/>
    <mergeCell ref="J43:K43"/>
    <mergeCell ref="L43:V43"/>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9652-EC54-4DE4-BAB4-985117833BAF}">
  <sheetPr>
    <tabColor rgb="FFFFFFCC"/>
  </sheetPr>
  <dimension ref="A1:AC46"/>
  <sheetViews>
    <sheetView zoomScale="80" zoomScaleNormal="80" zoomScaleSheetLayoutView="80" workbookViewId="0">
      <selection activeCell="F25" sqref="F25"/>
    </sheetView>
  </sheetViews>
  <sheetFormatPr defaultColWidth="9.1796875" defaultRowHeight="12.5"/>
  <cols>
    <col min="1" max="1" width="6.54296875" style="4" customWidth="1"/>
    <col min="2" max="2" width="33.08984375" style="4" customWidth="1"/>
    <col min="3" max="3" width="12.63281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972</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377" t="s">
        <v>973</v>
      </c>
      <c r="B8" s="20"/>
      <c r="C8" s="21"/>
      <c r="D8" s="196"/>
      <c r="E8" s="20"/>
      <c r="F8" s="176"/>
      <c r="G8" s="177"/>
      <c r="H8" s="26"/>
      <c r="I8" s="171"/>
      <c r="J8" s="299"/>
      <c r="K8" s="176"/>
      <c r="L8" s="178"/>
      <c r="M8" s="20"/>
      <c r="N8" s="12"/>
      <c r="O8" s="20"/>
      <c r="P8" s="20"/>
      <c r="Q8" s="20"/>
      <c r="R8" s="20"/>
      <c r="S8" s="20"/>
      <c r="T8" s="27"/>
      <c r="U8" s="27"/>
      <c r="V8" s="179"/>
    </row>
    <row r="9" spans="1:22">
      <c r="A9" s="377" t="s">
        <v>974</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971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965</v>
      </c>
      <c r="C18" s="239" t="str">
        <f>IF(D18="","",VLOOKUP(B18,Data!$B$5:$L$501,2,FALSE))</f>
        <v/>
      </c>
      <c r="D18" s="229"/>
      <c r="E18" s="319"/>
      <c r="F18" s="224" t="str">
        <f>IF(D18="","",VLOOKUP(B18,Data!$B$5:$L$501,11,FALSE))</f>
        <v/>
      </c>
      <c r="G18" s="234" t="str">
        <f t="shared" ref="G18:G28"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137,Data!G137,(IF(B18=Data!#REF!,Data!#REF!,(IF(B18=Data!B140,Data!G140,(IF(B18=Data!#REF!,Data!#REF!,(IF(B18=Data!#REF!,Data!#REF!,(IF(B18=Data!#REF!,Data!#REF!,(IF(B18=Data!B124,Data!G124,(IF(B18=Data!#REF!,Data!#REF!,Data!#REF!)))))))))))))))&amp;IF(B18=Data!#REF!,Data!#REF!,(IF(B18=Data!#REF!,Data!#REF!,(IF(B18=Data!B264,Data!G264,(IF(B18=Data!#REF!,Data!#REF!,(IF(B18=Data!#REF!,Data!#REF!,(IF(B18=Data!B164,Data!G932,(IF(B18=Data!#REF!,Data!#REF!,(IF(B18=Data!#REF!,Data!#REF!,Data!#REF!)))))))))))))))&amp;IF(B18=Data!#REF!,Data!#REF!,(IF(B18=Data!#REF!,Data!#REF!,(IF(B18=Data!#REF!,Data!#REF!,(IF(B18=Data!#REF!,Data!#REF!,(IF(B18=Data!#REF!,Data!#REF!,Data!#REF!)))))))))</f>
        <v>#REF!</v>
      </c>
      <c r="N18" s="328"/>
      <c r="O18" s="329"/>
      <c r="P18" s="233" t="e">
        <f>IF(B18=Data!B137,Data!H137,(IF(B18=Data!#REF!,Data!#REF!,(IF(B18=Data!B140,Data!H140,(IF(B18=Data!#REF!,Data!#REF!,(IF(B18=Data!#REF!,Data!#REF!,(IF(B18=Data!#REF!,Data!#REF!,(IF(B18=Data!B124,Data!H124,(IF(B18=Data!#REF!,Data!#REF!,Data!#REF!)))))))))))))))&amp;IF(B18=Data!#REF!,Data!#REF!,(IF(B18=Data!#REF!,Data!#REF!,(IF(B18=Data!B264,Data!H264,(IF(B18=Data!#REF!,Data!#REF!,(IF(B18=Data!#REF!,Data!#REF!,(IF(B18=Data!B164,Data!H932,(IF(B18=Data!#REF!,Data!#REF!,(IF(B18=Data!#REF!,Data!#REF!,Data!#REF!)))))))))))))))&amp;IF(B18=Data!#REF!,Data!#REF!,(IF(B18=Data!#REF!,Data!#REF!,(IF(B18=Data!#REF!,Data!#REF!,(IF(B18=Data!#REF!,Data!#REF!,(IF(B18=Data!#REF!,Data!#REF!,Data!#REF!)))))))))</f>
        <v>#REF!</v>
      </c>
      <c r="Q18" s="329"/>
      <c r="R18" s="329"/>
      <c r="S18" s="233" t="e">
        <f>IF(B18=Data!B137,Data!I137,(IF(B18=Data!#REF!,Data!#REF!,(IF(B18=Data!B140,Data!I140,(IF(B18=Data!#REF!,Data!#REF!,(IF(B18=Data!#REF!,Data!#REF!,(IF(B18=Data!#REF!,Data!#REF!,(IF(B18=Data!B124,Data!I124,(IF(B18=Data!#REF!,Data!#REF!,Data!#REF!)))))))))))))))&amp;IF(B18=Data!#REF!,Data!#REF!,(IF(B18=Data!#REF!,Data!#REF!,(IF(B18=Data!B264,Data!I264,(IF(B18=Data!#REF!,Data!#REF!,(IF(B18=Data!#REF!,Data!#REF!,(IF(B18=Data!B164,Data!I932,(IF(B18=Data!#REF!,Data!#REF!,(IF(B18=Data!#REF!,Data!#REF!,Data!#REF!)))))))))))))))&amp;IF(B18=Data!#REF!,Data!#REF!,(IF(B18=Data!#REF!,Data!#REF!,(IF(B18=Data!#REF!,Data!#REF!,(IF(B18=Data!#REF!,Data!#REF!,(IF(B18=Data!#REF!,Data!#REF!,Data!#REF!)))))))))</f>
        <v>#REF!</v>
      </c>
      <c r="T18" s="330"/>
      <c r="U18" s="233" t="e">
        <f>IF(B18=Data!B137,Data!J137,(IF(B18=Data!#REF!,Data!#REF!,(IF(B18=Data!B140,Data!J140,(IF(B18=Data!#REF!,Data!#REF!,(IF(B18=Data!#REF!,Data!#REF!,(IF(B18=Data!#REF!,Data!#REF!,(IF(B18=Data!B124,Data!J124,(IF(B18=Data!#REF!,Data!#REF!,Data!#REF!)))))))))))))))&amp;IF(B18=Data!#REF!,Data!#REF!,(IF(B18=Data!#REF!,Data!#REF!,(IF(B18=Data!B264,Data!J264,(IF(B18=Data!#REF!,Data!#REF!,(IF(B18=Data!#REF!,Data!#REF!,(IF(B18=Data!B164,Data!J932,(IF(B18=Data!#REF!,Data!#REF!,(IF(B18=Data!#REF!,Data!#REF!,Data!#REF!)))))))))))))))&amp;IF(B18=Data!#REF!,Data!#REF!,(IF(B18=Data!#REF!,Data!#REF!,(IF(B18=Data!#REF!,Data!#REF!,(IF(B18=Data!#REF!,Data!#REF!,(IF(B18=Data!#REF!,Data!#REF!,Data!#REF!)))))))))</f>
        <v>#REF!</v>
      </c>
      <c r="V18" s="227" t="str">
        <f>IF(D18="","",VLOOKUP(B18,Data!$B$5:$J$501,9,FALSE)*D18)</f>
        <v/>
      </c>
    </row>
    <row r="19" spans="1:22" ht="17.75" customHeight="1">
      <c r="A19" s="326"/>
      <c r="B19" s="327" t="s">
        <v>788</v>
      </c>
      <c r="C19" s="372" t="str">
        <f>IF(D19="","",VLOOKUP(B19,Data!$B$5:$L$501,2,FALSE))</f>
        <v>VCE6410</v>
      </c>
      <c r="D19" s="229">
        <v>1</v>
      </c>
      <c r="E19" s="319"/>
      <c r="F19" s="224">
        <f>IF(D19="","",VLOOKUP(B19,Data!$B$5:$L$501,11,FALSE))</f>
        <v>80.16</v>
      </c>
      <c r="G19" s="234">
        <f t="shared" si="0"/>
        <v>80.16</v>
      </c>
      <c r="H19" s="225" t="str">
        <f>IF(D19="","",VLOOKUP(B19,Data!$B$5:$D$501,3,FALSE))</f>
        <v>C/T</v>
      </c>
      <c r="I19" s="225" t="str">
        <f>IF(D19="","",VLOOKUP(B19,Data!$B$5:$M$501,12,FALSE))</f>
        <v>Indonesia</v>
      </c>
      <c r="J19" s="231" t="s">
        <v>966</v>
      </c>
      <c r="K19" s="226">
        <f>IF(D19="","",VLOOKUP(B19,Data!$B$5:$E$501,4,FALSE)*D19)</f>
        <v>7</v>
      </c>
      <c r="L19" s="232">
        <f>IF(D19="","",VLOOKUP(B19,Data!$B$5:$F$501,5,FALSE)*D19)</f>
        <v>6.4</v>
      </c>
      <c r="M19" s="230" t="e">
        <f>IF(B19=Data!B88,Data!G88,(IF(B19=Data!#REF!,Data!#REF!,(IF(B19=Data!B91,Data!G91,(IF(B19=Data!#REF!,Data!#REF!,(IF(B19=Data!#REF!,Data!#REF!,(IF(B19=Data!#REF!,Data!#REF!,(IF(B19=Data!B75,Data!G75,(IF(B19=Data!#REF!,Data!#REF!,Data!#REF!)))))))))))))))&amp;IF(B19=Data!#REF!,Data!#REF!,(IF(B19=Data!#REF!,Data!#REF!,(IF(B19=Data!B215,Data!G215,(IF(B19=Data!#REF!,Data!#REF!,(IF(B19=Data!#REF!,Data!#REF!,(IF(B19=Data!B115,Data!G883,(IF(B19=Data!#REF!,Data!#REF!,(IF(B19=Data!#REF!,Data!#REF!,Data!#REF!)))))))))))))))&amp;IF(B19=Data!#REF!,Data!#REF!,(IF(B19=Data!#REF!,Data!#REF!,(IF(B19=Data!#REF!,Data!#REF!,(IF(B19=Data!#REF!,Data!#REF!,(IF(B19=Data!#REF!,Data!#REF!,Data!#REF!)))))))))</f>
        <v>#REF!</v>
      </c>
      <c r="N19" s="328"/>
      <c r="O19" s="329"/>
      <c r="P19" s="233" t="e">
        <f>IF(B19=Data!B88,Data!H88,(IF(B19=Data!#REF!,Data!#REF!,(IF(B19=Data!B91,Data!H91,(IF(B19=Data!#REF!,Data!#REF!,(IF(B19=Data!#REF!,Data!#REF!,(IF(B19=Data!#REF!,Data!#REF!,(IF(B19=Data!B75,Data!H75,(IF(B19=Data!#REF!,Data!#REF!,Data!#REF!)))))))))))))))&amp;IF(B19=Data!#REF!,Data!#REF!,(IF(B19=Data!#REF!,Data!#REF!,(IF(B19=Data!B215,Data!H215,(IF(B19=Data!#REF!,Data!#REF!,(IF(B19=Data!#REF!,Data!#REF!,(IF(B19=Data!B115,Data!H883,(IF(B19=Data!#REF!,Data!#REF!,(IF(B19=Data!#REF!,Data!#REF!,Data!#REF!)))))))))))))))&amp;IF(B19=Data!#REF!,Data!#REF!,(IF(B19=Data!#REF!,Data!#REF!,(IF(B19=Data!#REF!,Data!#REF!,(IF(B19=Data!#REF!,Data!#REF!,(IF(B19=Data!#REF!,Data!#REF!,Data!#REF!)))))))))</f>
        <v>#REF!</v>
      </c>
      <c r="Q19" s="329"/>
      <c r="R19" s="329"/>
      <c r="S19" s="233" t="e">
        <f>IF(B19=Data!B88,Data!I88,(IF(B19=Data!#REF!,Data!#REF!,(IF(B19=Data!B91,Data!I91,(IF(B19=Data!#REF!,Data!#REF!,(IF(B19=Data!#REF!,Data!#REF!,(IF(B19=Data!#REF!,Data!#REF!,(IF(B19=Data!B75,Data!I75,(IF(B19=Data!#REF!,Data!#REF!,Data!#REF!)))))))))))))))&amp;IF(B19=Data!#REF!,Data!#REF!,(IF(B19=Data!#REF!,Data!#REF!,(IF(B19=Data!B215,Data!I215,(IF(B19=Data!#REF!,Data!#REF!,(IF(B19=Data!#REF!,Data!#REF!,(IF(B19=Data!B115,Data!I883,(IF(B19=Data!#REF!,Data!#REF!,(IF(B19=Data!#REF!,Data!#REF!,Data!#REF!)))))))))))))))&amp;IF(B19=Data!#REF!,Data!#REF!,(IF(B19=Data!#REF!,Data!#REF!,(IF(B19=Data!#REF!,Data!#REF!,(IF(B19=Data!#REF!,Data!#REF!,(IF(B19=Data!#REF!,Data!#REF!,Data!#REF!)))))))))</f>
        <v>#REF!</v>
      </c>
      <c r="T19" s="330"/>
      <c r="U19" s="233" t="e">
        <f>IF(B19=Data!B88,Data!J88,(IF(B19=Data!#REF!,Data!#REF!,(IF(B19=Data!B91,Data!J91,(IF(B19=Data!#REF!,Data!#REF!,(IF(B19=Data!#REF!,Data!#REF!,(IF(B19=Data!#REF!,Data!#REF!,(IF(B19=Data!B75,Data!J75,(IF(B19=Data!#REF!,Data!#REF!,Data!#REF!)))))))))))))))&amp;IF(B19=Data!#REF!,Data!#REF!,(IF(B19=Data!#REF!,Data!#REF!,(IF(B19=Data!B215,Data!J215,(IF(B19=Data!#REF!,Data!#REF!,(IF(B19=Data!#REF!,Data!#REF!,(IF(B19=Data!B115,Data!J883,(IF(B19=Data!#REF!,Data!#REF!,(IF(B19=Data!#REF!,Data!#REF!,Data!#REF!)))))))))))))))&amp;IF(B19=Data!#REF!,Data!#REF!,(IF(B19=Data!#REF!,Data!#REF!,(IF(B19=Data!#REF!,Data!#REF!,(IF(B19=Data!#REF!,Data!#REF!,(IF(B19=Data!#REF!,Data!#REF!,Data!#REF!)))))))))</f>
        <v>#REF!</v>
      </c>
      <c r="V19" s="227">
        <f>IF(D19="","",VLOOKUP(B19,Data!$B$5:$J$501,9,FALSE)*D19)</f>
        <v>3.3000000000000002E-2</v>
      </c>
    </row>
    <row r="20" spans="1:22" ht="17.75" customHeight="1">
      <c r="A20" s="326"/>
      <c r="B20" s="327"/>
      <c r="C20" s="239" t="str">
        <f>IF(D20="","",VLOOKUP(B20,Data!$B$5:$L$501,2,FALSE))</f>
        <v/>
      </c>
      <c r="D20" s="229"/>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87,Data!G87,(IF(B20=Data!#REF!,Data!#REF!,(IF(B20=Data!B90,Data!G90,(IF(B20=Data!#REF!,Data!#REF!,(IF(B20=Data!#REF!,Data!#REF!,(IF(B20=Data!#REF!,Data!#REF!,(IF(B20=Data!B74,Data!G74,(IF(B20=Data!#REF!,Data!#REF!,Data!#REF!)))))))))))))))&amp;IF(B20=Data!#REF!,Data!#REF!,(IF(B20=Data!#REF!,Data!#REF!,(IF(B20=Data!B214,Data!G214,(IF(B20=Data!#REF!,Data!#REF!,(IF(B20=Data!#REF!,Data!#REF!,(IF(B20=Data!B114,Data!G882,(IF(B20=Data!#REF!,Data!#REF!,(IF(B20=Data!#REF!,Data!#REF!,Data!#REF!)))))))))))))))&amp;IF(B20=Data!#REF!,Data!#REF!,(IF(B20=Data!#REF!,Data!#REF!,(IF(B20=Data!#REF!,Data!#REF!,(IF(B20=Data!#REF!,Data!#REF!,(IF(B20=Data!#REF!,Data!#REF!,Data!#REF!)))))))))</f>
        <v>#REF!</v>
      </c>
      <c r="N20" s="328"/>
      <c r="O20" s="329"/>
      <c r="P20" s="233" t="e">
        <f>IF(B20=Data!B87,Data!H87,(IF(B20=Data!#REF!,Data!#REF!,(IF(B20=Data!B90,Data!H90,(IF(B20=Data!#REF!,Data!#REF!,(IF(B20=Data!#REF!,Data!#REF!,(IF(B20=Data!#REF!,Data!#REF!,(IF(B20=Data!B74,Data!H74,(IF(B20=Data!#REF!,Data!#REF!,Data!#REF!)))))))))))))))&amp;IF(B20=Data!#REF!,Data!#REF!,(IF(B20=Data!#REF!,Data!#REF!,(IF(B20=Data!B214,Data!H214,(IF(B20=Data!#REF!,Data!#REF!,(IF(B20=Data!#REF!,Data!#REF!,(IF(B20=Data!B114,Data!H882,(IF(B20=Data!#REF!,Data!#REF!,(IF(B20=Data!#REF!,Data!#REF!,Data!#REF!)))))))))))))))&amp;IF(B20=Data!#REF!,Data!#REF!,(IF(B20=Data!#REF!,Data!#REF!,(IF(B20=Data!#REF!,Data!#REF!,(IF(B20=Data!#REF!,Data!#REF!,(IF(B20=Data!#REF!,Data!#REF!,Data!#REF!)))))))))</f>
        <v>#REF!</v>
      </c>
      <c r="Q20" s="329"/>
      <c r="R20" s="329"/>
      <c r="S20" s="233" t="e">
        <f>IF(B20=Data!B87,Data!I87,(IF(B20=Data!#REF!,Data!#REF!,(IF(B20=Data!B90,Data!I90,(IF(B20=Data!#REF!,Data!#REF!,(IF(B20=Data!#REF!,Data!#REF!,(IF(B20=Data!#REF!,Data!#REF!,(IF(B20=Data!B74,Data!I74,(IF(B20=Data!#REF!,Data!#REF!,Data!#REF!)))))))))))))))&amp;IF(B20=Data!#REF!,Data!#REF!,(IF(B20=Data!#REF!,Data!#REF!,(IF(B20=Data!B214,Data!I214,(IF(B20=Data!#REF!,Data!#REF!,(IF(B20=Data!#REF!,Data!#REF!,(IF(B20=Data!B114,Data!I882,(IF(B20=Data!#REF!,Data!#REF!,(IF(B20=Data!#REF!,Data!#REF!,Data!#REF!)))))))))))))))&amp;IF(B20=Data!#REF!,Data!#REF!,(IF(B20=Data!#REF!,Data!#REF!,(IF(B20=Data!#REF!,Data!#REF!,(IF(B20=Data!#REF!,Data!#REF!,(IF(B20=Data!#REF!,Data!#REF!,Data!#REF!)))))))))</f>
        <v>#REF!</v>
      </c>
      <c r="T20" s="330"/>
      <c r="U20" s="233" t="e">
        <f>IF(B20=Data!B87,Data!J87,(IF(B20=Data!#REF!,Data!#REF!,(IF(B20=Data!B90,Data!J90,(IF(B20=Data!#REF!,Data!#REF!,(IF(B20=Data!#REF!,Data!#REF!,(IF(B20=Data!#REF!,Data!#REF!,(IF(B20=Data!B74,Data!J74,(IF(B20=Data!#REF!,Data!#REF!,Data!#REF!)))))))))))))))&amp;IF(B20=Data!#REF!,Data!#REF!,(IF(B20=Data!#REF!,Data!#REF!,(IF(B20=Data!B214,Data!J214,(IF(B20=Data!#REF!,Data!#REF!,(IF(B20=Data!#REF!,Data!#REF!,(IF(B20=Data!B114,Data!J882,(IF(B20=Data!#REF!,Data!#REF!,(IF(B20=Data!#REF!,Data!#REF!,Data!#REF!)))))))))))))))&amp;IF(B20=Data!#REF!,Data!#REF!,(IF(B20=Data!#REF!,Data!#REF!,(IF(B20=Data!#REF!,Data!#REF!,(IF(B20=Data!#REF!,Data!#REF!,(IF(B20=Data!#REF!,Data!#REF!,Data!#REF!)))))))))</f>
        <v>#REF!</v>
      </c>
      <c r="V20" s="227" t="str">
        <f>IF(D20="","",VLOOKUP(B20,Data!$B$5:$J$501,9,FALSE)*D20)</f>
        <v/>
      </c>
    </row>
    <row r="21" spans="1:22" ht="17.75" customHeight="1">
      <c r="A21" s="326"/>
      <c r="B21" s="327"/>
      <c r="C21" s="239" t="str">
        <f>IF(D21="","",VLOOKUP(B21,Data!$B$5:$L$501,2,FALSE))</f>
        <v/>
      </c>
      <c r="D21" s="229"/>
      <c r="E21" s="228"/>
      <c r="F21" s="224" t="str">
        <f>IF(D21="","",VLOOKUP(B21,Data!$B$5:$L$501,11,FALSE))</f>
        <v/>
      </c>
      <c r="G21" s="234" t="str">
        <f t="shared" ref="G21:G25" si="1">IF(D21&gt;0,D21*F21,"-")</f>
        <v>-</v>
      </c>
      <c r="H21" s="225" t="str">
        <f>IF(D21="","",VLOOKUP(B21,Data!$B$5:$D$501,3,FALSE))</f>
        <v/>
      </c>
      <c r="I21" s="225" t="str">
        <f>IF(D21="","",VLOOKUP(B21,Data!$B$5:$M$501,12,FALSE))</f>
        <v/>
      </c>
      <c r="J21" s="231"/>
      <c r="K21" s="226" t="str">
        <f>IF(D21="","",VLOOKUP(B21,Data!$B$5:$E$501,4,FALSE)*D21)</f>
        <v/>
      </c>
      <c r="L21" s="232" t="str">
        <f>IF(D21="","",VLOOKUP(B21,Data!$B$5:$F$501,5,FALSE)*D21)</f>
        <v/>
      </c>
      <c r="M21" s="230" t="e">
        <f>IF(B21=Data!B59,Data!G59,(IF(B21=Data!#REF!,Data!#REF!,(IF(B21=Data!B62,Data!G62,(IF(B21=Data!#REF!,Data!#REF!,(IF(B21=Data!#REF!,Data!#REF!,(IF(B21=Data!#REF!,Data!#REF!,(IF(B21=Data!B46,Data!G46,(IF(B21=Data!#REF!,Data!#REF!,Data!#REF!)))))))))))))))&amp;IF(B21=Data!#REF!,Data!#REF!,(IF(B21=Data!#REF!,Data!#REF!,(IF(B21=Data!B186,Data!G186,(IF(B21=Data!#REF!,Data!#REF!,(IF(B21=Data!#REF!,Data!#REF!,(IF(B21=Data!B86,Data!G854,(IF(B21=Data!#REF!,Data!#REF!,(IF(B21=Data!#REF!,Data!#REF!,Data!#REF!)))))))))))))))&amp;IF(B21=Data!#REF!,Data!#REF!,(IF(B21=Data!#REF!,Data!#REF!,(IF(B21=Data!#REF!,Data!#REF!,(IF(B21=Data!#REF!,Data!#REF!,(IF(B21=Data!#REF!,Data!#REF!,Data!#REF!)))))))))</f>
        <v>#REF!</v>
      </c>
      <c r="N21" s="328"/>
      <c r="O21" s="329"/>
      <c r="P21" s="233" t="e">
        <f>IF(B21=Data!B59,Data!H59,(IF(B21=Data!#REF!,Data!#REF!,(IF(B21=Data!B62,Data!H62,(IF(B21=Data!#REF!,Data!#REF!,(IF(B21=Data!#REF!,Data!#REF!,(IF(B21=Data!#REF!,Data!#REF!,(IF(B21=Data!B46,Data!H46,(IF(B21=Data!#REF!,Data!#REF!,Data!#REF!)))))))))))))))&amp;IF(B21=Data!#REF!,Data!#REF!,(IF(B21=Data!#REF!,Data!#REF!,(IF(B21=Data!B186,Data!H186,(IF(B21=Data!#REF!,Data!#REF!,(IF(B21=Data!#REF!,Data!#REF!,(IF(B21=Data!B86,Data!H854,(IF(B21=Data!#REF!,Data!#REF!,(IF(B21=Data!#REF!,Data!#REF!,Data!#REF!)))))))))))))))&amp;IF(B21=Data!#REF!,Data!#REF!,(IF(B21=Data!#REF!,Data!#REF!,(IF(B21=Data!#REF!,Data!#REF!,(IF(B21=Data!#REF!,Data!#REF!,(IF(B21=Data!#REF!,Data!#REF!,Data!#REF!)))))))))</f>
        <v>#REF!</v>
      </c>
      <c r="Q21" s="329"/>
      <c r="R21" s="329"/>
      <c r="S21" s="233" t="e">
        <f>IF(B21=Data!B59,Data!I59,(IF(B21=Data!#REF!,Data!#REF!,(IF(B21=Data!B62,Data!I62,(IF(B21=Data!#REF!,Data!#REF!,(IF(B21=Data!#REF!,Data!#REF!,(IF(B21=Data!#REF!,Data!#REF!,(IF(B21=Data!B46,Data!I46,(IF(B21=Data!#REF!,Data!#REF!,Data!#REF!)))))))))))))))&amp;IF(B21=Data!#REF!,Data!#REF!,(IF(B21=Data!#REF!,Data!#REF!,(IF(B21=Data!B186,Data!I186,(IF(B21=Data!#REF!,Data!#REF!,(IF(B21=Data!#REF!,Data!#REF!,(IF(B21=Data!B86,Data!I854,(IF(B21=Data!#REF!,Data!#REF!,(IF(B21=Data!#REF!,Data!#REF!,Data!#REF!)))))))))))))))&amp;IF(B21=Data!#REF!,Data!#REF!,(IF(B21=Data!#REF!,Data!#REF!,(IF(B21=Data!#REF!,Data!#REF!,(IF(B21=Data!#REF!,Data!#REF!,(IF(B21=Data!#REF!,Data!#REF!,Data!#REF!)))))))))</f>
        <v>#REF!</v>
      </c>
      <c r="T21" s="330"/>
      <c r="U21" s="233" t="e">
        <f>IF(B21=Data!B59,Data!J59,(IF(B21=Data!#REF!,Data!#REF!,(IF(B21=Data!B62,Data!J62,(IF(B21=Data!#REF!,Data!#REF!,(IF(B21=Data!#REF!,Data!#REF!,(IF(B21=Data!#REF!,Data!#REF!,(IF(B21=Data!B46,Data!J46,(IF(B21=Data!#REF!,Data!#REF!,Data!#REF!)))))))))))))))&amp;IF(B21=Data!#REF!,Data!#REF!,(IF(B21=Data!#REF!,Data!#REF!,(IF(B21=Data!B186,Data!J186,(IF(B21=Data!#REF!,Data!#REF!,(IF(B21=Data!#REF!,Data!#REF!,(IF(B21=Data!B86,Data!J854,(IF(B21=Data!#REF!,Data!#REF!,(IF(B21=Data!#REF!,Data!#REF!,Data!#REF!)))))))))))))))&amp;IF(B21=Data!#REF!,Data!#REF!,(IF(B21=Data!#REF!,Data!#REF!,(IF(B21=Data!#REF!,Data!#REF!,(IF(B21=Data!#REF!,Data!#REF!,(IF(B21=Data!#REF!,Data!#REF!,Data!#REF!)))))))))</f>
        <v>#REF!</v>
      </c>
      <c r="V21" s="227" t="str">
        <f>IF(D21="","",VLOOKUP(B21,Data!$B$5:$J$501,9,FALSE)*D21)</f>
        <v/>
      </c>
    </row>
    <row r="22" spans="1:22" ht="17.75" customHeight="1">
      <c r="A22" s="326"/>
      <c r="B22" s="327"/>
      <c r="C22" s="239" t="str">
        <f>IF(D22="","",VLOOKUP(B22,Data!$B$5:$L$501,2,FALSE))</f>
        <v/>
      </c>
      <c r="D22" s="229"/>
      <c r="E22" s="228"/>
      <c r="F22" s="224" t="str">
        <f>IF(D22="","",VLOOKUP(B22,Data!$B$5:$L$501,11,FALSE))</f>
        <v/>
      </c>
      <c r="G22" s="234" t="str">
        <f t="shared" si="1"/>
        <v>-</v>
      </c>
      <c r="H22" s="225" t="str">
        <f>IF(D22="","",VLOOKUP(B22,Data!$B$5:$D$501,3,FALSE))</f>
        <v/>
      </c>
      <c r="I22" s="225" t="str">
        <f>IF(D22="","",VLOOKUP(B22,Data!$B$5:$M$501,12,FALSE))</f>
        <v/>
      </c>
      <c r="J22" s="231"/>
      <c r="K22" s="226" t="str">
        <f>IF(D22="","",VLOOKUP(B22,Data!$B$5:$E$501,4,FALSE)*D22)</f>
        <v/>
      </c>
      <c r="L22" s="232" t="str">
        <f>IF(D22="","",VLOOKUP(B22,Data!$B$5:$F$501,5,FALSE)*D22)</f>
        <v/>
      </c>
      <c r="M22" s="230" t="e">
        <f>IF(B22=Data!B60,Data!G60,(IF(B22=Data!#REF!,Data!#REF!,(IF(B22=Data!B63,Data!G63,(IF(B22=Data!#REF!,Data!#REF!,(IF(B22=Data!#REF!,Data!#REF!,(IF(B22=Data!#REF!,Data!#REF!,(IF(B22=Data!B47,Data!G47,(IF(B22=Data!#REF!,Data!#REF!,Data!#REF!)))))))))))))))&amp;IF(B22=Data!#REF!,Data!#REF!,(IF(B22=Data!#REF!,Data!#REF!,(IF(B22=Data!B187,Data!G187,(IF(B22=Data!#REF!,Data!#REF!,(IF(B22=Data!#REF!,Data!#REF!,(IF(B22=Data!B87,Data!G855,(IF(B22=Data!#REF!,Data!#REF!,(IF(B22=Data!#REF!,Data!#REF!,Data!#REF!)))))))))))))))&amp;IF(B22=Data!#REF!,Data!#REF!,(IF(B22=Data!#REF!,Data!#REF!,(IF(B22=Data!#REF!,Data!#REF!,(IF(B22=Data!#REF!,Data!#REF!,(IF(B22=Data!#REF!,Data!#REF!,Data!#REF!)))))))))</f>
        <v>#REF!</v>
      </c>
      <c r="N22" s="328"/>
      <c r="O22" s="329"/>
      <c r="P22" s="233" t="e">
        <f>IF(B22=Data!B60,Data!H60,(IF(B22=Data!#REF!,Data!#REF!,(IF(B22=Data!B63,Data!H63,(IF(B22=Data!#REF!,Data!#REF!,(IF(B22=Data!#REF!,Data!#REF!,(IF(B22=Data!#REF!,Data!#REF!,(IF(B22=Data!B47,Data!H47,(IF(B22=Data!#REF!,Data!#REF!,Data!#REF!)))))))))))))))&amp;IF(B22=Data!#REF!,Data!#REF!,(IF(B22=Data!#REF!,Data!#REF!,(IF(B22=Data!B187,Data!H187,(IF(B22=Data!#REF!,Data!#REF!,(IF(B22=Data!#REF!,Data!#REF!,(IF(B22=Data!B87,Data!H855,(IF(B22=Data!#REF!,Data!#REF!,(IF(B22=Data!#REF!,Data!#REF!,Data!#REF!)))))))))))))))&amp;IF(B22=Data!#REF!,Data!#REF!,(IF(B22=Data!#REF!,Data!#REF!,(IF(B22=Data!#REF!,Data!#REF!,(IF(B22=Data!#REF!,Data!#REF!,(IF(B22=Data!#REF!,Data!#REF!,Data!#REF!)))))))))</f>
        <v>#REF!</v>
      </c>
      <c r="Q22" s="329"/>
      <c r="R22" s="329"/>
      <c r="S22" s="233" t="e">
        <f>IF(B22=Data!B60,Data!I60,(IF(B22=Data!#REF!,Data!#REF!,(IF(B22=Data!B63,Data!I63,(IF(B22=Data!#REF!,Data!#REF!,(IF(B22=Data!#REF!,Data!#REF!,(IF(B22=Data!#REF!,Data!#REF!,(IF(B22=Data!B47,Data!I47,(IF(B22=Data!#REF!,Data!#REF!,Data!#REF!)))))))))))))))&amp;IF(B22=Data!#REF!,Data!#REF!,(IF(B22=Data!#REF!,Data!#REF!,(IF(B22=Data!B187,Data!I187,(IF(B22=Data!#REF!,Data!#REF!,(IF(B22=Data!#REF!,Data!#REF!,(IF(B22=Data!B87,Data!I855,(IF(B22=Data!#REF!,Data!#REF!,(IF(B22=Data!#REF!,Data!#REF!,Data!#REF!)))))))))))))))&amp;IF(B22=Data!#REF!,Data!#REF!,(IF(B22=Data!#REF!,Data!#REF!,(IF(B22=Data!#REF!,Data!#REF!,(IF(B22=Data!#REF!,Data!#REF!,(IF(B22=Data!#REF!,Data!#REF!,Data!#REF!)))))))))</f>
        <v>#REF!</v>
      </c>
      <c r="T22" s="330"/>
      <c r="U22" s="233" t="e">
        <f>IF(B22=Data!B60,Data!J60,(IF(B22=Data!#REF!,Data!#REF!,(IF(B22=Data!B63,Data!J63,(IF(B22=Data!#REF!,Data!#REF!,(IF(B22=Data!#REF!,Data!#REF!,(IF(B22=Data!#REF!,Data!#REF!,(IF(B22=Data!B47,Data!J47,(IF(B22=Data!#REF!,Data!#REF!,Data!#REF!)))))))))))))))&amp;IF(B22=Data!#REF!,Data!#REF!,(IF(B22=Data!#REF!,Data!#REF!,(IF(B22=Data!B187,Data!J187,(IF(B22=Data!#REF!,Data!#REF!,(IF(B22=Data!#REF!,Data!#REF!,(IF(B22=Data!B87,Data!J855,(IF(B22=Data!#REF!,Data!#REF!,(IF(B22=Data!#REF!,Data!#REF!,Data!#REF!)))))))))))))))&amp;IF(B22=Data!#REF!,Data!#REF!,(IF(B22=Data!#REF!,Data!#REF!,(IF(B22=Data!#REF!,Data!#REF!,(IF(B22=Data!#REF!,Data!#REF!,(IF(B22=Data!#REF!,Data!#REF!,Data!#REF!)))))))))</f>
        <v>#REF!</v>
      </c>
      <c r="V22" s="227" t="str">
        <f>IF(D22="","",VLOOKUP(B22,Data!$B$5:$J$501,9,FALSE)*D22)</f>
        <v/>
      </c>
    </row>
    <row r="23" spans="1:22" ht="17.75" customHeight="1">
      <c r="A23" s="326"/>
      <c r="B23" s="327"/>
      <c r="C23" s="239" t="str">
        <f>IF(D23="","",VLOOKUP(B23,Data!$B$5:$L$501,2,FALSE))</f>
        <v/>
      </c>
      <c r="D23" s="229"/>
      <c r="E23" s="228"/>
      <c r="F23" s="224" t="str">
        <f>IF(D23="","",VLOOKUP(B23,Data!$B$5:$L$501,11,FALSE))</f>
        <v/>
      </c>
      <c r="G23" s="234" t="str">
        <f t="shared" si="1"/>
        <v>-</v>
      </c>
      <c r="H23" s="225" t="str">
        <f>IF(D23="","",VLOOKUP(B23,Data!$B$5:$D$501,3,FALSE))</f>
        <v/>
      </c>
      <c r="I23" s="225" t="str">
        <f>IF(D23="","",VLOOKUP(B23,Data!$B$5:$M$501,12,FALSE))</f>
        <v/>
      </c>
      <c r="J23" s="231"/>
      <c r="K23" s="226" t="str">
        <f>IF(D23="","",VLOOKUP(B23,Data!$B$5:$E$501,4,FALSE)*D23)</f>
        <v/>
      </c>
      <c r="L23" s="232" t="str">
        <f>IF(D23="","",VLOOKUP(B23,Data!$B$5:$F$501,5,FALSE)*D23)</f>
        <v/>
      </c>
      <c r="M23" s="230" t="e">
        <f>IF(B23=Data!B68,Data!G68,(IF(B23=Data!#REF!,Data!#REF!,(IF(B23=Data!B71,Data!G71,(IF(B23=Data!#REF!,Data!#REF!,(IF(B23=Data!#REF!,Data!#REF!,(IF(B23=Data!#REF!,Data!#REF!,(IF(B23=Data!B55,Data!G55,(IF(B23=Data!#REF!,Data!#REF!,Data!#REF!)))))))))))))))&amp;IF(B23=Data!#REF!,Data!#REF!,(IF(B23=Data!#REF!,Data!#REF!,(IF(B23=Data!B195,Data!G195,(IF(B23=Data!#REF!,Data!#REF!,(IF(B23=Data!#REF!,Data!#REF!,(IF(B23=Data!B95,Data!G863,(IF(B23=Data!#REF!,Data!#REF!,(IF(B23=Data!#REF!,Data!#REF!,Data!#REF!)))))))))))))))&amp;IF(B23=Data!#REF!,Data!#REF!,(IF(B23=Data!#REF!,Data!#REF!,(IF(B23=Data!#REF!,Data!#REF!,(IF(B23=Data!#REF!,Data!#REF!,(IF(B23=Data!#REF!,Data!#REF!,Data!#REF!)))))))))</f>
        <v>#REF!</v>
      </c>
      <c r="N23" s="328"/>
      <c r="O23" s="329"/>
      <c r="P23" s="233" t="e">
        <f>IF(B23=Data!B68,Data!H68,(IF(B23=Data!#REF!,Data!#REF!,(IF(B23=Data!B71,Data!H71,(IF(B23=Data!#REF!,Data!#REF!,(IF(B23=Data!#REF!,Data!#REF!,(IF(B23=Data!#REF!,Data!#REF!,(IF(B23=Data!B55,Data!H55,(IF(B23=Data!#REF!,Data!#REF!,Data!#REF!)))))))))))))))&amp;IF(B23=Data!#REF!,Data!#REF!,(IF(B23=Data!#REF!,Data!#REF!,(IF(B23=Data!B195,Data!H195,(IF(B23=Data!#REF!,Data!#REF!,(IF(B23=Data!#REF!,Data!#REF!,(IF(B23=Data!B95,Data!H863,(IF(B23=Data!#REF!,Data!#REF!,(IF(B23=Data!#REF!,Data!#REF!,Data!#REF!)))))))))))))))&amp;IF(B23=Data!#REF!,Data!#REF!,(IF(B23=Data!#REF!,Data!#REF!,(IF(B23=Data!#REF!,Data!#REF!,(IF(B23=Data!#REF!,Data!#REF!,(IF(B23=Data!#REF!,Data!#REF!,Data!#REF!)))))))))</f>
        <v>#REF!</v>
      </c>
      <c r="Q23" s="329"/>
      <c r="R23" s="329"/>
      <c r="S23" s="233" t="e">
        <f>IF(B23=Data!B68,Data!I68,(IF(B23=Data!#REF!,Data!#REF!,(IF(B23=Data!B71,Data!I71,(IF(B23=Data!#REF!,Data!#REF!,(IF(B23=Data!#REF!,Data!#REF!,(IF(B23=Data!#REF!,Data!#REF!,(IF(B23=Data!B55,Data!I55,(IF(B23=Data!#REF!,Data!#REF!,Data!#REF!)))))))))))))))&amp;IF(B23=Data!#REF!,Data!#REF!,(IF(B23=Data!#REF!,Data!#REF!,(IF(B23=Data!B195,Data!I195,(IF(B23=Data!#REF!,Data!#REF!,(IF(B23=Data!#REF!,Data!#REF!,(IF(B23=Data!B95,Data!I863,(IF(B23=Data!#REF!,Data!#REF!,(IF(B23=Data!#REF!,Data!#REF!,Data!#REF!)))))))))))))))&amp;IF(B23=Data!#REF!,Data!#REF!,(IF(B23=Data!#REF!,Data!#REF!,(IF(B23=Data!#REF!,Data!#REF!,(IF(B23=Data!#REF!,Data!#REF!,(IF(B23=Data!#REF!,Data!#REF!,Data!#REF!)))))))))</f>
        <v>#REF!</v>
      </c>
      <c r="T23" s="330"/>
      <c r="U23" s="233" t="e">
        <f>IF(B23=Data!B68,Data!J68,(IF(B23=Data!#REF!,Data!#REF!,(IF(B23=Data!B71,Data!J71,(IF(B23=Data!#REF!,Data!#REF!,(IF(B23=Data!#REF!,Data!#REF!,(IF(B23=Data!#REF!,Data!#REF!,(IF(B23=Data!B55,Data!J55,(IF(B23=Data!#REF!,Data!#REF!,Data!#REF!)))))))))))))))&amp;IF(B23=Data!#REF!,Data!#REF!,(IF(B23=Data!#REF!,Data!#REF!,(IF(B23=Data!B195,Data!J195,(IF(B23=Data!#REF!,Data!#REF!,(IF(B23=Data!#REF!,Data!#REF!,(IF(B23=Data!B95,Data!J863,(IF(B23=Data!#REF!,Data!#REF!,(IF(B23=Data!#REF!,Data!#REF!,Data!#REF!)))))))))))))))&amp;IF(B23=Data!#REF!,Data!#REF!,(IF(B23=Data!#REF!,Data!#REF!,(IF(B23=Data!#REF!,Data!#REF!,(IF(B23=Data!#REF!,Data!#REF!,(IF(B23=Data!#REF!,Data!#REF!,Data!#REF!)))))))))</f>
        <v>#REF!</v>
      </c>
      <c r="V23" s="227" t="str">
        <f>IF(D23="","",VLOOKUP(B23,Data!$B$5:$J$501,9,FALSE)*D23)</f>
        <v/>
      </c>
    </row>
    <row r="24" spans="1:22" ht="17.75" customHeight="1">
      <c r="A24" s="326"/>
      <c r="B24" s="327"/>
      <c r="C24" s="239" t="str">
        <f>IF(D24="","",VLOOKUP(B24,Data!$B$5:$L$501,2,FALSE))</f>
        <v/>
      </c>
      <c r="D24" s="229"/>
      <c r="E24" s="228"/>
      <c r="F24" s="224" t="str">
        <f>IF(D24="","",VLOOKUP(B24,Data!$B$5:$L$501,11,FALSE))</f>
        <v/>
      </c>
      <c r="G24" s="234" t="str">
        <f t="shared" si="1"/>
        <v>-</v>
      </c>
      <c r="H24" s="225" t="str">
        <f>IF(D24="","",VLOOKUP(B24,Data!$B$5:$D$501,3,FALSE))</f>
        <v/>
      </c>
      <c r="I24" s="225" t="str">
        <f>IF(D24="","",VLOOKUP(B24,Data!$B$5:$M$501,12,FALSE))</f>
        <v/>
      </c>
      <c r="J24" s="231"/>
      <c r="K24" s="226" t="str">
        <f>IF(D24="","",VLOOKUP(B24,Data!$B$5:$E$501,4,FALSE)*D24)</f>
        <v/>
      </c>
      <c r="L24" s="232" t="str">
        <f>IF(D24="","",VLOOKUP(B24,Data!$B$5:$F$501,5,FALSE)*D24)</f>
        <v/>
      </c>
      <c r="M24" s="230" t="e">
        <f>IF(B24=Data!B69,Data!G69,(IF(B24=Data!#REF!,Data!#REF!,(IF(B24=Data!B72,Data!G72,(IF(B24=Data!#REF!,Data!#REF!,(IF(B24=Data!#REF!,Data!#REF!,(IF(B24=Data!#REF!,Data!#REF!,(IF(B24=Data!B56,Data!G56,(IF(B24=Data!#REF!,Data!#REF!,Data!#REF!)))))))))))))))&amp;IF(B24=Data!#REF!,Data!#REF!,(IF(B24=Data!#REF!,Data!#REF!,(IF(B24=Data!B196,Data!G196,(IF(B24=Data!#REF!,Data!#REF!,(IF(B24=Data!#REF!,Data!#REF!,(IF(B24=Data!B96,Data!G864,(IF(B24=Data!#REF!,Data!#REF!,(IF(B24=Data!#REF!,Data!#REF!,Data!#REF!)))))))))))))))&amp;IF(B24=Data!#REF!,Data!#REF!,(IF(B24=Data!#REF!,Data!#REF!,(IF(B24=Data!#REF!,Data!#REF!,(IF(B24=Data!#REF!,Data!#REF!,(IF(B24=Data!#REF!,Data!#REF!,Data!#REF!)))))))))</f>
        <v>#REF!</v>
      </c>
      <c r="N24" s="328"/>
      <c r="O24" s="329"/>
      <c r="P24" s="233" t="e">
        <f>IF(B24=Data!B69,Data!H69,(IF(B24=Data!#REF!,Data!#REF!,(IF(B24=Data!B72,Data!H72,(IF(B24=Data!#REF!,Data!#REF!,(IF(B24=Data!#REF!,Data!#REF!,(IF(B24=Data!#REF!,Data!#REF!,(IF(B24=Data!B56,Data!H56,(IF(B24=Data!#REF!,Data!#REF!,Data!#REF!)))))))))))))))&amp;IF(B24=Data!#REF!,Data!#REF!,(IF(B24=Data!#REF!,Data!#REF!,(IF(B24=Data!B196,Data!H196,(IF(B24=Data!#REF!,Data!#REF!,(IF(B24=Data!#REF!,Data!#REF!,(IF(B24=Data!B96,Data!H864,(IF(B24=Data!#REF!,Data!#REF!,(IF(B24=Data!#REF!,Data!#REF!,Data!#REF!)))))))))))))))&amp;IF(B24=Data!#REF!,Data!#REF!,(IF(B24=Data!#REF!,Data!#REF!,(IF(B24=Data!#REF!,Data!#REF!,(IF(B24=Data!#REF!,Data!#REF!,(IF(B24=Data!#REF!,Data!#REF!,Data!#REF!)))))))))</f>
        <v>#REF!</v>
      </c>
      <c r="Q24" s="329"/>
      <c r="R24" s="329"/>
      <c r="S24" s="233" t="e">
        <f>IF(B24=Data!B69,Data!I69,(IF(B24=Data!#REF!,Data!#REF!,(IF(B24=Data!B72,Data!I72,(IF(B24=Data!#REF!,Data!#REF!,(IF(B24=Data!#REF!,Data!#REF!,(IF(B24=Data!#REF!,Data!#REF!,(IF(B24=Data!B56,Data!I56,(IF(B24=Data!#REF!,Data!#REF!,Data!#REF!)))))))))))))))&amp;IF(B24=Data!#REF!,Data!#REF!,(IF(B24=Data!#REF!,Data!#REF!,(IF(B24=Data!B196,Data!I196,(IF(B24=Data!#REF!,Data!#REF!,(IF(B24=Data!#REF!,Data!#REF!,(IF(B24=Data!B96,Data!I864,(IF(B24=Data!#REF!,Data!#REF!,(IF(B24=Data!#REF!,Data!#REF!,Data!#REF!)))))))))))))))&amp;IF(B24=Data!#REF!,Data!#REF!,(IF(B24=Data!#REF!,Data!#REF!,(IF(B24=Data!#REF!,Data!#REF!,(IF(B24=Data!#REF!,Data!#REF!,(IF(B24=Data!#REF!,Data!#REF!,Data!#REF!)))))))))</f>
        <v>#REF!</v>
      </c>
      <c r="T24" s="330"/>
      <c r="U24" s="233" t="e">
        <f>IF(B24=Data!B69,Data!J69,(IF(B24=Data!#REF!,Data!#REF!,(IF(B24=Data!B72,Data!J72,(IF(B24=Data!#REF!,Data!#REF!,(IF(B24=Data!#REF!,Data!#REF!,(IF(B24=Data!#REF!,Data!#REF!,(IF(B24=Data!B56,Data!J56,(IF(B24=Data!#REF!,Data!#REF!,Data!#REF!)))))))))))))))&amp;IF(B24=Data!#REF!,Data!#REF!,(IF(B24=Data!#REF!,Data!#REF!,(IF(B24=Data!B196,Data!J196,(IF(B24=Data!#REF!,Data!#REF!,(IF(B24=Data!#REF!,Data!#REF!,(IF(B24=Data!B96,Data!J864,(IF(B24=Data!#REF!,Data!#REF!,(IF(B24=Data!#REF!,Data!#REF!,Data!#REF!)))))))))))))))&amp;IF(B24=Data!#REF!,Data!#REF!,(IF(B24=Data!#REF!,Data!#REF!,(IF(B24=Data!#REF!,Data!#REF!,(IF(B24=Data!#REF!,Data!#REF!,(IF(B24=Data!#REF!,Data!#REF!,Data!#REF!)))))))))</f>
        <v>#REF!</v>
      </c>
      <c r="V24" s="227" t="str">
        <f>IF(D24="","",VLOOKUP(B24,Data!$B$5:$J$501,9,FALSE)*D24)</f>
        <v/>
      </c>
    </row>
    <row r="25" spans="1:22" ht="17.75" customHeight="1">
      <c r="A25" s="326"/>
      <c r="B25" s="327"/>
      <c r="C25" s="239" t="str">
        <f>IF(D25="","",VLOOKUP(B25,Data!$B$5:$L$501,2,FALSE))</f>
        <v/>
      </c>
      <c r="D25" s="229"/>
      <c r="E25" s="228"/>
      <c r="F25" s="224" t="str">
        <f>IF(D25="","",VLOOKUP(B25,Data!$B$5:$L$501,11,FALSE))</f>
        <v/>
      </c>
      <c r="G25" s="234" t="str">
        <f t="shared" si="1"/>
        <v>-</v>
      </c>
      <c r="H25" s="225" t="str">
        <f>IF(D25="","",VLOOKUP(B25,Data!$B$5:$D$501,3,FALSE))</f>
        <v/>
      </c>
      <c r="I25" s="225" t="str">
        <f>IF(D25="","",VLOOKUP(B25,Data!$B$5:$M$501,12,FALSE))</f>
        <v/>
      </c>
      <c r="J25" s="231"/>
      <c r="K25" s="226" t="str">
        <f>IF(D25="","",VLOOKUP(B25,Data!$B$5:$E$501,4,FALSE)*D25)</f>
        <v/>
      </c>
      <c r="L25" s="232" t="str">
        <f>IF(D25="","",VLOOKUP(B25,Data!$B$5:$F$501,5,FALSE)*D25)</f>
        <v/>
      </c>
      <c r="M25" s="230" t="e">
        <f>IF(B25=Data!B70,Data!G70,(IF(B25=Data!#REF!,Data!#REF!,(IF(B25=Data!B73,Data!G73,(IF(B25=Data!#REF!,Data!#REF!,(IF(B25=Data!#REF!,Data!#REF!,(IF(B25=Data!#REF!,Data!#REF!,(IF(B25=Data!B57,Data!G57,(IF(B25=Data!#REF!,Data!#REF!,Data!#REF!)))))))))))))))&amp;IF(B25=Data!#REF!,Data!#REF!,(IF(B25=Data!#REF!,Data!#REF!,(IF(B25=Data!B197,Data!G197,(IF(B25=Data!#REF!,Data!#REF!,(IF(B25=Data!#REF!,Data!#REF!,(IF(B25=Data!B97,Data!G865,(IF(B25=Data!#REF!,Data!#REF!,(IF(B25=Data!#REF!,Data!#REF!,Data!#REF!)))))))))))))))&amp;IF(B25=Data!#REF!,Data!#REF!,(IF(B25=Data!#REF!,Data!#REF!,(IF(B25=Data!#REF!,Data!#REF!,(IF(B25=Data!#REF!,Data!#REF!,(IF(B25=Data!#REF!,Data!#REF!,Data!#REF!)))))))))</f>
        <v>#REF!</v>
      </c>
      <c r="N25" s="328"/>
      <c r="O25" s="329"/>
      <c r="P25" s="233" t="e">
        <f>IF(B25=Data!B70,Data!H70,(IF(B25=Data!#REF!,Data!#REF!,(IF(B25=Data!B73,Data!H73,(IF(B25=Data!#REF!,Data!#REF!,(IF(B25=Data!#REF!,Data!#REF!,(IF(B25=Data!#REF!,Data!#REF!,(IF(B25=Data!B57,Data!H57,(IF(B25=Data!#REF!,Data!#REF!,Data!#REF!)))))))))))))))&amp;IF(B25=Data!#REF!,Data!#REF!,(IF(B25=Data!#REF!,Data!#REF!,(IF(B25=Data!B197,Data!H197,(IF(B25=Data!#REF!,Data!#REF!,(IF(B25=Data!#REF!,Data!#REF!,(IF(B25=Data!B97,Data!H865,(IF(B25=Data!#REF!,Data!#REF!,(IF(B25=Data!#REF!,Data!#REF!,Data!#REF!)))))))))))))))&amp;IF(B25=Data!#REF!,Data!#REF!,(IF(B25=Data!#REF!,Data!#REF!,(IF(B25=Data!#REF!,Data!#REF!,(IF(B25=Data!#REF!,Data!#REF!,(IF(B25=Data!#REF!,Data!#REF!,Data!#REF!)))))))))</f>
        <v>#REF!</v>
      </c>
      <c r="Q25" s="329"/>
      <c r="R25" s="329"/>
      <c r="S25" s="233" t="e">
        <f>IF(B25=Data!B70,Data!I70,(IF(B25=Data!#REF!,Data!#REF!,(IF(B25=Data!B73,Data!I73,(IF(B25=Data!#REF!,Data!#REF!,(IF(B25=Data!#REF!,Data!#REF!,(IF(B25=Data!#REF!,Data!#REF!,(IF(B25=Data!B57,Data!I57,(IF(B25=Data!#REF!,Data!#REF!,Data!#REF!)))))))))))))))&amp;IF(B25=Data!#REF!,Data!#REF!,(IF(B25=Data!#REF!,Data!#REF!,(IF(B25=Data!B197,Data!I197,(IF(B25=Data!#REF!,Data!#REF!,(IF(B25=Data!#REF!,Data!#REF!,(IF(B25=Data!B97,Data!I865,(IF(B25=Data!#REF!,Data!#REF!,(IF(B25=Data!#REF!,Data!#REF!,Data!#REF!)))))))))))))))&amp;IF(B25=Data!#REF!,Data!#REF!,(IF(B25=Data!#REF!,Data!#REF!,(IF(B25=Data!#REF!,Data!#REF!,(IF(B25=Data!#REF!,Data!#REF!,(IF(B25=Data!#REF!,Data!#REF!,Data!#REF!)))))))))</f>
        <v>#REF!</v>
      </c>
      <c r="T25" s="330"/>
      <c r="U25" s="233" t="e">
        <f>IF(B25=Data!B70,Data!J70,(IF(B25=Data!#REF!,Data!#REF!,(IF(B25=Data!B73,Data!J73,(IF(B25=Data!#REF!,Data!#REF!,(IF(B25=Data!#REF!,Data!#REF!,(IF(B25=Data!#REF!,Data!#REF!,(IF(B25=Data!B57,Data!J57,(IF(B25=Data!#REF!,Data!#REF!,Data!#REF!)))))))))))))))&amp;IF(B25=Data!#REF!,Data!#REF!,(IF(B25=Data!#REF!,Data!#REF!,(IF(B25=Data!B197,Data!J197,(IF(B25=Data!#REF!,Data!#REF!,(IF(B25=Data!#REF!,Data!#REF!,(IF(B25=Data!B97,Data!J865,(IF(B25=Data!#REF!,Data!#REF!,(IF(B25=Data!#REF!,Data!#REF!,Data!#REF!)))))))))))))))&amp;IF(B25=Data!#REF!,Data!#REF!,(IF(B25=Data!#REF!,Data!#REF!,(IF(B25=Data!#REF!,Data!#REF!,(IF(B25=Data!#REF!,Data!#REF!,(IF(B25=Data!#REF!,Data!#REF!,Data!#REF!)))))))))</f>
        <v>#REF!</v>
      </c>
      <c r="V25" s="227" t="str">
        <f>IF(D25="","",VLOOKUP(B25,Data!$B$5:$J$501,9,FALSE)*D25)</f>
        <v/>
      </c>
    </row>
    <row r="26" spans="1:22" ht="17.75" customHeight="1">
      <c r="A26" s="326"/>
      <c r="B26" s="378" t="s">
        <v>969</v>
      </c>
      <c r="C26" s="239" t="str">
        <f>IF(D26="","",VLOOKUP(B26,Data!$B$5:$L$501,2,FALSE))</f>
        <v/>
      </c>
      <c r="D26" s="229"/>
      <c r="E26" s="228"/>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71,Data!G71,(IF(B26=Data!#REF!,Data!#REF!,(IF(B26=Data!B74,Data!G74,(IF(B26=Data!#REF!,Data!#REF!,(IF(B26=Data!#REF!,Data!#REF!,(IF(B26=Data!#REF!,Data!#REF!,(IF(B26=Data!B58,Data!G58,(IF(B26=Data!#REF!,Data!#REF!,Data!#REF!)))))))))))))))&amp;IF(B26=Data!#REF!,Data!#REF!,(IF(B26=Data!#REF!,Data!#REF!,(IF(B26=Data!B198,Data!G198,(IF(B26=Data!#REF!,Data!#REF!,(IF(B26=Data!#REF!,Data!#REF!,(IF(B26=Data!B98,Data!G866,(IF(B26=Data!#REF!,Data!#REF!,(IF(B26=Data!#REF!,Data!#REF!,Data!#REF!)))))))))))))))&amp;IF(B26=Data!#REF!,Data!#REF!,(IF(B26=Data!#REF!,Data!#REF!,(IF(B26=Data!#REF!,Data!#REF!,(IF(B26=Data!#REF!,Data!#REF!,(IF(B26=Data!#REF!,Data!#REF!,Data!#REF!)))))))))</f>
        <v>#REF!</v>
      </c>
      <c r="N26" s="328"/>
      <c r="O26" s="329"/>
      <c r="P26" s="233" t="e">
        <f>IF(B26=Data!B71,Data!H71,(IF(B26=Data!#REF!,Data!#REF!,(IF(B26=Data!B74,Data!H74,(IF(B26=Data!#REF!,Data!#REF!,(IF(B26=Data!#REF!,Data!#REF!,(IF(B26=Data!#REF!,Data!#REF!,(IF(B26=Data!B58,Data!H58,(IF(B26=Data!#REF!,Data!#REF!,Data!#REF!)))))))))))))))&amp;IF(B26=Data!#REF!,Data!#REF!,(IF(B26=Data!#REF!,Data!#REF!,(IF(B26=Data!B198,Data!H198,(IF(B26=Data!#REF!,Data!#REF!,(IF(B26=Data!#REF!,Data!#REF!,(IF(B26=Data!B98,Data!H866,(IF(B26=Data!#REF!,Data!#REF!,(IF(B26=Data!#REF!,Data!#REF!,Data!#REF!)))))))))))))))&amp;IF(B26=Data!#REF!,Data!#REF!,(IF(B26=Data!#REF!,Data!#REF!,(IF(B26=Data!#REF!,Data!#REF!,(IF(B26=Data!#REF!,Data!#REF!,(IF(B26=Data!#REF!,Data!#REF!,Data!#REF!)))))))))</f>
        <v>#REF!</v>
      </c>
      <c r="Q26" s="329"/>
      <c r="R26" s="329"/>
      <c r="S26" s="233" t="e">
        <f>IF(B26=Data!B71,Data!I71,(IF(B26=Data!#REF!,Data!#REF!,(IF(B26=Data!B74,Data!I74,(IF(B26=Data!#REF!,Data!#REF!,(IF(B26=Data!#REF!,Data!#REF!,(IF(B26=Data!#REF!,Data!#REF!,(IF(B26=Data!B58,Data!I58,(IF(B26=Data!#REF!,Data!#REF!,Data!#REF!)))))))))))))))&amp;IF(B26=Data!#REF!,Data!#REF!,(IF(B26=Data!#REF!,Data!#REF!,(IF(B26=Data!B198,Data!I198,(IF(B26=Data!#REF!,Data!#REF!,(IF(B26=Data!#REF!,Data!#REF!,(IF(B26=Data!B98,Data!I866,(IF(B26=Data!#REF!,Data!#REF!,(IF(B26=Data!#REF!,Data!#REF!,Data!#REF!)))))))))))))))&amp;IF(B26=Data!#REF!,Data!#REF!,(IF(B26=Data!#REF!,Data!#REF!,(IF(B26=Data!#REF!,Data!#REF!,(IF(B26=Data!#REF!,Data!#REF!,(IF(B26=Data!#REF!,Data!#REF!,Data!#REF!)))))))))</f>
        <v>#REF!</v>
      </c>
      <c r="T26" s="330"/>
      <c r="U26" s="233" t="e">
        <f>IF(B26=Data!B71,Data!J71,(IF(B26=Data!#REF!,Data!#REF!,(IF(B26=Data!B74,Data!J74,(IF(B26=Data!#REF!,Data!#REF!,(IF(B26=Data!#REF!,Data!#REF!,(IF(B26=Data!#REF!,Data!#REF!,(IF(B26=Data!B58,Data!J58,(IF(B26=Data!#REF!,Data!#REF!,Data!#REF!)))))))))))))))&amp;IF(B26=Data!#REF!,Data!#REF!,(IF(B26=Data!#REF!,Data!#REF!,(IF(B26=Data!B198,Data!J198,(IF(B26=Data!#REF!,Data!#REF!,(IF(B26=Data!#REF!,Data!#REF!,(IF(B26=Data!B98,Data!J866,(IF(B26=Data!#REF!,Data!#REF!,(IF(B26=Data!#REF!,Data!#REF!,Data!#REF!)))))))))))))))&amp;IF(B26=Data!#REF!,Data!#REF!,(IF(B26=Data!#REF!,Data!#REF!,(IF(B26=Data!#REF!,Data!#REF!,(IF(B26=Data!#REF!,Data!#REF!,(IF(B26=Data!#REF!,Data!#REF!,Data!#REF!)))))))))</f>
        <v>#REF!</v>
      </c>
      <c r="V26" s="227" t="str">
        <f>IF(D26="","",VLOOKUP(B26,Data!$B$5:$J$501,9,FALSE)*D26)</f>
        <v/>
      </c>
    </row>
    <row r="27" spans="1:22" ht="17.75" customHeight="1">
      <c r="A27" s="326"/>
      <c r="B27" s="378" t="s">
        <v>970</v>
      </c>
      <c r="C27" s="239" t="str">
        <f>IF(D27="","",VLOOKUP(B27,Data!$B$5:$L$501,2,FALSE))</f>
        <v/>
      </c>
      <c r="D27" s="229"/>
      <c r="E27" s="319"/>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84,Data!G84,(IF(B27=Data!#REF!,Data!#REF!,(IF(B27=Data!B87,Data!G87,(IF(B27=Data!#REF!,Data!#REF!,(IF(B27=Data!#REF!,Data!#REF!,(IF(B27=Data!#REF!,Data!#REF!,(IF(B27=Data!B71,Data!G71,(IF(B27=Data!#REF!,Data!#REF!,Data!#REF!)))))))))))))))&amp;IF(B27=Data!#REF!,Data!#REF!,(IF(B27=Data!#REF!,Data!#REF!,(IF(B27=Data!B211,Data!G211,(IF(B27=Data!#REF!,Data!#REF!,(IF(B27=Data!#REF!,Data!#REF!,(IF(B27=Data!B111,Data!G879,(IF(B27=Data!#REF!,Data!#REF!,(IF(B27=Data!#REF!,Data!#REF!,Data!#REF!)))))))))))))))&amp;IF(B27=Data!#REF!,Data!#REF!,(IF(B27=Data!#REF!,Data!#REF!,(IF(B27=Data!#REF!,Data!#REF!,(IF(B27=Data!#REF!,Data!#REF!,(IF(B27=Data!#REF!,Data!#REF!,Data!#REF!)))))))))</f>
        <v>#REF!</v>
      </c>
      <c r="N27" s="328"/>
      <c r="O27" s="329"/>
      <c r="P27" s="233" t="e">
        <f>IF(B27=Data!B84,Data!H84,(IF(B27=Data!#REF!,Data!#REF!,(IF(B27=Data!B87,Data!H87,(IF(B27=Data!#REF!,Data!#REF!,(IF(B27=Data!#REF!,Data!#REF!,(IF(B27=Data!#REF!,Data!#REF!,(IF(B27=Data!B71,Data!H71,(IF(B27=Data!#REF!,Data!#REF!,Data!#REF!)))))))))))))))&amp;IF(B27=Data!#REF!,Data!#REF!,(IF(B27=Data!#REF!,Data!#REF!,(IF(B27=Data!B211,Data!H211,(IF(B27=Data!#REF!,Data!#REF!,(IF(B27=Data!#REF!,Data!#REF!,(IF(B27=Data!B111,Data!H879,(IF(B27=Data!#REF!,Data!#REF!,(IF(B27=Data!#REF!,Data!#REF!,Data!#REF!)))))))))))))))&amp;IF(B27=Data!#REF!,Data!#REF!,(IF(B27=Data!#REF!,Data!#REF!,(IF(B27=Data!#REF!,Data!#REF!,(IF(B27=Data!#REF!,Data!#REF!,(IF(B27=Data!#REF!,Data!#REF!,Data!#REF!)))))))))</f>
        <v>#REF!</v>
      </c>
      <c r="Q27" s="329"/>
      <c r="R27" s="329"/>
      <c r="S27" s="233" t="e">
        <f>IF(B27=Data!B84,Data!I84,(IF(B27=Data!#REF!,Data!#REF!,(IF(B27=Data!B87,Data!I87,(IF(B27=Data!#REF!,Data!#REF!,(IF(B27=Data!#REF!,Data!#REF!,(IF(B27=Data!#REF!,Data!#REF!,(IF(B27=Data!B71,Data!I71,(IF(B27=Data!#REF!,Data!#REF!,Data!#REF!)))))))))))))))&amp;IF(B27=Data!#REF!,Data!#REF!,(IF(B27=Data!#REF!,Data!#REF!,(IF(B27=Data!B211,Data!I211,(IF(B27=Data!#REF!,Data!#REF!,(IF(B27=Data!#REF!,Data!#REF!,(IF(B27=Data!B111,Data!I879,(IF(B27=Data!#REF!,Data!#REF!,(IF(B27=Data!#REF!,Data!#REF!,Data!#REF!)))))))))))))))&amp;IF(B27=Data!#REF!,Data!#REF!,(IF(B27=Data!#REF!,Data!#REF!,(IF(B27=Data!#REF!,Data!#REF!,(IF(B27=Data!#REF!,Data!#REF!,(IF(B27=Data!#REF!,Data!#REF!,Data!#REF!)))))))))</f>
        <v>#REF!</v>
      </c>
      <c r="T27" s="330"/>
      <c r="U27" s="233" t="e">
        <f>IF(B27=Data!B84,Data!J84,(IF(B27=Data!#REF!,Data!#REF!,(IF(B27=Data!B87,Data!J87,(IF(B27=Data!#REF!,Data!#REF!,(IF(B27=Data!#REF!,Data!#REF!,(IF(B27=Data!#REF!,Data!#REF!,(IF(B27=Data!B71,Data!J71,(IF(B27=Data!#REF!,Data!#REF!,Data!#REF!)))))))))))))))&amp;IF(B27=Data!#REF!,Data!#REF!,(IF(B27=Data!#REF!,Data!#REF!,(IF(B27=Data!B211,Data!J211,(IF(B27=Data!#REF!,Data!#REF!,(IF(B27=Data!#REF!,Data!#REF!,(IF(B27=Data!B111,Data!J879,(IF(B27=Data!#REF!,Data!#REF!,(IF(B27=Data!#REF!,Data!#REF!,Data!#REF!)))))))))))))))&amp;IF(B27=Data!#REF!,Data!#REF!,(IF(B27=Data!#REF!,Data!#REF!,(IF(B27=Data!#REF!,Data!#REF!,(IF(B27=Data!#REF!,Data!#REF!,(IF(B27=Data!#REF!,Data!#REF!,Data!#REF!)))))))))</f>
        <v>#REF!</v>
      </c>
      <c r="V27" s="227" t="str">
        <f>IF(D27="","",VLOOKUP(B27,Data!$B$5:$J$501,9,FALSE)*D27)</f>
        <v/>
      </c>
    </row>
    <row r="28" spans="1:22" ht="17.5" customHeight="1">
      <c r="A28" s="326"/>
      <c r="B28" s="327"/>
      <c r="C28" s="239" t="str">
        <f>IF(D28="","",VLOOKUP(B28,Data!$B$5:$L$501,2,FALSE))</f>
        <v/>
      </c>
      <c r="D28" s="229"/>
      <c r="E28" s="228"/>
      <c r="F28" s="224" t="str">
        <f>IF(D28="","",VLOOKUP(B28,Data!$B$5:$L$501,11,FALSE))</f>
        <v/>
      </c>
      <c r="G28" s="234" t="str">
        <f t="shared" si="0"/>
        <v>-</v>
      </c>
      <c r="H28" s="225" t="str">
        <f>IF(D28="","",VLOOKUP(B28,Data!$B$5:$D$501,3,FALSE))</f>
        <v/>
      </c>
      <c r="I28" s="225" t="str">
        <f>IF(D28="","",VLOOKUP(B28,Data!$B$5:$M$501,12,FALSE))</f>
        <v/>
      </c>
      <c r="J28" s="231"/>
      <c r="K28" s="226" t="str">
        <f>IF(D28="","",VLOOKUP(B28,Data!$B$5:$E$501,4,FALSE)*D28)</f>
        <v/>
      </c>
      <c r="L28" s="232" t="str">
        <f>IF(D28="","",VLOOKUP(B28,Data!$B$5:$F$501,5,FALSE)*D28)</f>
        <v/>
      </c>
      <c r="M28" s="230" t="e">
        <f>IF(B28=Data!B108,Data!G108,(IF(B28=Data!#REF!,Data!#REF!,(IF(B28=Data!B111,Data!G111,(IF(B28=Data!#REF!,Data!#REF!,(IF(B28=Data!#REF!,Data!#REF!,(IF(B28=Data!#REF!,Data!#REF!,(IF(B28=Data!B95,Data!G95,(IF(B28=Data!#REF!,Data!#REF!,Data!#REF!)))))))))))))))&amp;IF(B28=Data!#REF!,Data!#REF!,(IF(B28=Data!#REF!,Data!#REF!,(IF(B28=Data!B235,Data!G235,(IF(B28=Data!#REF!,Data!#REF!,(IF(B28=Data!#REF!,Data!#REF!,(IF(B28=Data!B135,Data!G903,(IF(B28=Data!#REF!,Data!#REF!,(IF(B28=Data!#REF!,Data!#REF!,Data!#REF!)))))))))))))))&amp;IF(B28=Data!#REF!,Data!#REF!,(IF(B28=Data!#REF!,Data!#REF!,(IF(B28=Data!#REF!,Data!#REF!,(IF(B28=Data!#REF!,Data!#REF!,(IF(B28=Data!#REF!,Data!#REF!,Data!#REF!)))))))))</f>
        <v>#REF!</v>
      </c>
      <c r="N28" s="328"/>
      <c r="O28" s="329"/>
      <c r="P28" s="233" t="e">
        <f>IF(B28=Data!B108,Data!H108,(IF(B28=Data!#REF!,Data!#REF!,(IF(B28=Data!B111,Data!H111,(IF(B28=Data!#REF!,Data!#REF!,(IF(B28=Data!#REF!,Data!#REF!,(IF(B28=Data!#REF!,Data!#REF!,(IF(B28=Data!B95,Data!H95,(IF(B28=Data!#REF!,Data!#REF!,Data!#REF!)))))))))))))))&amp;IF(B28=Data!#REF!,Data!#REF!,(IF(B28=Data!#REF!,Data!#REF!,(IF(B28=Data!B235,Data!H235,(IF(B28=Data!#REF!,Data!#REF!,(IF(B28=Data!#REF!,Data!#REF!,(IF(B28=Data!B135,Data!H903,(IF(B28=Data!#REF!,Data!#REF!,(IF(B28=Data!#REF!,Data!#REF!,Data!#REF!)))))))))))))))&amp;IF(B28=Data!#REF!,Data!#REF!,(IF(B28=Data!#REF!,Data!#REF!,(IF(B28=Data!#REF!,Data!#REF!,(IF(B28=Data!#REF!,Data!#REF!,(IF(B28=Data!#REF!,Data!#REF!,Data!#REF!)))))))))</f>
        <v>#REF!</v>
      </c>
      <c r="Q28" s="329"/>
      <c r="R28" s="329"/>
      <c r="S28" s="233" t="e">
        <f>IF(B28=Data!B108,Data!I108,(IF(B28=Data!#REF!,Data!#REF!,(IF(B28=Data!B111,Data!I111,(IF(B28=Data!#REF!,Data!#REF!,(IF(B28=Data!#REF!,Data!#REF!,(IF(B28=Data!#REF!,Data!#REF!,(IF(B28=Data!B95,Data!I95,(IF(B28=Data!#REF!,Data!#REF!,Data!#REF!)))))))))))))))&amp;IF(B28=Data!#REF!,Data!#REF!,(IF(B28=Data!#REF!,Data!#REF!,(IF(B28=Data!B235,Data!I235,(IF(B28=Data!#REF!,Data!#REF!,(IF(B28=Data!#REF!,Data!#REF!,(IF(B28=Data!B135,Data!I903,(IF(B28=Data!#REF!,Data!#REF!,(IF(B28=Data!#REF!,Data!#REF!,Data!#REF!)))))))))))))))&amp;IF(B28=Data!#REF!,Data!#REF!,(IF(B28=Data!#REF!,Data!#REF!,(IF(B28=Data!#REF!,Data!#REF!,(IF(B28=Data!#REF!,Data!#REF!,(IF(B28=Data!#REF!,Data!#REF!,Data!#REF!)))))))))</f>
        <v>#REF!</v>
      </c>
      <c r="T28" s="330"/>
      <c r="U28" s="233" t="e">
        <f>IF(B28=Data!B108,Data!J108,(IF(B28=Data!#REF!,Data!#REF!,(IF(B28=Data!B111,Data!J111,(IF(B28=Data!#REF!,Data!#REF!,(IF(B28=Data!#REF!,Data!#REF!,(IF(B28=Data!#REF!,Data!#REF!,(IF(B28=Data!B95,Data!J95,(IF(B28=Data!#REF!,Data!#REF!,Data!#REF!)))))))))))))))&amp;IF(B28=Data!#REF!,Data!#REF!,(IF(B28=Data!#REF!,Data!#REF!,(IF(B28=Data!B235,Data!J235,(IF(B28=Data!#REF!,Data!#REF!,(IF(B28=Data!#REF!,Data!#REF!,(IF(B28=Data!B135,Data!J903,(IF(B28=Data!#REF!,Data!#REF!,(IF(B28=Data!#REF!,Data!#REF!,Data!#REF!)))))))))))))))&amp;IF(B28=Data!#REF!,Data!#REF!,(IF(B28=Data!#REF!,Data!#REF!,(IF(B28=Data!#REF!,Data!#REF!,(IF(B28=Data!#REF!,Data!#REF!,(IF(B28=Data!#REF!,Data!#REF!,Data!#REF!)))))))))</f>
        <v>#REF!</v>
      </c>
      <c r="V28" s="227" t="str">
        <f>IF(D28="","",VLOOKUP(B28,Data!$B$5:$J$501,9,FALSE)*D28)</f>
        <v/>
      </c>
    </row>
    <row r="29" spans="1:22" ht="29" customHeight="1">
      <c r="A29" s="326"/>
      <c r="B29" s="352"/>
      <c r="C29" s="326"/>
      <c r="D29" s="321">
        <f>SUM(D18:D27)</f>
        <v>1</v>
      </c>
      <c r="E29" s="113"/>
      <c r="F29" s="167"/>
      <c r="G29" s="236">
        <f>SUM(G18:G27)</f>
        <v>80.16</v>
      </c>
      <c r="H29" s="235"/>
      <c r="I29" s="235"/>
      <c r="J29" s="241"/>
      <c r="K29" s="236">
        <f>SUM(K18:K27)</f>
        <v>7</v>
      </c>
      <c r="L29" s="236">
        <f>SUM(L18:L27)</f>
        <v>6.4</v>
      </c>
      <c r="M29" s="236" t="e">
        <f>SUM(M16:M28)</f>
        <v>#REF!</v>
      </c>
      <c r="N29" s="237" t="e">
        <f>SUM(#REF!)</f>
        <v>#REF!</v>
      </c>
      <c r="O29" s="236">
        <f>SUM(O16:O28)</f>
        <v>0</v>
      </c>
      <c r="P29" s="236" t="e">
        <f>SUM(P16:P28)</f>
        <v>#REF!</v>
      </c>
      <c r="Q29" s="237"/>
      <c r="R29" s="236">
        <f>SUM(R16:R28)</f>
        <v>0</v>
      </c>
      <c r="S29" s="236" t="e">
        <f>SUM(S16:S28)</f>
        <v>#REF!</v>
      </c>
      <c r="T29" s="237"/>
      <c r="U29" s="236" t="e">
        <f>SUM(U16:U28)</f>
        <v>#REF!</v>
      </c>
      <c r="V29" s="238">
        <f>SUM(V18:V27)</f>
        <v>3.3000000000000002E-2</v>
      </c>
    </row>
    <row r="30" spans="1:22" ht="16.5">
      <c r="A30" s="326"/>
      <c r="B30" s="19"/>
      <c r="C30" s="21"/>
      <c r="D30" s="203"/>
      <c r="E30" s="34"/>
      <c r="F30" s="186" t="s">
        <v>525</v>
      </c>
      <c r="G30" s="183"/>
      <c r="H30" s="55"/>
      <c r="I30" s="55"/>
      <c r="J30" s="165"/>
      <c r="K30" s="187"/>
      <c r="L30" s="183"/>
      <c r="M30" s="36"/>
      <c r="N30" s="35"/>
      <c r="O30" s="35"/>
      <c r="P30" s="35"/>
      <c r="Q30" s="35"/>
      <c r="R30" s="35"/>
      <c r="S30" s="35"/>
      <c r="T30" s="36"/>
      <c r="U30" s="36"/>
      <c r="V30" s="185"/>
    </row>
    <row r="31" spans="1:22" ht="13">
      <c r="A31" s="16" t="s">
        <v>520</v>
      </c>
      <c r="B31" s="17"/>
      <c r="C31" s="1"/>
      <c r="D31" s="204" t="s">
        <v>532</v>
      </c>
      <c r="E31" s="27"/>
      <c r="F31" s="81" t="s">
        <v>81</v>
      </c>
      <c r="G31" s="85"/>
      <c r="H31" s="32" t="s">
        <v>82</v>
      </c>
      <c r="I31" s="56"/>
      <c r="J31" s="188" t="s">
        <v>83</v>
      </c>
      <c r="K31" s="178"/>
      <c r="L31" s="428" t="s">
        <v>84</v>
      </c>
      <c r="M31" s="429"/>
      <c r="N31" s="429"/>
      <c r="O31" s="429"/>
      <c r="P31" s="429"/>
      <c r="Q31" s="429"/>
      <c r="R31" s="429"/>
      <c r="S31" s="429"/>
      <c r="T31" s="429"/>
      <c r="U31" s="429"/>
      <c r="V31" s="430"/>
    </row>
    <row r="32" spans="1:22" ht="13">
      <c r="A32" s="377" t="s">
        <v>967</v>
      </c>
      <c r="B32" s="20"/>
      <c r="C32" s="60"/>
      <c r="D32" s="201" t="s">
        <v>86</v>
      </c>
      <c r="E32" s="20"/>
      <c r="F32" s="431"/>
      <c r="G32" s="432"/>
      <c r="H32" s="19" t="s">
        <v>87</v>
      </c>
      <c r="I32" s="61"/>
      <c r="J32" s="189" t="s">
        <v>533</v>
      </c>
      <c r="K32" s="180"/>
      <c r="L32" s="176"/>
      <c r="M32" s="20"/>
      <c r="N32" s="20"/>
      <c r="O32" s="20"/>
      <c r="P32" s="20"/>
      <c r="Q32" s="20"/>
      <c r="R32" s="20"/>
      <c r="S32" s="20"/>
      <c r="T32" s="20"/>
      <c r="U32" s="20"/>
      <c r="V32" s="181"/>
    </row>
    <row r="33" spans="1:29">
      <c r="A33" s="377" t="s">
        <v>968</v>
      </c>
      <c r="B33" s="20"/>
      <c r="C33" s="21"/>
      <c r="D33" s="201"/>
      <c r="E33" s="20"/>
      <c r="F33" s="431"/>
      <c r="G33" s="432"/>
      <c r="H33" s="19"/>
      <c r="I33" s="61"/>
      <c r="J33" s="433" t="s">
        <v>92</v>
      </c>
      <c r="K33" s="434"/>
      <c r="L33" s="176"/>
      <c r="M33" s="20"/>
      <c r="N33" s="20"/>
      <c r="O33" s="20"/>
      <c r="P33" s="20"/>
      <c r="Q33" s="20"/>
      <c r="R33" s="20"/>
      <c r="S33" s="20"/>
      <c r="T33" s="20"/>
      <c r="U33" s="20"/>
      <c r="V33" s="181"/>
    </row>
    <row r="34" spans="1:29">
      <c r="A34" s="34"/>
      <c r="B34" s="35"/>
      <c r="C34" s="375"/>
      <c r="D34" s="201" t="s">
        <v>93</v>
      </c>
      <c r="E34" s="20"/>
      <c r="F34" s="190"/>
      <c r="G34" s="191"/>
      <c r="H34" s="19" t="s">
        <v>94</v>
      </c>
      <c r="I34" s="61"/>
      <c r="J34" s="189"/>
      <c r="K34" s="180"/>
      <c r="L34" s="176"/>
      <c r="M34" s="20"/>
      <c r="N34" s="20"/>
      <c r="O34" s="20"/>
      <c r="P34" s="20"/>
      <c r="Q34" s="20"/>
      <c r="R34" s="20"/>
      <c r="S34" s="20"/>
      <c r="T34" s="20"/>
      <c r="U34" s="20"/>
      <c r="V34" s="181"/>
    </row>
    <row r="35" spans="1:29" ht="13">
      <c r="A35" s="16" t="s">
        <v>95</v>
      </c>
      <c r="B35" s="27"/>
      <c r="C35" s="12"/>
      <c r="D35" s="201" t="s">
        <v>96</v>
      </c>
      <c r="E35" s="20"/>
      <c r="F35" s="89" t="s">
        <v>97</v>
      </c>
      <c r="G35" s="86"/>
      <c r="H35" s="19" t="s">
        <v>87</v>
      </c>
      <c r="I35" s="61"/>
      <c r="J35" s="189" t="s">
        <v>98</v>
      </c>
      <c r="K35" s="180"/>
      <c r="L35" s="176"/>
      <c r="M35" s="20"/>
      <c r="N35" s="20"/>
      <c r="O35" s="20"/>
      <c r="P35" s="20"/>
      <c r="Q35" s="20"/>
      <c r="R35" s="20"/>
      <c r="S35" s="20"/>
      <c r="T35" s="20"/>
      <c r="U35" s="20"/>
      <c r="V35" s="181"/>
    </row>
    <row r="36" spans="1:29" ht="13">
      <c r="A36" s="19" t="s">
        <v>538</v>
      </c>
      <c r="B36" s="20"/>
      <c r="C36" s="21"/>
      <c r="D36" s="201" t="s">
        <v>99</v>
      </c>
      <c r="E36" s="20"/>
      <c r="F36" s="90"/>
      <c r="G36" s="192"/>
      <c r="H36" s="19" t="s">
        <v>100</v>
      </c>
      <c r="I36" s="61"/>
      <c r="J36" s="433" t="s">
        <v>523</v>
      </c>
      <c r="K36" s="434"/>
      <c r="L36" s="435" t="s">
        <v>102</v>
      </c>
      <c r="M36" s="436"/>
      <c r="N36" s="436"/>
      <c r="O36" s="436"/>
      <c r="P36" s="436"/>
      <c r="Q36" s="436"/>
      <c r="R36" s="436"/>
      <c r="S36" s="436"/>
      <c r="T36" s="436"/>
      <c r="U36" s="436"/>
      <c r="V36" s="437"/>
    </row>
    <row r="37" spans="1:29">
      <c r="A37" s="34"/>
      <c r="B37" s="35"/>
      <c r="C37" s="36"/>
      <c r="D37" s="202"/>
      <c r="E37" s="35"/>
      <c r="F37" s="422" t="s">
        <v>960</v>
      </c>
      <c r="G37" s="423"/>
      <c r="H37" s="422" t="s">
        <v>959</v>
      </c>
      <c r="I37" s="423"/>
      <c r="J37" s="184" t="s">
        <v>539</v>
      </c>
      <c r="K37" s="184"/>
      <c r="L37" s="424" t="s">
        <v>104</v>
      </c>
      <c r="M37" s="425"/>
      <c r="N37" s="425"/>
      <c r="O37" s="425"/>
      <c r="P37" s="425"/>
      <c r="Q37" s="425"/>
      <c r="R37" s="425"/>
      <c r="S37" s="425"/>
      <c r="T37" s="425"/>
      <c r="U37" s="425"/>
      <c r="V37" s="426"/>
    </row>
    <row r="41" spans="1:29" ht="36" customHeight="1">
      <c r="A41" s="206" t="s">
        <v>545</v>
      </c>
      <c r="B41" s="206"/>
      <c r="D41" s="4"/>
      <c r="F41" s="331" t="s">
        <v>883</v>
      </c>
      <c r="G41" s="331"/>
      <c r="H41" s="331" t="s">
        <v>578</v>
      </c>
      <c r="J41" s="4"/>
    </row>
    <row r="42" spans="1:29" ht="20">
      <c r="A42" s="206" t="s">
        <v>901</v>
      </c>
      <c r="B42" s="206"/>
      <c r="D42" s="4"/>
      <c r="F42" s="331" t="s">
        <v>884</v>
      </c>
      <c r="G42" s="332"/>
      <c r="H42" s="331" t="s">
        <v>578</v>
      </c>
      <c r="J42" s="4"/>
    </row>
    <row r="43" spans="1:29" ht="20">
      <c r="A43" s="206" t="s">
        <v>546</v>
      </c>
      <c r="B43" s="206"/>
      <c r="D43" s="4"/>
      <c r="F43" s="331" t="s">
        <v>885</v>
      </c>
      <c r="G43" s="331"/>
      <c r="H43" s="331" t="s">
        <v>578</v>
      </c>
      <c r="J43" s="4"/>
    </row>
    <row r="44" spans="1:29" ht="20">
      <c r="A44" s="206" t="s">
        <v>547</v>
      </c>
      <c r="B44" s="206"/>
      <c r="D44" s="4"/>
      <c r="F44" s="331" t="s">
        <v>886</v>
      </c>
      <c r="G44" s="331"/>
      <c r="H44" s="331" t="s">
        <v>578</v>
      </c>
      <c r="J44" s="4"/>
    </row>
    <row r="45" spans="1:29" s="172" customFormat="1" ht="20">
      <c r="A45" s="206" t="s">
        <v>548</v>
      </c>
      <c r="B45" s="206"/>
      <c r="C45" s="4"/>
      <c r="D45" s="4"/>
      <c r="E45" s="4"/>
      <c r="F45" s="331" t="s">
        <v>887</v>
      </c>
      <c r="G45" s="331"/>
      <c r="H45" s="331" t="s">
        <v>578</v>
      </c>
      <c r="I45" s="4"/>
      <c r="J45" s="4"/>
      <c r="M45" s="4"/>
      <c r="N45" s="4"/>
      <c r="O45" s="4"/>
      <c r="P45" s="4"/>
      <c r="Q45" s="4"/>
      <c r="R45" s="4"/>
      <c r="S45" s="4"/>
      <c r="T45" s="4"/>
      <c r="U45" s="4"/>
      <c r="V45" s="173"/>
      <c r="Y45" s="4"/>
      <c r="Z45" s="4"/>
      <c r="AA45" s="4"/>
      <c r="AB45" s="4"/>
      <c r="AC45" s="4"/>
    </row>
    <row r="46" spans="1:29" ht="20">
      <c r="F46" s="331" t="s">
        <v>888</v>
      </c>
      <c r="G46" s="331"/>
      <c r="H46" s="331" t="s">
        <v>578</v>
      </c>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CB27-1F46-40AA-A862-9D6C6D3D6BFF}">
  <dimension ref="A1:AC50"/>
  <sheetViews>
    <sheetView topLeftCell="A16" zoomScale="80" zoomScaleNormal="80" zoomScaleSheetLayoutView="80" workbookViewId="0">
      <selection activeCell="G16" sqref="G16"/>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84"/>
      <c r="B18" s="385" t="s">
        <v>978</v>
      </c>
      <c r="C18" s="239" t="str">
        <f>IF(D18="","",VLOOKUP(B18,Data!$B$5:$L$501,2,FALSE))</f>
        <v/>
      </c>
      <c r="D18" s="386"/>
      <c r="E18" s="319"/>
      <c r="F18" s="224" t="str">
        <f>IF(D18="","",VLOOKUP(B18,Data!$B$5:$L$501,11,FALSE))</f>
        <v/>
      </c>
      <c r="G18" s="234" t="str">
        <f t="shared" ref="G18:G32"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87,Data!G87,(IF(B18=Data!#REF!,Data!#REF!,(IF(B18=Data!B90,Data!G90,(IF(B18=Data!#REF!,Data!#REF!,(IF(B18=Data!#REF!,Data!#REF!,(IF(B18=Data!#REF!,Data!#REF!,(IF(B18=Data!B74,Data!G74,(IF(B18=Data!#REF!,Data!#REF!,Data!#REF!)))))))))))))))&amp;IF(B18=Data!#REF!,Data!#REF!,(IF(B18=Data!#REF!,Data!#REF!,(IF(B18=Data!B214,Data!G214,(IF(B18=Data!#REF!,Data!#REF!,(IF(B18=Data!#REF!,Data!#REF!,(IF(B18=Data!B114,Data!G882,(IF(B18=Data!#REF!,Data!#REF!,(IF(B18=Data!#REF!,Data!#REF!,Data!#REF!)))))))))))))))&amp;IF(B18=Data!#REF!,Data!#REF!,(IF(B18=Data!#REF!,Data!#REF!,(IF(B18=Data!#REF!,Data!#REF!,(IF(B18=Data!#REF!,Data!#REF!,(IF(B18=Data!#REF!,Data!#REF!,Data!#REF!)))))))))</f>
        <v>#REF!</v>
      </c>
      <c r="N18" s="328"/>
      <c r="O18" s="329"/>
      <c r="P18" s="233" t="e">
        <f>IF(B18=Data!B87,Data!H87,(IF(B18=Data!#REF!,Data!#REF!,(IF(B18=Data!B90,Data!H90,(IF(B18=Data!#REF!,Data!#REF!,(IF(B18=Data!#REF!,Data!#REF!,(IF(B18=Data!#REF!,Data!#REF!,(IF(B18=Data!B74,Data!H74,(IF(B18=Data!#REF!,Data!#REF!,Data!#REF!)))))))))))))))&amp;IF(B18=Data!#REF!,Data!#REF!,(IF(B18=Data!#REF!,Data!#REF!,(IF(B18=Data!B214,Data!H214,(IF(B18=Data!#REF!,Data!#REF!,(IF(B18=Data!#REF!,Data!#REF!,(IF(B18=Data!B114,Data!H882,(IF(B18=Data!#REF!,Data!#REF!,(IF(B18=Data!#REF!,Data!#REF!,Data!#REF!)))))))))))))))&amp;IF(B18=Data!#REF!,Data!#REF!,(IF(B18=Data!#REF!,Data!#REF!,(IF(B18=Data!#REF!,Data!#REF!,(IF(B18=Data!#REF!,Data!#REF!,(IF(B18=Data!#REF!,Data!#REF!,Data!#REF!)))))))))</f>
        <v>#REF!</v>
      </c>
      <c r="Q18" s="329"/>
      <c r="R18" s="329"/>
      <c r="S18" s="233" t="e">
        <f>IF(B18=Data!B87,Data!I87,(IF(B18=Data!#REF!,Data!#REF!,(IF(B18=Data!B90,Data!I90,(IF(B18=Data!#REF!,Data!#REF!,(IF(B18=Data!#REF!,Data!#REF!,(IF(B18=Data!#REF!,Data!#REF!,(IF(B18=Data!B74,Data!I74,(IF(B18=Data!#REF!,Data!#REF!,Data!#REF!)))))))))))))))&amp;IF(B18=Data!#REF!,Data!#REF!,(IF(B18=Data!#REF!,Data!#REF!,(IF(B18=Data!B214,Data!I214,(IF(B18=Data!#REF!,Data!#REF!,(IF(B18=Data!#REF!,Data!#REF!,(IF(B18=Data!B114,Data!I882,(IF(B18=Data!#REF!,Data!#REF!,(IF(B18=Data!#REF!,Data!#REF!,Data!#REF!)))))))))))))))&amp;IF(B18=Data!#REF!,Data!#REF!,(IF(B18=Data!#REF!,Data!#REF!,(IF(B18=Data!#REF!,Data!#REF!,(IF(B18=Data!#REF!,Data!#REF!,(IF(B18=Data!#REF!,Data!#REF!,Data!#REF!)))))))))</f>
        <v>#REF!</v>
      </c>
      <c r="T18" s="330"/>
      <c r="U18" s="233" t="e">
        <f>IF(B18=Data!B87,Data!J87,(IF(B18=Data!#REF!,Data!#REF!,(IF(B18=Data!B90,Data!J90,(IF(B18=Data!#REF!,Data!#REF!,(IF(B18=Data!#REF!,Data!#REF!,(IF(B18=Data!#REF!,Data!#REF!,(IF(B18=Data!B74,Data!J74,(IF(B18=Data!#REF!,Data!#REF!,Data!#REF!)))))))))))))))&amp;IF(B18=Data!#REF!,Data!#REF!,(IF(B18=Data!#REF!,Data!#REF!,(IF(B18=Data!B214,Data!J214,(IF(B18=Data!#REF!,Data!#REF!,(IF(B18=Data!#REF!,Data!#REF!,(IF(B18=Data!B114,Data!J882,(IF(B18=Data!#REF!,Data!#REF!,(IF(B18=Data!#REF!,Data!#REF!,Data!#REF!)))))))))))))))&amp;IF(B18=Data!#REF!,Data!#REF!,(IF(B18=Data!#REF!,Data!#REF!,(IF(B18=Data!#REF!,Data!#REF!,(IF(B18=Data!#REF!,Data!#REF!,(IF(B18=Data!#REF!,Data!#REF!,Data!#REF!)))))))))</f>
        <v>#REF!</v>
      </c>
      <c r="V18" s="227" t="str">
        <f>IF(D18="","",VLOOKUP(B18,Data!$B$5:$J$501,9,FALSE)*D18)</f>
        <v/>
      </c>
    </row>
    <row r="19" spans="1:22" ht="17.75" customHeight="1">
      <c r="A19" s="388">
        <v>1</v>
      </c>
      <c r="B19" s="389" t="s">
        <v>701</v>
      </c>
      <c r="C19" s="239" t="str">
        <f>IF(D19="","",VLOOKUP(B19,Data!$B$5:$L$501,2,FALSE))</f>
        <v>VAC9590</v>
      </c>
      <c r="D19" s="386">
        <v>1</v>
      </c>
      <c r="E19" s="320" t="s">
        <v>570</v>
      </c>
      <c r="F19" s="224">
        <f>IF(D19="","",VLOOKUP(B19,Data!$B$5:$L$501,11,FALSE))</f>
        <v>5076.5600000000004</v>
      </c>
      <c r="G19" s="234">
        <f t="shared" si="0"/>
        <v>5076.5600000000004</v>
      </c>
      <c r="H19" s="225" t="str">
        <f>IF(D19="","",VLOOKUP(B19,Data!$B$5:$D$501,3,FALSE))</f>
        <v>C/T</v>
      </c>
      <c r="I19" s="225" t="str">
        <f>IF(D19="","",VLOOKUP(B19,Data!$B$5:$M$501,12,FALSE))</f>
        <v>Indonesia</v>
      </c>
      <c r="J19" s="231" t="s">
        <v>979</v>
      </c>
      <c r="K19" s="226">
        <f>IF(D19="","",VLOOKUP(B19,Data!$B$5:$E$501,4,FALSE)*D19)</f>
        <v>310</v>
      </c>
      <c r="L19" s="232">
        <f>IF(D19="","",VLOOKUP(B19,Data!$B$5:$F$501,5,FALSE)*D19)</f>
        <v>274</v>
      </c>
      <c r="M19" s="230" t="e">
        <f>IF(B19=Data!B142,Data!G142,(IF(B19=Data!#REF!,Data!#REF!,(IF(B19=Data!B145,Data!G145,(IF(B19=Data!#REF!,Data!#REF!,(IF(B19=Data!#REF!,Data!#REF!,(IF(B19=Data!#REF!,Data!#REF!,(IF(B19=Data!B129,Data!G129,(IF(B19=Data!#REF!,Data!#REF!,Data!#REF!)))))))))))))))&amp;IF(B19=Data!#REF!,Data!#REF!,(IF(B19=Data!#REF!,Data!#REF!,(IF(B19=Data!B269,Data!G269,(IF(B19=Data!#REF!,Data!#REF!,(IF(B19=Data!#REF!,Data!#REF!,(IF(B19=Data!B169,Data!G937,(IF(B19=Data!#REF!,Data!#REF!,(IF(B19=Data!#REF!,Data!#REF!,Data!#REF!)))))))))))))))&amp;IF(B19=Data!#REF!,Data!#REF!,(IF(B19=Data!#REF!,Data!#REF!,(IF(B19=Data!#REF!,Data!#REF!,(IF(B19=Data!#REF!,Data!#REF!,(IF(B19=Data!#REF!,Data!#REF!,Data!#REF!)))))))))</f>
        <v>#REF!</v>
      </c>
      <c r="N19" s="328"/>
      <c r="O19" s="329"/>
      <c r="P19" s="233" t="e">
        <f>IF(B19=Data!B142,Data!H142,(IF(B19=Data!#REF!,Data!#REF!,(IF(B19=Data!B145,Data!H145,(IF(B19=Data!#REF!,Data!#REF!,(IF(B19=Data!#REF!,Data!#REF!,(IF(B19=Data!#REF!,Data!#REF!,(IF(B19=Data!B129,Data!H129,(IF(B19=Data!#REF!,Data!#REF!,Data!#REF!)))))))))))))))&amp;IF(B19=Data!#REF!,Data!#REF!,(IF(B19=Data!#REF!,Data!#REF!,(IF(B19=Data!B269,Data!H269,(IF(B19=Data!#REF!,Data!#REF!,(IF(B19=Data!#REF!,Data!#REF!,(IF(B19=Data!B169,Data!H937,(IF(B19=Data!#REF!,Data!#REF!,(IF(B19=Data!#REF!,Data!#REF!,Data!#REF!)))))))))))))))&amp;IF(B19=Data!#REF!,Data!#REF!,(IF(B19=Data!#REF!,Data!#REF!,(IF(B19=Data!#REF!,Data!#REF!,(IF(B19=Data!#REF!,Data!#REF!,(IF(B19=Data!#REF!,Data!#REF!,Data!#REF!)))))))))</f>
        <v>#REF!</v>
      </c>
      <c r="Q19" s="329"/>
      <c r="R19" s="329"/>
      <c r="S19" s="233" t="e">
        <f>IF(B19=Data!B142,Data!I142,(IF(B19=Data!#REF!,Data!#REF!,(IF(B19=Data!B145,Data!I145,(IF(B19=Data!#REF!,Data!#REF!,(IF(B19=Data!#REF!,Data!#REF!,(IF(B19=Data!#REF!,Data!#REF!,(IF(B19=Data!B129,Data!I129,(IF(B19=Data!#REF!,Data!#REF!,Data!#REF!)))))))))))))))&amp;IF(B19=Data!#REF!,Data!#REF!,(IF(B19=Data!#REF!,Data!#REF!,(IF(B19=Data!B269,Data!I269,(IF(B19=Data!#REF!,Data!#REF!,(IF(B19=Data!#REF!,Data!#REF!,(IF(B19=Data!B169,Data!I937,(IF(B19=Data!#REF!,Data!#REF!,(IF(B19=Data!#REF!,Data!#REF!,Data!#REF!)))))))))))))))&amp;IF(B19=Data!#REF!,Data!#REF!,(IF(B19=Data!#REF!,Data!#REF!,(IF(B19=Data!#REF!,Data!#REF!,(IF(B19=Data!#REF!,Data!#REF!,(IF(B19=Data!#REF!,Data!#REF!,Data!#REF!)))))))))</f>
        <v>#REF!</v>
      </c>
      <c r="T19" s="330"/>
      <c r="U19" s="233" t="e">
        <f>IF(B19=Data!B142,Data!J142,(IF(B19=Data!#REF!,Data!#REF!,(IF(B19=Data!B145,Data!J145,(IF(B19=Data!#REF!,Data!#REF!,(IF(B19=Data!#REF!,Data!#REF!,(IF(B19=Data!#REF!,Data!#REF!,(IF(B19=Data!B129,Data!J129,(IF(B19=Data!#REF!,Data!#REF!,Data!#REF!)))))))))))))))&amp;IF(B19=Data!#REF!,Data!#REF!,(IF(B19=Data!#REF!,Data!#REF!,(IF(B19=Data!B269,Data!J269,(IF(B19=Data!#REF!,Data!#REF!,(IF(B19=Data!#REF!,Data!#REF!,(IF(B19=Data!B169,Data!J937,(IF(B19=Data!#REF!,Data!#REF!,(IF(B19=Data!#REF!,Data!#REF!,Data!#REF!)))))))))))))))&amp;IF(B19=Data!#REF!,Data!#REF!,(IF(B19=Data!#REF!,Data!#REF!,(IF(B19=Data!#REF!,Data!#REF!,(IF(B19=Data!#REF!,Data!#REF!,(IF(B19=Data!#REF!,Data!#REF!,Data!#REF!)))))))))</f>
        <v>#REF!</v>
      </c>
      <c r="V19" s="227">
        <f>IF(D19="","",VLOOKUP(B19,Data!$B$5:$J$501,9,FALSE)*D19)</f>
        <v>1.534</v>
      </c>
    </row>
    <row r="20" spans="1:22" ht="17.75" customHeight="1">
      <c r="A20" s="384"/>
      <c r="B20" s="385" t="s">
        <v>963</v>
      </c>
      <c r="C20" s="372" t="str">
        <f>IF(D20="","",VLOOKUP(B20,Data!$B$5:$L$501,2,FALSE))</f>
        <v/>
      </c>
      <c r="D20" s="386"/>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93,Data!G93,(IF(B20=Data!#REF!,Data!#REF!,(IF(B20=Data!B96,Data!G96,(IF(B20=Data!#REF!,Data!#REF!,(IF(B20=Data!#REF!,Data!#REF!,(IF(B20=Data!#REF!,Data!#REF!,(IF(B20=Data!B80,Data!G80,(IF(B20=Data!#REF!,Data!#REF!,Data!#REF!)))))))))))))))&amp;IF(B20=Data!#REF!,Data!#REF!,(IF(B20=Data!#REF!,Data!#REF!,(IF(B20=Data!B220,Data!G220,(IF(B20=Data!#REF!,Data!#REF!,(IF(B20=Data!#REF!,Data!#REF!,(IF(B20=Data!B120,Data!G888,(IF(B20=Data!#REF!,Data!#REF!,(IF(B20=Data!#REF!,Data!#REF!,Data!#REF!)))))))))))))))&amp;IF(B20=Data!#REF!,Data!#REF!,(IF(B20=Data!#REF!,Data!#REF!,(IF(B20=Data!#REF!,Data!#REF!,(IF(B20=Data!#REF!,Data!#REF!,(IF(B20=Data!#REF!,Data!#REF!,Data!#REF!)))))))))</f>
        <v>#REF!</v>
      </c>
      <c r="N20" s="328"/>
      <c r="O20" s="329"/>
      <c r="P20" s="233" t="e">
        <f>IF(B20=Data!B93,Data!H93,(IF(B20=Data!#REF!,Data!#REF!,(IF(B20=Data!B96,Data!H96,(IF(B20=Data!#REF!,Data!#REF!,(IF(B20=Data!#REF!,Data!#REF!,(IF(B20=Data!#REF!,Data!#REF!,(IF(B20=Data!B80,Data!H80,(IF(B20=Data!#REF!,Data!#REF!,Data!#REF!)))))))))))))))&amp;IF(B20=Data!#REF!,Data!#REF!,(IF(B20=Data!#REF!,Data!#REF!,(IF(B20=Data!B220,Data!H220,(IF(B20=Data!#REF!,Data!#REF!,(IF(B20=Data!#REF!,Data!#REF!,(IF(B20=Data!B120,Data!H888,(IF(B20=Data!#REF!,Data!#REF!,(IF(B20=Data!#REF!,Data!#REF!,Data!#REF!)))))))))))))))&amp;IF(B20=Data!#REF!,Data!#REF!,(IF(B20=Data!#REF!,Data!#REF!,(IF(B20=Data!#REF!,Data!#REF!,(IF(B20=Data!#REF!,Data!#REF!,(IF(B20=Data!#REF!,Data!#REF!,Data!#REF!)))))))))</f>
        <v>#REF!</v>
      </c>
      <c r="Q20" s="329"/>
      <c r="R20" s="329"/>
      <c r="S20" s="233" t="e">
        <f>IF(B20=Data!B93,Data!I93,(IF(B20=Data!#REF!,Data!#REF!,(IF(B20=Data!B96,Data!I96,(IF(B20=Data!#REF!,Data!#REF!,(IF(B20=Data!#REF!,Data!#REF!,(IF(B20=Data!#REF!,Data!#REF!,(IF(B20=Data!B80,Data!I80,(IF(B20=Data!#REF!,Data!#REF!,Data!#REF!)))))))))))))))&amp;IF(B20=Data!#REF!,Data!#REF!,(IF(B20=Data!#REF!,Data!#REF!,(IF(B20=Data!B220,Data!I220,(IF(B20=Data!#REF!,Data!#REF!,(IF(B20=Data!#REF!,Data!#REF!,(IF(B20=Data!B120,Data!I888,(IF(B20=Data!#REF!,Data!#REF!,(IF(B20=Data!#REF!,Data!#REF!,Data!#REF!)))))))))))))))&amp;IF(B20=Data!#REF!,Data!#REF!,(IF(B20=Data!#REF!,Data!#REF!,(IF(B20=Data!#REF!,Data!#REF!,(IF(B20=Data!#REF!,Data!#REF!,(IF(B20=Data!#REF!,Data!#REF!,Data!#REF!)))))))))</f>
        <v>#REF!</v>
      </c>
      <c r="T20" s="330"/>
      <c r="U20" s="233" t="e">
        <f>IF(B20=Data!B93,Data!J93,(IF(B20=Data!#REF!,Data!#REF!,(IF(B20=Data!B96,Data!J96,(IF(B20=Data!#REF!,Data!#REF!,(IF(B20=Data!#REF!,Data!#REF!,(IF(B20=Data!#REF!,Data!#REF!,(IF(B20=Data!B80,Data!J80,(IF(B20=Data!#REF!,Data!#REF!,Data!#REF!)))))))))))))))&amp;IF(B20=Data!#REF!,Data!#REF!,(IF(B20=Data!#REF!,Data!#REF!,(IF(B20=Data!B220,Data!J220,(IF(B20=Data!#REF!,Data!#REF!,(IF(B20=Data!#REF!,Data!#REF!,(IF(B20=Data!B120,Data!J888,(IF(B20=Data!#REF!,Data!#REF!,(IF(B20=Data!#REF!,Data!#REF!,Data!#REF!)))))))))))))))&amp;IF(B20=Data!#REF!,Data!#REF!,(IF(B20=Data!#REF!,Data!#REF!,(IF(B20=Data!#REF!,Data!#REF!,(IF(B20=Data!#REF!,Data!#REF!,(IF(B20=Data!#REF!,Data!#REF!,Data!#REF!)))))))))</f>
        <v>#REF!</v>
      </c>
      <c r="V20" s="227" t="str">
        <f>IF(D20="","",VLOOKUP(B20,Data!$B$5:$J$501,9,FALSE)*D20)</f>
        <v/>
      </c>
    </row>
    <row r="21" spans="1:22" ht="17.75" customHeight="1">
      <c r="A21" s="388">
        <v>2</v>
      </c>
      <c r="B21" s="389" t="s">
        <v>356</v>
      </c>
      <c r="C21" s="239" t="str">
        <f>IF(D21="","",VLOOKUP(B21,Data!$B$5:$L$501,2,FALSE))</f>
        <v>WQ78290</v>
      </c>
      <c r="D21" s="386">
        <v>1</v>
      </c>
      <c r="E21" s="228" t="s">
        <v>519</v>
      </c>
      <c r="F21" s="224">
        <f>IF(D21="","",VLOOKUP(B21,Data!$B$5:$L$501,11,FALSE))</f>
        <v>4283.7299999999996</v>
      </c>
      <c r="G21" s="234">
        <f t="shared" si="0"/>
        <v>4283.7299999999996</v>
      </c>
      <c r="H21" s="225" t="str">
        <f>IF(D21="","",VLOOKUP(B21,Data!$B$5:$D$501,3,FALSE))</f>
        <v>C/T</v>
      </c>
      <c r="I21" s="225" t="str">
        <f>IF(D21="","",VLOOKUP(B21,Data!$B$5:$M$501,12,FALSE))</f>
        <v>Indonesia</v>
      </c>
      <c r="J21" s="231" t="s">
        <v>951</v>
      </c>
      <c r="K21" s="226">
        <f>IF(D21="","",VLOOKUP(B21,Data!$B$5:$E$501,4,FALSE)*D21)</f>
        <v>305</v>
      </c>
      <c r="L21" s="232">
        <f>IF(D21="","",VLOOKUP(B21,Data!$B$5:$F$501,5,FALSE)*D21)</f>
        <v>269</v>
      </c>
      <c r="M21" s="230" t="e">
        <f>IF(B21=Data!B147,Data!G147,(IF(B21=Data!#REF!,Data!#REF!,(IF(B21=Data!B150,Data!G150,(IF(B21=Data!#REF!,Data!#REF!,(IF(B21=Data!#REF!,Data!#REF!,(IF(B21=Data!#REF!,Data!#REF!,(IF(B21=Data!B134,Data!G134,(IF(B21=Data!#REF!,Data!#REF!,Data!#REF!)))))))))))))))&amp;IF(B21=Data!#REF!,Data!#REF!,(IF(B21=Data!#REF!,Data!#REF!,(IF(B21=Data!B274,Data!G274,(IF(B21=Data!#REF!,Data!#REF!,(IF(B21=Data!#REF!,Data!#REF!,(IF(B21=Data!B174,Data!G942,(IF(B21=Data!#REF!,Data!#REF!,(IF(B21=Data!#REF!,Data!#REF!,Data!#REF!)))))))))))))))&amp;IF(B21=Data!#REF!,Data!#REF!,(IF(B21=Data!#REF!,Data!#REF!,(IF(B21=Data!#REF!,Data!#REF!,(IF(B21=Data!#REF!,Data!#REF!,(IF(B21=Data!#REF!,Data!#REF!,Data!#REF!)))))))))</f>
        <v>#REF!</v>
      </c>
      <c r="N21" s="328"/>
      <c r="O21" s="329"/>
      <c r="P21" s="233" t="e">
        <f>IF(B21=Data!B147,Data!H147,(IF(B21=Data!#REF!,Data!#REF!,(IF(B21=Data!B150,Data!H150,(IF(B21=Data!#REF!,Data!#REF!,(IF(B21=Data!#REF!,Data!#REF!,(IF(B21=Data!#REF!,Data!#REF!,(IF(B21=Data!B134,Data!H134,(IF(B21=Data!#REF!,Data!#REF!,Data!#REF!)))))))))))))))&amp;IF(B21=Data!#REF!,Data!#REF!,(IF(B21=Data!#REF!,Data!#REF!,(IF(B21=Data!B274,Data!H274,(IF(B21=Data!#REF!,Data!#REF!,(IF(B21=Data!#REF!,Data!#REF!,(IF(B21=Data!B174,Data!H942,(IF(B21=Data!#REF!,Data!#REF!,(IF(B21=Data!#REF!,Data!#REF!,Data!#REF!)))))))))))))))&amp;IF(B21=Data!#REF!,Data!#REF!,(IF(B21=Data!#REF!,Data!#REF!,(IF(B21=Data!#REF!,Data!#REF!,(IF(B21=Data!#REF!,Data!#REF!,(IF(B21=Data!#REF!,Data!#REF!,Data!#REF!)))))))))</f>
        <v>#REF!</v>
      </c>
      <c r="Q21" s="329"/>
      <c r="R21" s="329"/>
      <c r="S21" s="233" t="e">
        <f>IF(B21=Data!B147,Data!I147,(IF(B21=Data!#REF!,Data!#REF!,(IF(B21=Data!B150,Data!I150,(IF(B21=Data!#REF!,Data!#REF!,(IF(B21=Data!#REF!,Data!#REF!,(IF(B21=Data!#REF!,Data!#REF!,(IF(B21=Data!B134,Data!I134,(IF(B21=Data!#REF!,Data!#REF!,Data!#REF!)))))))))))))))&amp;IF(B21=Data!#REF!,Data!#REF!,(IF(B21=Data!#REF!,Data!#REF!,(IF(B21=Data!B274,Data!I274,(IF(B21=Data!#REF!,Data!#REF!,(IF(B21=Data!#REF!,Data!#REF!,(IF(B21=Data!B174,Data!I942,(IF(B21=Data!#REF!,Data!#REF!,(IF(B21=Data!#REF!,Data!#REF!,Data!#REF!)))))))))))))))&amp;IF(B21=Data!#REF!,Data!#REF!,(IF(B21=Data!#REF!,Data!#REF!,(IF(B21=Data!#REF!,Data!#REF!,(IF(B21=Data!#REF!,Data!#REF!,(IF(B21=Data!#REF!,Data!#REF!,Data!#REF!)))))))))</f>
        <v>#REF!</v>
      </c>
      <c r="T21" s="330"/>
      <c r="U21" s="233" t="e">
        <f>IF(B21=Data!B147,Data!J147,(IF(B21=Data!#REF!,Data!#REF!,(IF(B21=Data!B150,Data!J150,(IF(B21=Data!#REF!,Data!#REF!,(IF(B21=Data!#REF!,Data!#REF!,(IF(B21=Data!#REF!,Data!#REF!,(IF(B21=Data!B134,Data!J134,(IF(B21=Data!#REF!,Data!#REF!,Data!#REF!)))))))))))))))&amp;IF(B21=Data!#REF!,Data!#REF!,(IF(B21=Data!#REF!,Data!#REF!,(IF(B21=Data!B274,Data!J274,(IF(B21=Data!#REF!,Data!#REF!,(IF(B21=Data!#REF!,Data!#REF!,(IF(B21=Data!B174,Data!J942,(IF(B21=Data!#REF!,Data!#REF!,(IF(B21=Data!#REF!,Data!#REF!,Data!#REF!)))))))))))))))&amp;IF(B21=Data!#REF!,Data!#REF!,(IF(B21=Data!#REF!,Data!#REF!,(IF(B21=Data!#REF!,Data!#REF!,(IF(B21=Data!#REF!,Data!#REF!,(IF(B21=Data!#REF!,Data!#REF!,Data!#REF!)))))))))</f>
        <v>#REF!</v>
      </c>
      <c r="V21" s="227">
        <f>IF(D21="","",VLOOKUP(B21,Data!$B$5:$J$501,9,FALSE)*D21)</f>
        <v>1.534</v>
      </c>
    </row>
    <row r="22" spans="1:22" ht="17.75" customHeight="1">
      <c r="A22" s="388">
        <v>3</v>
      </c>
      <c r="B22" s="389" t="s">
        <v>386</v>
      </c>
      <c r="C22" s="239" t="str">
        <f>IF(D22="","",VLOOKUP(B22,Data!$B$5:$L$501,2,FALSE))</f>
        <v>ZW44770</v>
      </c>
      <c r="D22" s="386">
        <v>1</v>
      </c>
      <c r="E22" s="319"/>
      <c r="F22" s="224">
        <f>IF(D22="","",VLOOKUP(B22,Data!$B$5:$L$501,11,FALSE))</f>
        <v>1857.02</v>
      </c>
      <c r="G22" s="234">
        <f>IF(D22&gt;0,D22*F22,"-")</f>
        <v>1857.02</v>
      </c>
      <c r="H22" s="225" t="str">
        <f>IF(D22="","",VLOOKUP(B22,Data!$B$5:$D$501,3,FALSE))</f>
        <v>C/T</v>
      </c>
      <c r="I22" s="225" t="str">
        <f>IF(D22="","",VLOOKUP(B22,Data!$B$5:$M$501,12,FALSE))</f>
        <v>Indonesia</v>
      </c>
      <c r="J22" s="231" t="s">
        <v>951</v>
      </c>
      <c r="K22" s="226">
        <f>IF(D22="","",VLOOKUP(B22,Data!$B$5:$E$501,4,FALSE)*D22)</f>
        <v>201</v>
      </c>
      <c r="L22" s="232">
        <f>IF(D22="","",VLOOKUP(B22,Data!$B$5:$F$501,5,FALSE)*D22)</f>
        <v>181</v>
      </c>
      <c r="M22" s="230" t="e">
        <f>IF(B22=Data!B91,Data!G91,(IF(B22=Data!#REF!,Data!#REF!,(IF(B22=Data!B94,Data!G94,(IF(B22=Data!#REF!,Data!#REF!,(IF(B22=Data!#REF!,Data!#REF!,(IF(B22=Data!#REF!,Data!#REF!,(IF(B22=Data!B78,Data!G78,(IF(B22=Data!#REF!,Data!#REF!,Data!#REF!)))))))))))))))&amp;IF(B22=Data!#REF!,Data!#REF!,(IF(B22=Data!#REF!,Data!#REF!,(IF(B22=Data!B218,Data!G218,(IF(B22=Data!#REF!,Data!#REF!,(IF(B22=Data!#REF!,Data!#REF!,(IF(B22=Data!B118,Data!G886,(IF(B22=Data!#REF!,Data!#REF!,(IF(B22=Data!#REF!,Data!#REF!,Data!#REF!)))))))))))))))&amp;IF(B22=Data!#REF!,Data!#REF!,(IF(B22=Data!#REF!,Data!#REF!,(IF(B22=Data!#REF!,Data!#REF!,(IF(B22=Data!#REF!,Data!#REF!,(IF(B22=Data!#REF!,Data!#REF!,Data!#REF!)))))))))</f>
        <v>#REF!</v>
      </c>
      <c r="N22" s="328"/>
      <c r="O22" s="329"/>
      <c r="P22" s="233" t="e">
        <f>IF(B22=Data!B91,Data!H91,(IF(B22=Data!#REF!,Data!#REF!,(IF(B22=Data!B94,Data!H94,(IF(B22=Data!#REF!,Data!#REF!,(IF(B22=Data!#REF!,Data!#REF!,(IF(B22=Data!#REF!,Data!#REF!,(IF(B22=Data!B78,Data!H78,(IF(B22=Data!#REF!,Data!#REF!,Data!#REF!)))))))))))))))&amp;IF(B22=Data!#REF!,Data!#REF!,(IF(B22=Data!#REF!,Data!#REF!,(IF(B22=Data!B218,Data!H218,(IF(B22=Data!#REF!,Data!#REF!,(IF(B22=Data!#REF!,Data!#REF!,(IF(B22=Data!B118,Data!H886,(IF(B22=Data!#REF!,Data!#REF!,(IF(B22=Data!#REF!,Data!#REF!,Data!#REF!)))))))))))))))&amp;IF(B22=Data!#REF!,Data!#REF!,(IF(B22=Data!#REF!,Data!#REF!,(IF(B22=Data!#REF!,Data!#REF!,(IF(B22=Data!#REF!,Data!#REF!,(IF(B22=Data!#REF!,Data!#REF!,Data!#REF!)))))))))</f>
        <v>#REF!</v>
      </c>
      <c r="Q22" s="329"/>
      <c r="R22" s="329"/>
      <c r="S22" s="233" t="e">
        <f>IF(B22=Data!B91,Data!I91,(IF(B22=Data!#REF!,Data!#REF!,(IF(B22=Data!B94,Data!I94,(IF(B22=Data!#REF!,Data!#REF!,(IF(B22=Data!#REF!,Data!#REF!,(IF(B22=Data!#REF!,Data!#REF!,(IF(B22=Data!B78,Data!I78,(IF(B22=Data!#REF!,Data!#REF!,Data!#REF!)))))))))))))))&amp;IF(B22=Data!#REF!,Data!#REF!,(IF(B22=Data!#REF!,Data!#REF!,(IF(B22=Data!B218,Data!I218,(IF(B22=Data!#REF!,Data!#REF!,(IF(B22=Data!#REF!,Data!#REF!,(IF(B22=Data!B118,Data!I886,(IF(B22=Data!#REF!,Data!#REF!,(IF(B22=Data!#REF!,Data!#REF!,Data!#REF!)))))))))))))))&amp;IF(B22=Data!#REF!,Data!#REF!,(IF(B22=Data!#REF!,Data!#REF!,(IF(B22=Data!#REF!,Data!#REF!,(IF(B22=Data!#REF!,Data!#REF!,(IF(B22=Data!#REF!,Data!#REF!,Data!#REF!)))))))))</f>
        <v>#REF!</v>
      </c>
      <c r="T22" s="330"/>
      <c r="U22" s="233" t="e">
        <f>IF(B22=Data!B91,Data!J91,(IF(B22=Data!#REF!,Data!#REF!,(IF(B22=Data!B94,Data!J94,(IF(B22=Data!#REF!,Data!#REF!,(IF(B22=Data!#REF!,Data!#REF!,(IF(B22=Data!#REF!,Data!#REF!,(IF(B22=Data!B78,Data!J78,(IF(B22=Data!#REF!,Data!#REF!,Data!#REF!)))))))))))))))&amp;IF(B22=Data!#REF!,Data!#REF!,(IF(B22=Data!#REF!,Data!#REF!,(IF(B22=Data!B218,Data!J218,(IF(B22=Data!#REF!,Data!#REF!,(IF(B22=Data!#REF!,Data!#REF!,(IF(B22=Data!B118,Data!J886,(IF(B22=Data!#REF!,Data!#REF!,(IF(B22=Data!#REF!,Data!#REF!,Data!#REF!)))))))))))))))&amp;IF(B22=Data!#REF!,Data!#REF!,(IF(B22=Data!#REF!,Data!#REF!,(IF(B22=Data!#REF!,Data!#REF!,(IF(B22=Data!#REF!,Data!#REF!,(IF(B22=Data!#REF!,Data!#REF!,Data!#REF!)))))))))</f>
        <v>#REF!</v>
      </c>
      <c r="V22" s="227">
        <f>IF(D22="","",VLOOKUP(B22,Data!$B$5:$J$501,9,FALSE)*D22)</f>
        <v>1.1499999999999999</v>
      </c>
    </row>
    <row r="23" spans="1:22" ht="17.75" customHeight="1">
      <c r="A23" s="388">
        <v>4</v>
      </c>
      <c r="B23" s="389" t="s">
        <v>348</v>
      </c>
      <c r="C23" s="372" t="str">
        <f>IF(D23="","",VLOOKUP(B23,Data!$B$5:$L$501,2,FALSE))</f>
        <v>ZF71250</v>
      </c>
      <c r="D23" s="386">
        <v>6</v>
      </c>
      <c r="E23" s="319" t="s">
        <v>524</v>
      </c>
      <c r="F23" s="224">
        <f>IF(D23="","",VLOOKUP(B23,Data!$B$5:$L$501,11,FALSE))</f>
        <v>1991.71</v>
      </c>
      <c r="G23" s="234">
        <f t="shared" si="0"/>
        <v>11950.26</v>
      </c>
      <c r="H23" s="225" t="str">
        <f>IF(D23="","",VLOOKUP(B23,Data!$B$5:$D$501,3,FALSE))</f>
        <v>C/T</v>
      </c>
      <c r="I23" s="225" t="str">
        <f>IF(D23="","",VLOOKUP(B23,Data!$B$5:$M$501,12,FALSE))</f>
        <v>Indonesia</v>
      </c>
      <c r="J23" s="231" t="s">
        <v>951</v>
      </c>
      <c r="K23" s="226">
        <f>IF(D23="","",VLOOKUP(B23,Data!$B$5:$E$501,4,FALSE)*D23)</f>
        <v>1320</v>
      </c>
      <c r="L23" s="232">
        <f>IF(D23="","",VLOOKUP(B23,Data!$B$5:$F$501,5,FALSE)*D23)</f>
        <v>1194</v>
      </c>
      <c r="M23" s="230" t="e">
        <f>IF(B23=Data!B98,Data!G98,(IF(B23=Data!#REF!,Data!#REF!,(IF(B23=Data!B101,Data!G101,(IF(B23=Data!#REF!,Data!#REF!,(IF(B23=Data!#REF!,Data!#REF!,(IF(B23=Data!#REF!,Data!#REF!,(IF(B23=Data!B85,Data!G85,(IF(B23=Data!#REF!,Data!#REF!,Data!#REF!)))))))))))))))&amp;IF(B23=Data!#REF!,Data!#REF!,(IF(B23=Data!#REF!,Data!#REF!,(IF(B23=Data!B225,Data!G225,(IF(B23=Data!#REF!,Data!#REF!,(IF(B23=Data!#REF!,Data!#REF!,(IF(B23=Data!B125,Data!G893,(IF(B23=Data!#REF!,Data!#REF!,(IF(B23=Data!#REF!,Data!#REF!,Data!#REF!)))))))))))))))&amp;IF(B23=Data!#REF!,Data!#REF!,(IF(B23=Data!#REF!,Data!#REF!,(IF(B23=Data!#REF!,Data!#REF!,(IF(B23=Data!#REF!,Data!#REF!,(IF(B23=Data!#REF!,Data!#REF!,Data!#REF!)))))))))</f>
        <v>#REF!</v>
      </c>
      <c r="N23" s="328"/>
      <c r="O23" s="329"/>
      <c r="P23" s="233" t="e">
        <f>IF(B23=Data!B98,Data!H98,(IF(B23=Data!#REF!,Data!#REF!,(IF(B23=Data!B101,Data!H101,(IF(B23=Data!#REF!,Data!#REF!,(IF(B23=Data!#REF!,Data!#REF!,(IF(B23=Data!#REF!,Data!#REF!,(IF(B23=Data!B85,Data!H85,(IF(B23=Data!#REF!,Data!#REF!,Data!#REF!)))))))))))))))&amp;IF(B23=Data!#REF!,Data!#REF!,(IF(B23=Data!#REF!,Data!#REF!,(IF(B23=Data!B225,Data!H225,(IF(B23=Data!#REF!,Data!#REF!,(IF(B23=Data!#REF!,Data!#REF!,(IF(B23=Data!B125,Data!H893,(IF(B23=Data!#REF!,Data!#REF!,(IF(B23=Data!#REF!,Data!#REF!,Data!#REF!)))))))))))))))&amp;IF(B23=Data!#REF!,Data!#REF!,(IF(B23=Data!#REF!,Data!#REF!,(IF(B23=Data!#REF!,Data!#REF!,(IF(B23=Data!#REF!,Data!#REF!,(IF(B23=Data!#REF!,Data!#REF!,Data!#REF!)))))))))</f>
        <v>#REF!</v>
      </c>
      <c r="Q23" s="329"/>
      <c r="R23" s="329"/>
      <c r="S23" s="233" t="e">
        <f>IF(B23=Data!B98,Data!I98,(IF(B23=Data!#REF!,Data!#REF!,(IF(B23=Data!B101,Data!I101,(IF(B23=Data!#REF!,Data!#REF!,(IF(B23=Data!#REF!,Data!#REF!,(IF(B23=Data!#REF!,Data!#REF!,(IF(B23=Data!B85,Data!I85,(IF(B23=Data!#REF!,Data!#REF!,Data!#REF!)))))))))))))))&amp;IF(B23=Data!#REF!,Data!#REF!,(IF(B23=Data!#REF!,Data!#REF!,(IF(B23=Data!B225,Data!I225,(IF(B23=Data!#REF!,Data!#REF!,(IF(B23=Data!#REF!,Data!#REF!,(IF(B23=Data!B125,Data!I893,(IF(B23=Data!#REF!,Data!#REF!,(IF(B23=Data!#REF!,Data!#REF!,Data!#REF!)))))))))))))))&amp;IF(B23=Data!#REF!,Data!#REF!,(IF(B23=Data!#REF!,Data!#REF!,(IF(B23=Data!#REF!,Data!#REF!,(IF(B23=Data!#REF!,Data!#REF!,(IF(B23=Data!#REF!,Data!#REF!,Data!#REF!)))))))))</f>
        <v>#REF!</v>
      </c>
      <c r="T23" s="330"/>
      <c r="U23" s="233" t="e">
        <f>IF(B23=Data!B98,Data!J98,(IF(B23=Data!#REF!,Data!#REF!,(IF(B23=Data!B101,Data!J101,(IF(B23=Data!#REF!,Data!#REF!,(IF(B23=Data!#REF!,Data!#REF!,(IF(B23=Data!#REF!,Data!#REF!,(IF(B23=Data!B85,Data!J85,(IF(B23=Data!#REF!,Data!#REF!,Data!#REF!)))))))))))))))&amp;IF(B23=Data!#REF!,Data!#REF!,(IF(B23=Data!#REF!,Data!#REF!,(IF(B23=Data!B225,Data!J225,(IF(B23=Data!#REF!,Data!#REF!,(IF(B23=Data!#REF!,Data!#REF!,(IF(B23=Data!B125,Data!J893,(IF(B23=Data!#REF!,Data!#REF!,(IF(B23=Data!#REF!,Data!#REF!,Data!#REF!)))))))))))))))&amp;IF(B23=Data!#REF!,Data!#REF!,(IF(B23=Data!#REF!,Data!#REF!,(IF(B23=Data!#REF!,Data!#REF!,(IF(B23=Data!#REF!,Data!#REF!,(IF(B23=Data!#REF!,Data!#REF!,Data!#REF!)))))))))</f>
        <v>#REF!</v>
      </c>
      <c r="V23" s="227">
        <f>IF(D23="","",VLOOKUP(B23,Data!$B$5:$J$501,9,FALSE)*D23)</f>
        <v>7.11</v>
      </c>
    </row>
    <row r="24" spans="1:22" ht="17.75" customHeight="1">
      <c r="A24" s="388">
        <v>5</v>
      </c>
      <c r="B24" s="389" t="s">
        <v>24</v>
      </c>
      <c r="C24" s="239" t="str">
        <f>IF(D24="","",VLOOKUP(B24,Data!$B$5:$L$501,2,FALSE))</f>
        <v>ZJ73720</v>
      </c>
      <c r="D24" s="386">
        <v>1</v>
      </c>
      <c r="E24" s="228"/>
      <c r="F24" s="224">
        <f>IF(D24="","",VLOOKUP(B24,Data!$B$5:$L$501,11,FALSE))</f>
        <v>2445.35</v>
      </c>
      <c r="G24" s="234">
        <f t="shared" si="0"/>
        <v>2445.35</v>
      </c>
      <c r="H24" s="225" t="str">
        <f>IF(D24="","",VLOOKUP(B24,Data!$B$5:$D$501,3,FALSE))</f>
        <v>C/T</v>
      </c>
      <c r="I24" s="225" t="str">
        <f>IF(D24="","",VLOOKUP(B24,Data!$B$5:$M$501,12,FALSE))</f>
        <v>Indonesia</v>
      </c>
      <c r="J24" s="231" t="s">
        <v>951</v>
      </c>
      <c r="K24" s="226">
        <f>IF(D24="","",VLOOKUP(B24,Data!$B$5:$E$501,4,FALSE)*D24)</f>
        <v>220</v>
      </c>
      <c r="L24" s="232">
        <f>IF(D24="","",VLOOKUP(B24,Data!$B$5:$F$501,5,FALSE)*D24)</f>
        <v>199</v>
      </c>
      <c r="M24" s="230" t="e">
        <f>IF(B24=Data!B91,Data!G91,(IF(B24=Data!#REF!,Data!#REF!,(IF(B24=Data!B94,Data!G94,(IF(B24=Data!#REF!,Data!#REF!,(IF(B24=Data!#REF!,Data!#REF!,(IF(B24=Data!#REF!,Data!#REF!,(IF(B24=Data!B78,Data!G78,(IF(B24=Data!#REF!,Data!#REF!,Data!#REF!)))))))))))))))&amp;IF(B24=Data!#REF!,Data!#REF!,(IF(B24=Data!#REF!,Data!#REF!,(IF(B24=Data!B218,Data!G218,(IF(B24=Data!#REF!,Data!#REF!,(IF(B24=Data!#REF!,Data!#REF!,(IF(B24=Data!B118,Data!G886,(IF(B24=Data!#REF!,Data!#REF!,(IF(B24=Data!#REF!,Data!#REF!,Data!#REF!)))))))))))))))&amp;IF(B24=Data!#REF!,Data!#REF!,(IF(B24=Data!#REF!,Data!#REF!,(IF(B24=Data!#REF!,Data!#REF!,(IF(B24=Data!#REF!,Data!#REF!,(IF(B24=Data!#REF!,Data!#REF!,Data!#REF!)))))))))</f>
        <v>#REF!</v>
      </c>
      <c r="N24" s="328"/>
      <c r="O24" s="329"/>
      <c r="P24" s="233" t="e">
        <f>IF(B24=Data!B91,Data!H91,(IF(B24=Data!#REF!,Data!#REF!,(IF(B24=Data!B94,Data!H94,(IF(B24=Data!#REF!,Data!#REF!,(IF(B24=Data!#REF!,Data!#REF!,(IF(B24=Data!#REF!,Data!#REF!,(IF(B24=Data!B78,Data!H78,(IF(B24=Data!#REF!,Data!#REF!,Data!#REF!)))))))))))))))&amp;IF(B24=Data!#REF!,Data!#REF!,(IF(B24=Data!#REF!,Data!#REF!,(IF(B24=Data!B218,Data!H218,(IF(B24=Data!#REF!,Data!#REF!,(IF(B24=Data!#REF!,Data!#REF!,(IF(B24=Data!B118,Data!H886,(IF(B24=Data!#REF!,Data!#REF!,(IF(B24=Data!#REF!,Data!#REF!,Data!#REF!)))))))))))))))&amp;IF(B24=Data!#REF!,Data!#REF!,(IF(B24=Data!#REF!,Data!#REF!,(IF(B24=Data!#REF!,Data!#REF!,(IF(B24=Data!#REF!,Data!#REF!,(IF(B24=Data!#REF!,Data!#REF!,Data!#REF!)))))))))</f>
        <v>#REF!</v>
      </c>
      <c r="Q24" s="329"/>
      <c r="R24" s="329"/>
      <c r="S24" s="233" t="e">
        <f>IF(B24=Data!B91,Data!I91,(IF(B24=Data!#REF!,Data!#REF!,(IF(B24=Data!B94,Data!I94,(IF(B24=Data!#REF!,Data!#REF!,(IF(B24=Data!#REF!,Data!#REF!,(IF(B24=Data!#REF!,Data!#REF!,(IF(B24=Data!B78,Data!I78,(IF(B24=Data!#REF!,Data!#REF!,Data!#REF!)))))))))))))))&amp;IF(B24=Data!#REF!,Data!#REF!,(IF(B24=Data!#REF!,Data!#REF!,(IF(B24=Data!B218,Data!I218,(IF(B24=Data!#REF!,Data!#REF!,(IF(B24=Data!#REF!,Data!#REF!,(IF(B24=Data!B118,Data!I886,(IF(B24=Data!#REF!,Data!#REF!,(IF(B24=Data!#REF!,Data!#REF!,Data!#REF!)))))))))))))))&amp;IF(B24=Data!#REF!,Data!#REF!,(IF(B24=Data!#REF!,Data!#REF!,(IF(B24=Data!#REF!,Data!#REF!,(IF(B24=Data!#REF!,Data!#REF!,(IF(B24=Data!#REF!,Data!#REF!,Data!#REF!)))))))))</f>
        <v>#REF!</v>
      </c>
      <c r="T24" s="330"/>
      <c r="U24" s="233" t="e">
        <f>IF(B24=Data!B91,Data!J91,(IF(B24=Data!#REF!,Data!#REF!,(IF(B24=Data!B94,Data!J94,(IF(B24=Data!#REF!,Data!#REF!,(IF(B24=Data!#REF!,Data!#REF!,(IF(B24=Data!#REF!,Data!#REF!,(IF(B24=Data!B78,Data!J78,(IF(B24=Data!#REF!,Data!#REF!,Data!#REF!)))))))))))))))&amp;IF(B24=Data!#REF!,Data!#REF!,(IF(B24=Data!#REF!,Data!#REF!,(IF(B24=Data!B218,Data!J218,(IF(B24=Data!#REF!,Data!#REF!,(IF(B24=Data!#REF!,Data!#REF!,(IF(B24=Data!B118,Data!J886,(IF(B24=Data!#REF!,Data!#REF!,(IF(B24=Data!#REF!,Data!#REF!,Data!#REF!)))))))))))))))&amp;IF(B24=Data!#REF!,Data!#REF!,(IF(B24=Data!#REF!,Data!#REF!,(IF(B24=Data!#REF!,Data!#REF!,(IF(B24=Data!#REF!,Data!#REF!,(IF(B24=Data!#REF!,Data!#REF!,Data!#REF!)))))))))</f>
        <v>#REF!</v>
      </c>
      <c r="V24" s="227">
        <f>IF(D24="","",VLOOKUP(B24,Data!$B$5:$J$501,9,FALSE)*D24)</f>
        <v>1.1850000000000001</v>
      </c>
    </row>
    <row r="25" spans="1:22" ht="17.75" customHeight="1">
      <c r="A25" s="388">
        <v>6</v>
      </c>
      <c r="B25" s="389" t="s">
        <v>350</v>
      </c>
      <c r="C25" s="239" t="str">
        <f>IF(D25="","",VLOOKUP(B25,Data!$B$5:$L$501,2,FALSE))</f>
        <v>ZF42500</v>
      </c>
      <c r="D25" s="386">
        <v>1</v>
      </c>
      <c r="E25" s="228"/>
      <c r="F25" s="224">
        <f>IF(D25="","",VLOOKUP(B25,Data!$B$5:$L$501,11,FALSE))</f>
        <v>2302.7199999999998</v>
      </c>
      <c r="G25" s="234">
        <f t="shared" si="0"/>
        <v>2302.7199999999998</v>
      </c>
      <c r="H25" s="225" t="str">
        <f>IF(D25="","",VLOOKUP(B25,Data!$B$5:$D$501,3,FALSE))</f>
        <v>C/T</v>
      </c>
      <c r="I25" s="225" t="str">
        <f>IF(D25="","",VLOOKUP(B25,Data!$B$5:$M$501,12,FALSE))</f>
        <v>Indonesia</v>
      </c>
      <c r="J25" s="231" t="s">
        <v>951</v>
      </c>
      <c r="K25" s="226">
        <f>IF(D25="","",VLOOKUP(B25,Data!$B$5:$E$501,4,FALSE)*D25)</f>
        <v>267</v>
      </c>
      <c r="L25" s="232">
        <f>IF(D25="","",VLOOKUP(B25,Data!$B$5:$F$501,5,FALSE)*D25)</f>
        <v>242</v>
      </c>
      <c r="M25" s="230" t="e">
        <f>IF(B25=Data!B93,Data!G93,(IF(B25=Data!#REF!,Data!#REF!,(IF(B25=Data!B96,Data!G96,(IF(B25=Data!#REF!,Data!#REF!,(IF(B25=Data!#REF!,Data!#REF!,(IF(B25=Data!#REF!,Data!#REF!,(IF(B25=Data!B80,Data!G80,(IF(B25=Data!#REF!,Data!#REF!,Data!#REF!)))))))))))))))&amp;IF(B25=Data!#REF!,Data!#REF!,(IF(B25=Data!#REF!,Data!#REF!,(IF(B25=Data!B220,Data!G220,(IF(B25=Data!#REF!,Data!#REF!,(IF(B25=Data!#REF!,Data!#REF!,(IF(B25=Data!B120,Data!G888,(IF(B25=Data!#REF!,Data!#REF!,(IF(B25=Data!#REF!,Data!#REF!,Data!#REF!)))))))))))))))&amp;IF(B25=Data!#REF!,Data!#REF!,(IF(B25=Data!#REF!,Data!#REF!,(IF(B25=Data!#REF!,Data!#REF!,(IF(B25=Data!#REF!,Data!#REF!,(IF(B25=Data!#REF!,Data!#REF!,Data!#REF!)))))))))</f>
        <v>#REF!</v>
      </c>
      <c r="N25" s="328"/>
      <c r="O25" s="329"/>
      <c r="P25" s="233" t="e">
        <f>IF(B25=Data!B93,Data!H93,(IF(B25=Data!#REF!,Data!#REF!,(IF(B25=Data!B96,Data!H96,(IF(B25=Data!#REF!,Data!#REF!,(IF(B25=Data!#REF!,Data!#REF!,(IF(B25=Data!#REF!,Data!#REF!,(IF(B25=Data!B80,Data!H80,(IF(B25=Data!#REF!,Data!#REF!,Data!#REF!)))))))))))))))&amp;IF(B25=Data!#REF!,Data!#REF!,(IF(B25=Data!#REF!,Data!#REF!,(IF(B25=Data!B220,Data!H220,(IF(B25=Data!#REF!,Data!#REF!,(IF(B25=Data!#REF!,Data!#REF!,(IF(B25=Data!B120,Data!H888,(IF(B25=Data!#REF!,Data!#REF!,(IF(B25=Data!#REF!,Data!#REF!,Data!#REF!)))))))))))))))&amp;IF(B25=Data!#REF!,Data!#REF!,(IF(B25=Data!#REF!,Data!#REF!,(IF(B25=Data!#REF!,Data!#REF!,(IF(B25=Data!#REF!,Data!#REF!,(IF(B25=Data!#REF!,Data!#REF!,Data!#REF!)))))))))</f>
        <v>#REF!</v>
      </c>
      <c r="Q25" s="329"/>
      <c r="R25" s="329"/>
      <c r="S25" s="233" t="e">
        <f>IF(B25=Data!B93,Data!I93,(IF(B25=Data!#REF!,Data!#REF!,(IF(B25=Data!B96,Data!I96,(IF(B25=Data!#REF!,Data!#REF!,(IF(B25=Data!#REF!,Data!#REF!,(IF(B25=Data!#REF!,Data!#REF!,(IF(B25=Data!B80,Data!I80,(IF(B25=Data!#REF!,Data!#REF!,Data!#REF!)))))))))))))))&amp;IF(B25=Data!#REF!,Data!#REF!,(IF(B25=Data!#REF!,Data!#REF!,(IF(B25=Data!B220,Data!I220,(IF(B25=Data!#REF!,Data!#REF!,(IF(B25=Data!#REF!,Data!#REF!,(IF(B25=Data!B120,Data!I888,(IF(B25=Data!#REF!,Data!#REF!,(IF(B25=Data!#REF!,Data!#REF!,Data!#REF!)))))))))))))))&amp;IF(B25=Data!#REF!,Data!#REF!,(IF(B25=Data!#REF!,Data!#REF!,(IF(B25=Data!#REF!,Data!#REF!,(IF(B25=Data!#REF!,Data!#REF!,(IF(B25=Data!#REF!,Data!#REF!,Data!#REF!)))))))))</f>
        <v>#REF!</v>
      </c>
      <c r="T25" s="330"/>
      <c r="U25" s="233" t="e">
        <f>IF(B25=Data!B93,Data!J93,(IF(B25=Data!#REF!,Data!#REF!,(IF(B25=Data!B96,Data!J96,(IF(B25=Data!#REF!,Data!#REF!,(IF(B25=Data!#REF!,Data!#REF!,(IF(B25=Data!#REF!,Data!#REF!,(IF(B25=Data!B80,Data!J80,(IF(B25=Data!#REF!,Data!#REF!,Data!#REF!)))))))))))))))&amp;IF(B25=Data!#REF!,Data!#REF!,(IF(B25=Data!#REF!,Data!#REF!,(IF(B25=Data!B220,Data!J220,(IF(B25=Data!#REF!,Data!#REF!,(IF(B25=Data!#REF!,Data!#REF!,(IF(B25=Data!B120,Data!J888,(IF(B25=Data!#REF!,Data!#REF!,(IF(B25=Data!#REF!,Data!#REF!,Data!#REF!)))))))))))))))&amp;IF(B25=Data!#REF!,Data!#REF!,(IF(B25=Data!#REF!,Data!#REF!,(IF(B25=Data!#REF!,Data!#REF!,(IF(B25=Data!#REF!,Data!#REF!,(IF(B25=Data!#REF!,Data!#REF!,Data!#REF!)))))))))</f>
        <v>#REF!</v>
      </c>
      <c r="V25" s="227">
        <f>IF(D25="","",VLOOKUP(B25,Data!$B$5:$J$501,9,FALSE)*D25)</f>
        <v>1.488</v>
      </c>
    </row>
    <row r="26" spans="1:22" ht="17.75" customHeight="1">
      <c r="A26" s="388">
        <v>7</v>
      </c>
      <c r="B26" s="389" t="s">
        <v>33</v>
      </c>
      <c r="C26" s="239" t="str">
        <f>IF(D26="","",VLOOKUP(B26,Data!$B$5:$L$501,2,FALSE))</f>
        <v>ZQ21310</v>
      </c>
      <c r="D26" s="386">
        <v>1</v>
      </c>
      <c r="E26" s="228"/>
      <c r="F26" s="224">
        <f>IF(D26="","",VLOOKUP(B26,Data!$B$5:$L$501,11,FALSE))</f>
        <v>2344.4699999999998</v>
      </c>
      <c r="G26" s="234">
        <f t="shared" si="0"/>
        <v>2344.4699999999998</v>
      </c>
      <c r="H26" s="225" t="str">
        <f>IF(D26="","",VLOOKUP(B26,Data!$B$5:$D$501,3,FALSE))</f>
        <v>C/T</v>
      </c>
      <c r="I26" s="225" t="str">
        <f>IF(D26="","",VLOOKUP(B26,Data!$B$5:$M$501,12,FALSE))</f>
        <v>Indonesia</v>
      </c>
      <c r="J26" s="231" t="s">
        <v>951</v>
      </c>
      <c r="K26" s="226">
        <f>IF(D26="","",VLOOKUP(B26,Data!$B$5:$E$501,4,FALSE)*D26)</f>
        <v>267</v>
      </c>
      <c r="L26" s="232">
        <f>IF(D26="","",VLOOKUP(B26,Data!$B$5:$F$501,5,FALSE)*D26)</f>
        <v>242</v>
      </c>
      <c r="M26" s="230" t="e">
        <f>IF(B26=Data!B94,Data!G94,(IF(B26=Data!#REF!,Data!#REF!,(IF(B26=Data!B97,Data!G97,(IF(B26=Data!#REF!,Data!#REF!,(IF(B26=Data!#REF!,Data!#REF!,(IF(B26=Data!#REF!,Data!#REF!,(IF(B26=Data!B81,Data!G81,(IF(B26=Data!#REF!,Data!#REF!,Data!#REF!)))))))))))))))&amp;IF(B26=Data!#REF!,Data!#REF!,(IF(B26=Data!#REF!,Data!#REF!,(IF(B26=Data!B221,Data!G221,(IF(B26=Data!#REF!,Data!#REF!,(IF(B26=Data!#REF!,Data!#REF!,(IF(B26=Data!B121,Data!G889,(IF(B26=Data!#REF!,Data!#REF!,(IF(B26=Data!#REF!,Data!#REF!,Data!#REF!)))))))))))))))&amp;IF(B26=Data!#REF!,Data!#REF!,(IF(B26=Data!#REF!,Data!#REF!,(IF(B26=Data!#REF!,Data!#REF!,(IF(B26=Data!#REF!,Data!#REF!,(IF(B26=Data!#REF!,Data!#REF!,Data!#REF!)))))))))</f>
        <v>#REF!</v>
      </c>
      <c r="N26" s="328"/>
      <c r="O26" s="329"/>
      <c r="P26" s="233" t="e">
        <f>IF(B26=Data!B94,Data!H94,(IF(B26=Data!#REF!,Data!#REF!,(IF(B26=Data!B97,Data!H97,(IF(B26=Data!#REF!,Data!#REF!,(IF(B26=Data!#REF!,Data!#REF!,(IF(B26=Data!#REF!,Data!#REF!,(IF(B26=Data!B81,Data!H81,(IF(B26=Data!#REF!,Data!#REF!,Data!#REF!)))))))))))))))&amp;IF(B26=Data!#REF!,Data!#REF!,(IF(B26=Data!#REF!,Data!#REF!,(IF(B26=Data!B221,Data!H221,(IF(B26=Data!#REF!,Data!#REF!,(IF(B26=Data!#REF!,Data!#REF!,(IF(B26=Data!B121,Data!H889,(IF(B26=Data!#REF!,Data!#REF!,(IF(B26=Data!#REF!,Data!#REF!,Data!#REF!)))))))))))))))&amp;IF(B26=Data!#REF!,Data!#REF!,(IF(B26=Data!#REF!,Data!#REF!,(IF(B26=Data!#REF!,Data!#REF!,(IF(B26=Data!#REF!,Data!#REF!,(IF(B26=Data!#REF!,Data!#REF!,Data!#REF!)))))))))</f>
        <v>#REF!</v>
      </c>
      <c r="Q26" s="329"/>
      <c r="R26" s="329"/>
      <c r="S26" s="233" t="e">
        <f>IF(B26=Data!B94,Data!I94,(IF(B26=Data!#REF!,Data!#REF!,(IF(B26=Data!B97,Data!I97,(IF(B26=Data!#REF!,Data!#REF!,(IF(B26=Data!#REF!,Data!#REF!,(IF(B26=Data!#REF!,Data!#REF!,(IF(B26=Data!B81,Data!I81,(IF(B26=Data!#REF!,Data!#REF!,Data!#REF!)))))))))))))))&amp;IF(B26=Data!#REF!,Data!#REF!,(IF(B26=Data!#REF!,Data!#REF!,(IF(B26=Data!B221,Data!I221,(IF(B26=Data!#REF!,Data!#REF!,(IF(B26=Data!#REF!,Data!#REF!,(IF(B26=Data!B121,Data!I889,(IF(B26=Data!#REF!,Data!#REF!,(IF(B26=Data!#REF!,Data!#REF!,Data!#REF!)))))))))))))))&amp;IF(B26=Data!#REF!,Data!#REF!,(IF(B26=Data!#REF!,Data!#REF!,(IF(B26=Data!#REF!,Data!#REF!,(IF(B26=Data!#REF!,Data!#REF!,(IF(B26=Data!#REF!,Data!#REF!,Data!#REF!)))))))))</f>
        <v>#REF!</v>
      </c>
      <c r="T26" s="330"/>
      <c r="U26" s="233" t="e">
        <f>IF(B26=Data!B94,Data!J94,(IF(B26=Data!#REF!,Data!#REF!,(IF(B26=Data!B97,Data!J97,(IF(B26=Data!#REF!,Data!#REF!,(IF(B26=Data!#REF!,Data!#REF!,(IF(B26=Data!#REF!,Data!#REF!,(IF(B26=Data!B81,Data!J81,(IF(B26=Data!#REF!,Data!#REF!,Data!#REF!)))))))))))))))&amp;IF(B26=Data!#REF!,Data!#REF!,(IF(B26=Data!#REF!,Data!#REF!,(IF(B26=Data!B221,Data!J221,(IF(B26=Data!#REF!,Data!#REF!,(IF(B26=Data!#REF!,Data!#REF!,(IF(B26=Data!B121,Data!J889,(IF(B26=Data!#REF!,Data!#REF!,(IF(B26=Data!#REF!,Data!#REF!,Data!#REF!)))))))))))))))&amp;IF(B26=Data!#REF!,Data!#REF!,(IF(B26=Data!#REF!,Data!#REF!,(IF(B26=Data!#REF!,Data!#REF!,(IF(B26=Data!#REF!,Data!#REF!,(IF(B26=Data!#REF!,Data!#REF!,Data!#REF!)))))))))</f>
        <v>#REF!</v>
      </c>
      <c r="V26" s="227">
        <f>IF(D26="","",VLOOKUP(B26,Data!$B$5:$J$501,9,FALSE)*D26)</f>
        <v>1.488</v>
      </c>
    </row>
    <row r="27" spans="1:22" ht="17.75" customHeight="1">
      <c r="A27" s="388">
        <v>8</v>
      </c>
      <c r="B27" s="389" t="s">
        <v>27</v>
      </c>
      <c r="C27" s="239" t="str">
        <f>IF(D27="","",VLOOKUP(B27,Data!$B$5:$L$501,2,FALSE))</f>
        <v>ZJ73760</v>
      </c>
      <c r="D27" s="386">
        <v>1</v>
      </c>
      <c r="E27" s="228"/>
      <c r="F27" s="224">
        <f>IF(D27="","",VLOOKUP(B27,Data!$B$5:$L$501,11,FALSE))</f>
        <v>2671.97</v>
      </c>
      <c r="G27" s="234">
        <f t="shared" si="0"/>
        <v>2671.97</v>
      </c>
      <c r="H27" s="225" t="str">
        <f>IF(D27="","",VLOOKUP(B27,Data!$B$5:$D$501,3,FALSE))</f>
        <v>C/T</v>
      </c>
      <c r="I27" s="225" t="str">
        <f>IF(D27="","",VLOOKUP(B27,Data!$B$5:$M$501,12,FALSE))</f>
        <v>Indonesia</v>
      </c>
      <c r="J27" s="231" t="s">
        <v>951</v>
      </c>
      <c r="K27" s="226">
        <f>IF(D27="","",VLOOKUP(B27,Data!$B$5:$E$501,4,FALSE)*D27)</f>
        <v>267</v>
      </c>
      <c r="L27" s="232">
        <f>IF(D27="","",VLOOKUP(B27,Data!$B$5:$F$501,5,FALSE)*D27)</f>
        <v>242</v>
      </c>
      <c r="M27" s="230" t="e">
        <f>IF(B27=Data!B95,Data!G95,(IF(B27=Data!#REF!,Data!#REF!,(IF(B27=Data!B98,Data!G98,(IF(B27=Data!#REF!,Data!#REF!,(IF(B27=Data!#REF!,Data!#REF!,(IF(B27=Data!#REF!,Data!#REF!,(IF(B27=Data!B82,Data!G82,(IF(B27=Data!#REF!,Data!#REF!,Data!#REF!)))))))))))))))&amp;IF(B27=Data!#REF!,Data!#REF!,(IF(B27=Data!#REF!,Data!#REF!,(IF(B27=Data!B222,Data!G222,(IF(B27=Data!#REF!,Data!#REF!,(IF(B27=Data!#REF!,Data!#REF!,(IF(B27=Data!B122,Data!G890,(IF(B27=Data!#REF!,Data!#REF!,(IF(B27=Data!#REF!,Data!#REF!,Data!#REF!)))))))))))))))&amp;IF(B27=Data!#REF!,Data!#REF!,(IF(B27=Data!#REF!,Data!#REF!,(IF(B27=Data!#REF!,Data!#REF!,(IF(B27=Data!#REF!,Data!#REF!,(IF(B27=Data!#REF!,Data!#REF!,Data!#REF!)))))))))</f>
        <v>#REF!</v>
      </c>
      <c r="N27" s="328"/>
      <c r="O27" s="329"/>
      <c r="P27" s="233" t="e">
        <f>IF(B27=Data!B95,Data!H95,(IF(B27=Data!#REF!,Data!#REF!,(IF(B27=Data!B98,Data!H98,(IF(B27=Data!#REF!,Data!#REF!,(IF(B27=Data!#REF!,Data!#REF!,(IF(B27=Data!#REF!,Data!#REF!,(IF(B27=Data!B82,Data!H82,(IF(B27=Data!#REF!,Data!#REF!,Data!#REF!)))))))))))))))&amp;IF(B27=Data!#REF!,Data!#REF!,(IF(B27=Data!#REF!,Data!#REF!,(IF(B27=Data!B222,Data!H222,(IF(B27=Data!#REF!,Data!#REF!,(IF(B27=Data!#REF!,Data!#REF!,(IF(B27=Data!B122,Data!H890,(IF(B27=Data!#REF!,Data!#REF!,(IF(B27=Data!#REF!,Data!#REF!,Data!#REF!)))))))))))))))&amp;IF(B27=Data!#REF!,Data!#REF!,(IF(B27=Data!#REF!,Data!#REF!,(IF(B27=Data!#REF!,Data!#REF!,(IF(B27=Data!#REF!,Data!#REF!,(IF(B27=Data!#REF!,Data!#REF!,Data!#REF!)))))))))</f>
        <v>#REF!</v>
      </c>
      <c r="Q27" s="329"/>
      <c r="R27" s="329"/>
      <c r="S27" s="233" t="e">
        <f>IF(B27=Data!B95,Data!I95,(IF(B27=Data!#REF!,Data!#REF!,(IF(B27=Data!B98,Data!I98,(IF(B27=Data!#REF!,Data!#REF!,(IF(B27=Data!#REF!,Data!#REF!,(IF(B27=Data!#REF!,Data!#REF!,(IF(B27=Data!B82,Data!I82,(IF(B27=Data!#REF!,Data!#REF!,Data!#REF!)))))))))))))))&amp;IF(B27=Data!#REF!,Data!#REF!,(IF(B27=Data!#REF!,Data!#REF!,(IF(B27=Data!B222,Data!I222,(IF(B27=Data!#REF!,Data!#REF!,(IF(B27=Data!#REF!,Data!#REF!,(IF(B27=Data!B122,Data!I890,(IF(B27=Data!#REF!,Data!#REF!,(IF(B27=Data!#REF!,Data!#REF!,Data!#REF!)))))))))))))))&amp;IF(B27=Data!#REF!,Data!#REF!,(IF(B27=Data!#REF!,Data!#REF!,(IF(B27=Data!#REF!,Data!#REF!,(IF(B27=Data!#REF!,Data!#REF!,(IF(B27=Data!#REF!,Data!#REF!,Data!#REF!)))))))))</f>
        <v>#REF!</v>
      </c>
      <c r="T27" s="330"/>
      <c r="U27" s="233" t="e">
        <f>IF(B27=Data!B95,Data!J95,(IF(B27=Data!#REF!,Data!#REF!,(IF(B27=Data!B98,Data!J98,(IF(B27=Data!#REF!,Data!#REF!,(IF(B27=Data!#REF!,Data!#REF!,(IF(B27=Data!#REF!,Data!#REF!,(IF(B27=Data!B82,Data!J82,(IF(B27=Data!#REF!,Data!#REF!,Data!#REF!)))))))))))))))&amp;IF(B27=Data!#REF!,Data!#REF!,(IF(B27=Data!#REF!,Data!#REF!,(IF(B27=Data!B222,Data!J222,(IF(B27=Data!#REF!,Data!#REF!,(IF(B27=Data!#REF!,Data!#REF!,(IF(B27=Data!B122,Data!J890,(IF(B27=Data!#REF!,Data!#REF!,(IF(B27=Data!#REF!,Data!#REF!,Data!#REF!)))))))))))))))&amp;IF(B27=Data!#REF!,Data!#REF!,(IF(B27=Data!#REF!,Data!#REF!,(IF(B27=Data!#REF!,Data!#REF!,(IF(B27=Data!#REF!,Data!#REF!,(IF(B27=Data!#REF!,Data!#REF!,Data!#REF!)))))))))</f>
        <v>#REF!</v>
      </c>
      <c r="V27" s="227">
        <f>IF(D27="","",VLOOKUP(B27,Data!$B$5:$J$501,9,FALSE)*D27)</f>
        <v>1.488</v>
      </c>
    </row>
    <row r="28" spans="1:22" ht="17.75" customHeight="1">
      <c r="A28" s="384"/>
      <c r="B28" s="385" t="s">
        <v>964</v>
      </c>
      <c r="C28" s="239" t="str">
        <f>IF(D28="","",VLOOKUP(B28,Data!$B$5:$L$501,2,FALSE))</f>
        <v/>
      </c>
      <c r="D28" s="386"/>
      <c r="E28" s="228"/>
      <c r="F28" s="224" t="str">
        <f>IF(D28="","",VLOOKUP(B28,Data!$B$5:$L$501,11,FALSE))</f>
        <v/>
      </c>
      <c r="G28" s="234" t="str">
        <f t="shared" si="0"/>
        <v>-</v>
      </c>
      <c r="H28" s="225" t="str">
        <f>IF(D28="","",VLOOKUP(B28,Data!$B$5:$D$501,3,FALSE))</f>
        <v/>
      </c>
      <c r="I28" s="225" t="str">
        <f>IF(D28="","",VLOOKUP(B28,Data!$B$5:$M$501,12,FALSE))</f>
        <v/>
      </c>
      <c r="J28" s="231"/>
      <c r="K28" s="226" t="str">
        <f>IF(D28="","",VLOOKUP(B28,Data!$B$5:$E$501,4,FALSE)*D28)</f>
        <v/>
      </c>
      <c r="L28" s="232" t="str">
        <f>IF(D28="","",VLOOKUP(B28,Data!$B$5:$F$501,5,FALSE)*D28)</f>
        <v/>
      </c>
      <c r="M28" s="230" t="e">
        <f>IF(B28=Data!B93,Data!G93,(IF(B28=Data!#REF!,Data!#REF!,(IF(B28=Data!B96,Data!G96,(IF(B28=Data!#REF!,Data!#REF!,(IF(B28=Data!#REF!,Data!#REF!,(IF(B28=Data!#REF!,Data!#REF!,(IF(B28=Data!B80,Data!G80,(IF(B28=Data!#REF!,Data!#REF!,Data!#REF!)))))))))))))))&amp;IF(B28=Data!#REF!,Data!#REF!,(IF(B28=Data!#REF!,Data!#REF!,(IF(B28=Data!B220,Data!G220,(IF(B28=Data!#REF!,Data!#REF!,(IF(B28=Data!#REF!,Data!#REF!,(IF(B28=Data!B120,Data!G888,(IF(B28=Data!#REF!,Data!#REF!,(IF(B28=Data!#REF!,Data!#REF!,Data!#REF!)))))))))))))))&amp;IF(B28=Data!#REF!,Data!#REF!,(IF(B28=Data!#REF!,Data!#REF!,(IF(B28=Data!#REF!,Data!#REF!,(IF(B28=Data!#REF!,Data!#REF!,(IF(B28=Data!#REF!,Data!#REF!,Data!#REF!)))))))))</f>
        <v>#REF!</v>
      </c>
      <c r="N28" s="328"/>
      <c r="O28" s="329"/>
      <c r="P28" s="233" t="e">
        <f>IF(B28=Data!B93,Data!H93,(IF(B28=Data!#REF!,Data!#REF!,(IF(B28=Data!B96,Data!H96,(IF(B28=Data!#REF!,Data!#REF!,(IF(B28=Data!#REF!,Data!#REF!,(IF(B28=Data!#REF!,Data!#REF!,(IF(B28=Data!B80,Data!H80,(IF(B28=Data!#REF!,Data!#REF!,Data!#REF!)))))))))))))))&amp;IF(B28=Data!#REF!,Data!#REF!,(IF(B28=Data!#REF!,Data!#REF!,(IF(B28=Data!B220,Data!H220,(IF(B28=Data!#REF!,Data!#REF!,(IF(B28=Data!#REF!,Data!#REF!,(IF(B28=Data!B120,Data!H888,(IF(B28=Data!#REF!,Data!#REF!,(IF(B28=Data!#REF!,Data!#REF!,Data!#REF!)))))))))))))))&amp;IF(B28=Data!#REF!,Data!#REF!,(IF(B28=Data!#REF!,Data!#REF!,(IF(B28=Data!#REF!,Data!#REF!,(IF(B28=Data!#REF!,Data!#REF!,(IF(B28=Data!#REF!,Data!#REF!,Data!#REF!)))))))))</f>
        <v>#REF!</v>
      </c>
      <c r="Q28" s="329"/>
      <c r="R28" s="329"/>
      <c r="S28" s="233" t="e">
        <f>IF(B28=Data!B93,Data!I93,(IF(B28=Data!#REF!,Data!#REF!,(IF(B28=Data!B96,Data!I96,(IF(B28=Data!#REF!,Data!#REF!,(IF(B28=Data!#REF!,Data!#REF!,(IF(B28=Data!#REF!,Data!#REF!,(IF(B28=Data!B80,Data!I80,(IF(B28=Data!#REF!,Data!#REF!,Data!#REF!)))))))))))))))&amp;IF(B28=Data!#REF!,Data!#REF!,(IF(B28=Data!#REF!,Data!#REF!,(IF(B28=Data!B220,Data!I220,(IF(B28=Data!#REF!,Data!#REF!,(IF(B28=Data!#REF!,Data!#REF!,(IF(B28=Data!B120,Data!I888,(IF(B28=Data!#REF!,Data!#REF!,(IF(B28=Data!#REF!,Data!#REF!,Data!#REF!)))))))))))))))&amp;IF(B28=Data!#REF!,Data!#REF!,(IF(B28=Data!#REF!,Data!#REF!,(IF(B28=Data!#REF!,Data!#REF!,(IF(B28=Data!#REF!,Data!#REF!,(IF(B28=Data!#REF!,Data!#REF!,Data!#REF!)))))))))</f>
        <v>#REF!</v>
      </c>
      <c r="T28" s="330"/>
      <c r="U28" s="233" t="e">
        <f>IF(B28=Data!B93,Data!J93,(IF(B28=Data!#REF!,Data!#REF!,(IF(B28=Data!B96,Data!J96,(IF(B28=Data!#REF!,Data!#REF!,(IF(B28=Data!#REF!,Data!#REF!,(IF(B28=Data!#REF!,Data!#REF!,(IF(B28=Data!B80,Data!J80,(IF(B28=Data!#REF!,Data!#REF!,Data!#REF!)))))))))))))))&amp;IF(B28=Data!#REF!,Data!#REF!,(IF(B28=Data!#REF!,Data!#REF!,(IF(B28=Data!B220,Data!J220,(IF(B28=Data!#REF!,Data!#REF!,(IF(B28=Data!#REF!,Data!#REF!,(IF(B28=Data!B120,Data!J888,(IF(B28=Data!#REF!,Data!#REF!,(IF(B28=Data!#REF!,Data!#REF!,Data!#REF!)))))))))))))))&amp;IF(B28=Data!#REF!,Data!#REF!,(IF(B28=Data!#REF!,Data!#REF!,(IF(B28=Data!#REF!,Data!#REF!,(IF(B28=Data!#REF!,Data!#REF!,(IF(B28=Data!#REF!,Data!#REF!,Data!#REF!)))))))))</f>
        <v>#REF!</v>
      </c>
      <c r="V28" s="227" t="str">
        <f>IF(D28="","",VLOOKUP(B28,Data!$B$5:$J$501,9,FALSE)*D28)</f>
        <v/>
      </c>
    </row>
    <row r="29" spans="1:22" ht="17.75" customHeight="1">
      <c r="A29" s="388">
        <v>9</v>
      </c>
      <c r="B29" s="389" t="s">
        <v>31</v>
      </c>
      <c r="C29" s="239" t="str">
        <f>IF(D29="","",VLOOKUP(B29,Data!$B$5:$L$501,2,FALSE))</f>
        <v>ZQ21280</v>
      </c>
      <c r="D29" s="386">
        <v>1</v>
      </c>
      <c r="E29" s="228"/>
      <c r="F29" s="224">
        <f>IF(D29="","",VLOOKUP(B29,Data!$B$5:$L$501,11,FALSE))</f>
        <v>1748.05</v>
      </c>
      <c r="G29" s="234">
        <f t="shared" ref="G29:G31" si="1">IF(D29&gt;0,D29*F29,"-")</f>
        <v>1748.05</v>
      </c>
      <c r="H29" s="225" t="str">
        <f>IF(D29="","",VLOOKUP(B29,Data!$B$5:$D$501,3,FALSE))</f>
        <v>C/T</v>
      </c>
      <c r="I29" s="225" t="str">
        <f>IF(D29="","",VLOOKUP(B29,Data!$B$5:$M$501,12,FALSE))</f>
        <v>Indonesia</v>
      </c>
      <c r="J29" s="387" t="s">
        <v>975</v>
      </c>
      <c r="K29" s="226">
        <f>IF(D29="","",VLOOKUP(B29,Data!$B$5:$E$501,4,FALSE)*D29)</f>
        <v>201</v>
      </c>
      <c r="L29" s="232">
        <f>IF(D29="","",VLOOKUP(B29,Data!$B$5:$F$501,5,FALSE)*D29)</f>
        <v>181</v>
      </c>
      <c r="M29" s="230" t="e">
        <f>IF(B29=Data!B90,Data!G90,(IF(B29=Data!#REF!,Data!#REF!,(IF(B29=Data!B93,Data!G93,(IF(B29=Data!#REF!,Data!#REF!,(IF(B29=Data!#REF!,Data!#REF!,(IF(B29=Data!#REF!,Data!#REF!,(IF(B29=Data!B77,Data!G77,(IF(B29=Data!#REF!,Data!#REF!,Data!#REF!)))))))))))))))&amp;IF(B29=Data!#REF!,Data!#REF!,(IF(B29=Data!#REF!,Data!#REF!,(IF(B29=Data!B217,Data!G217,(IF(B29=Data!#REF!,Data!#REF!,(IF(B29=Data!#REF!,Data!#REF!,(IF(B29=Data!B117,Data!G885,(IF(B29=Data!#REF!,Data!#REF!,(IF(B29=Data!#REF!,Data!#REF!,Data!#REF!)))))))))))))))&amp;IF(B29=Data!#REF!,Data!#REF!,(IF(B29=Data!#REF!,Data!#REF!,(IF(B29=Data!#REF!,Data!#REF!,(IF(B29=Data!#REF!,Data!#REF!,(IF(B29=Data!#REF!,Data!#REF!,Data!#REF!)))))))))</f>
        <v>#REF!</v>
      </c>
      <c r="N29" s="328"/>
      <c r="O29" s="329"/>
      <c r="P29" s="233" t="e">
        <f>IF(B29=Data!B90,Data!H90,(IF(B29=Data!#REF!,Data!#REF!,(IF(B29=Data!B93,Data!H93,(IF(B29=Data!#REF!,Data!#REF!,(IF(B29=Data!#REF!,Data!#REF!,(IF(B29=Data!#REF!,Data!#REF!,(IF(B29=Data!B77,Data!H77,(IF(B29=Data!#REF!,Data!#REF!,Data!#REF!)))))))))))))))&amp;IF(B29=Data!#REF!,Data!#REF!,(IF(B29=Data!#REF!,Data!#REF!,(IF(B29=Data!B217,Data!H217,(IF(B29=Data!#REF!,Data!#REF!,(IF(B29=Data!#REF!,Data!#REF!,(IF(B29=Data!B117,Data!H885,(IF(B29=Data!#REF!,Data!#REF!,(IF(B29=Data!#REF!,Data!#REF!,Data!#REF!)))))))))))))))&amp;IF(B29=Data!#REF!,Data!#REF!,(IF(B29=Data!#REF!,Data!#REF!,(IF(B29=Data!#REF!,Data!#REF!,(IF(B29=Data!#REF!,Data!#REF!,(IF(B29=Data!#REF!,Data!#REF!,Data!#REF!)))))))))</f>
        <v>#REF!</v>
      </c>
      <c r="Q29" s="329"/>
      <c r="R29" s="329"/>
      <c r="S29" s="233" t="e">
        <f>IF(B29=Data!B90,Data!I90,(IF(B29=Data!#REF!,Data!#REF!,(IF(B29=Data!B93,Data!I93,(IF(B29=Data!#REF!,Data!#REF!,(IF(B29=Data!#REF!,Data!#REF!,(IF(B29=Data!#REF!,Data!#REF!,(IF(B29=Data!B77,Data!I77,(IF(B29=Data!#REF!,Data!#REF!,Data!#REF!)))))))))))))))&amp;IF(B29=Data!#REF!,Data!#REF!,(IF(B29=Data!#REF!,Data!#REF!,(IF(B29=Data!B217,Data!I217,(IF(B29=Data!#REF!,Data!#REF!,(IF(B29=Data!#REF!,Data!#REF!,(IF(B29=Data!B117,Data!I885,(IF(B29=Data!#REF!,Data!#REF!,(IF(B29=Data!#REF!,Data!#REF!,Data!#REF!)))))))))))))))&amp;IF(B29=Data!#REF!,Data!#REF!,(IF(B29=Data!#REF!,Data!#REF!,(IF(B29=Data!#REF!,Data!#REF!,(IF(B29=Data!#REF!,Data!#REF!,(IF(B29=Data!#REF!,Data!#REF!,Data!#REF!)))))))))</f>
        <v>#REF!</v>
      </c>
      <c r="T29" s="330"/>
      <c r="U29" s="233" t="e">
        <f>IF(B29=Data!B90,Data!J90,(IF(B29=Data!#REF!,Data!#REF!,(IF(B29=Data!B93,Data!J93,(IF(B29=Data!#REF!,Data!#REF!,(IF(B29=Data!#REF!,Data!#REF!,(IF(B29=Data!#REF!,Data!#REF!,(IF(B29=Data!B77,Data!J77,(IF(B29=Data!#REF!,Data!#REF!,Data!#REF!)))))))))))))))&amp;IF(B29=Data!#REF!,Data!#REF!,(IF(B29=Data!#REF!,Data!#REF!,(IF(B29=Data!B217,Data!J217,(IF(B29=Data!#REF!,Data!#REF!,(IF(B29=Data!#REF!,Data!#REF!,(IF(B29=Data!B117,Data!J885,(IF(B29=Data!#REF!,Data!#REF!,(IF(B29=Data!#REF!,Data!#REF!,Data!#REF!)))))))))))))))&amp;IF(B29=Data!#REF!,Data!#REF!,(IF(B29=Data!#REF!,Data!#REF!,(IF(B29=Data!#REF!,Data!#REF!,(IF(B29=Data!#REF!,Data!#REF!,(IF(B29=Data!#REF!,Data!#REF!,Data!#REF!)))))))))</f>
        <v>#REF!</v>
      </c>
      <c r="V29" s="227">
        <f>IF(D29="","",VLOOKUP(B29,Data!$B$5:$J$501,9,FALSE)*D29)</f>
        <v>1.1499999999999999</v>
      </c>
    </row>
    <row r="30" spans="1:22" ht="17.75" customHeight="1">
      <c r="A30" s="388">
        <v>10</v>
      </c>
      <c r="B30" s="389" t="s">
        <v>346</v>
      </c>
      <c r="C30" s="239" t="str">
        <f>IF(D30="","",VLOOKUP(B30,Data!$B$5:$L$501,2,FALSE))</f>
        <v>ZU05460</v>
      </c>
      <c r="D30" s="386">
        <v>1</v>
      </c>
      <c r="E30" s="228"/>
      <c r="F30" s="224">
        <f>IF(D30="","",VLOOKUP(B30,Data!$B$5:$L$501,11,FALSE))</f>
        <v>5913.05</v>
      </c>
      <c r="G30" s="234">
        <f t="shared" si="1"/>
        <v>5913.05</v>
      </c>
      <c r="H30" s="225" t="str">
        <f>IF(D30="","",VLOOKUP(B30,Data!$B$5:$D$501,3,FALSE))</f>
        <v>C/T</v>
      </c>
      <c r="I30" s="225" t="str">
        <f>IF(D30="","",VLOOKUP(B30,Data!$B$5:$M$501,12,FALSE))</f>
        <v>Indonesia</v>
      </c>
      <c r="J30" s="387" t="s">
        <v>975</v>
      </c>
      <c r="K30" s="226">
        <f>IF(D30="","",VLOOKUP(B30,Data!$B$5:$E$501,4,FALSE)*D30)</f>
        <v>338</v>
      </c>
      <c r="L30" s="232">
        <f>IF(D30="","",VLOOKUP(B30,Data!$B$5:$F$501,5,FALSE)*D30)</f>
        <v>297</v>
      </c>
      <c r="M30" s="230" t="e">
        <f>IF(B30=Data!B92,Data!G92,(IF(B30=Data!#REF!,Data!#REF!,(IF(B30=Data!B95,Data!G95,(IF(B30=Data!#REF!,Data!#REF!,(IF(B30=Data!#REF!,Data!#REF!,(IF(B30=Data!#REF!,Data!#REF!,(IF(B30=Data!B79,Data!G79,(IF(B30=Data!#REF!,Data!#REF!,Data!#REF!)))))))))))))))&amp;IF(B30=Data!#REF!,Data!#REF!,(IF(B30=Data!#REF!,Data!#REF!,(IF(B30=Data!B219,Data!G219,(IF(B30=Data!#REF!,Data!#REF!,(IF(B30=Data!#REF!,Data!#REF!,(IF(B30=Data!B119,Data!G887,(IF(B30=Data!#REF!,Data!#REF!,(IF(B30=Data!#REF!,Data!#REF!,Data!#REF!)))))))))))))))&amp;IF(B30=Data!#REF!,Data!#REF!,(IF(B30=Data!#REF!,Data!#REF!,(IF(B30=Data!#REF!,Data!#REF!,(IF(B30=Data!#REF!,Data!#REF!,(IF(B30=Data!#REF!,Data!#REF!,Data!#REF!)))))))))</f>
        <v>#REF!</v>
      </c>
      <c r="N30" s="328"/>
      <c r="O30" s="329"/>
      <c r="P30" s="233" t="e">
        <f>IF(B30=Data!B92,Data!H92,(IF(B30=Data!#REF!,Data!#REF!,(IF(B30=Data!B95,Data!H95,(IF(B30=Data!#REF!,Data!#REF!,(IF(B30=Data!#REF!,Data!#REF!,(IF(B30=Data!#REF!,Data!#REF!,(IF(B30=Data!B79,Data!H79,(IF(B30=Data!#REF!,Data!#REF!,Data!#REF!)))))))))))))))&amp;IF(B30=Data!#REF!,Data!#REF!,(IF(B30=Data!#REF!,Data!#REF!,(IF(B30=Data!B219,Data!H219,(IF(B30=Data!#REF!,Data!#REF!,(IF(B30=Data!#REF!,Data!#REF!,(IF(B30=Data!B119,Data!H887,(IF(B30=Data!#REF!,Data!#REF!,(IF(B30=Data!#REF!,Data!#REF!,Data!#REF!)))))))))))))))&amp;IF(B30=Data!#REF!,Data!#REF!,(IF(B30=Data!#REF!,Data!#REF!,(IF(B30=Data!#REF!,Data!#REF!,(IF(B30=Data!#REF!,Data!#REF!,(IF(B30=Data!#REF!,Data!#REF!,Data!#REF!)))))))))</f>
        <v>#REF!</v>
      </c>
      <c r="Q30" s="329"/>
      <c r="R30" s="329"/>
      <c r="S30" s="233" t="e">
        <f>IF(B30=Data!B92,Data!I92,(IF(B30=Data!#REF!,Data!#REF!,(IF(B30=Data!B95,Data!I95,(IF(B30=Data!#REF!,Data!#REF!,(IF(B30=Data!#REF!,Data!#REF!,(IF(B30=Data!#REF!,Data!#REF!,(IF(B30=Data!B79,Data!I79,(IF(B30=Data!#REF!,Data!#REF!,Data!#REF!)))))))))))))))&amp;IF(B30=Data!#REF!,Data!#REF!,(IF(B30=Data!#REF!,Data!#REF!,(IF(B30=Data!B219,Data!I219,(IF(B30=Data!#REF!,Data!#REF!,(IF(B30=Data!#REF!,Data!#REF!,(IF(B30=Data!B119,Data!I887,(IF(B30=Data!#REF!,Data!#REF!,(IF(B30=Data!#REF!,Data!#REF!,Data!#REF!)))))))))))))))&amp;IF(B30=Data!#REF!,Data!#REF!,(IF(B30=Data!#REF!,Data!#REF!,(IF(B30=Data!#REF!,Data!#REF!,(IF(B30=Data!#REF!,Data!#REF!,(IF(B30=Data!#REF!,Data!#REF!,Data!#REF!)))))))))</f>
        <v>#REF!</v>
      </c>
      <c r="T30" s="330"/>
      <c r="U30" s="233" t="e">
        <f>IF(B30=Data!B92,Data!J92,(IF(B30=Data!#REF!,Data!#REF!,(IF(B30=Data!B95,Data!J95,(IF(B30=Data!#REF!,Data!#REF!,(IF(B30=Data!#REF!,Data!#REF!,(IF(B30=Data!#REF!,Data!#REF!,(IF(B30=Data!B79,Data!J79,(IF(B30=Data!#REF!,Data!#REF!,Data!#REF!)))))))))))))))&amp;IF(B30=Data!#REF!,Data!#REF!,(IF(B30=Data!#REF!,Data!#REF!,(IF(B30=Data!B219,Data!J219,(IF(B30=Data!#REF!,Data!#REF!,(IF(B30=Data!#REF!,Data!#REF!,(IF(B30=Data!B119,Data!J887,(IF(B30=Data!#REF!,Data!#REF!,(IF(B30=Data!#REF!,Data!#REF!,Data!#REF!)))))))))))))))&amp;IF(B30=Data!#REF!,Data!#REF!,(IF(B30=Data!#REF!,Data!#REF!,(IF(B30=Data!#REF!,Data!#REF!,(IF(B30=Data!#REF!,Data!#REF!,(IF(B30=Data!#REF!,Data!#REF!,Data!#REF!)))))))))</f>
        <v>#REF!</v>
      </c>
      <c r="V30" s="227">
        <f>IF(D30="","",VLOOKUP(B30,Data!$B$5:$J$501,9,FALSE)*D30)</f>
        <v>1.806</v>
      </c>
    </row>
    <row r="31" spans="1:22" ht="17.75" customHeight="1">
      <c r="A31" s="388"/>
      <c r="B31" s="389"/>
      <c r="C31" s="239" t="str">
        <f>IF(D31="","",VLOOKUP(B31,Data!$B$5:$L$501,2,FALSE))</f>
        <v/>
      </c>
      <c r="D31" s="386"/>
      <c r="E31" s="228"/>
      <c r="F31" s="224" t="str">
        <f>IF(D31="","",VLOOKUP(B31,Data!$B$5:$L$501,11,FALSE))</f>
        <v/>
      </c>
      <c r="G31" s="234" t="str">
        <f t="shared" si="1"/>
        <v>-</v>
      </c>
      <c r="H31" s="225" t="str">
        <f>IF(D31="","",VLOOKUP(B31,Data!$B$5:$D$501,3,FALSE))</f>
        <v/>
      </c>
      <c r="I31" s="225" t="str">
        <f>IF(D31="","",VLOOKUP(B31,Data!$B$5:$M$501,12,FALSE))</f>
        <v/>
      </c>
      <c r="J31" s="387"/>
      <c r="K31" s="226" t="str">
        <f>IF(D31="","",VLOOKUP(B31,Data!$B$5:$E$501,4,FALSE)*D31)</f>
        <v/>
      </c>
      <c r="L31" s="232" t="str">
        <f>IF(D31="","",VLOOKUP(B31,Data!$B$5:$F$501,5,FALSE)*D31)</f>
        <v/>
      </c>
      <c r="M31" s="230" t="e">
        <f>IF(B31=Data!B93,Data!G93,(IF(B31=Data!#REF!,Data!#REF!,(IF(B31=Data!B96,Data!G96,(IF(B31=Data!#REF!,Data!#REF!,(IF(B31=Data!#REF!,Data!#REF!,(IF(B31=Data!#REF!,Data!#REF!,(IF(B31=Data!B80,Data!G80,(IF(B31=Data!#REF!,Data!#REF!,Data!#REF!)))))))))))))))&amp;IF(B31=Data!#REF!,Data!#REF!,(IF(B31=Data!#REF!,Data!#REF!,(IF(B31=Data!B220,Data!G220,(IF(B31=Data!#REF!,Data!#REF!,(IF(B31=Data!#REF!,Data!#REF!,(IF(B31=Data!B120,Data!G888,(IF(B31=Data!#REF!,Data!#REF!,(IF(B31=Data!#REF!,Data!#REF!,Data!#REF!)))))))))))))))&amp;IF(B31=Data!#REF!,Data!#REF!,(IF(B31=Data!#REF!,Data!#REF!,(IF(B31=Data!#REF!,Data!#REF!,(IF(B31=Data!#REF!,Data!#REF!,(IF(B31=Data!#REF!,Data!#REF!,Data!#REF!)))))))))</f>
        <v>#REF!</v>
      </c>
      <c r="N31" s="328"/>
      <c r="O31" s="329"/>
      <c r="P31" s="233" t="e">
        <f>IF(B31=Data!B93,Data!H93,(IF(B31=Data!#REF!,Data!#REF!,(IF(B31=Data!B96,Data!H96,(IF(B31=Data!#REF!,Data!#REF!,(IF(B31=Data!#REF!,Data!#REF!,(IF(B31=Data!#REF!,Data!#REF!,(IF(B31=Data!B80,Data!H80,(IF(B31=Data!#REF!,Data!#REF!,Data!#REF!)))))))))))))))&amp;IF(B31=Data!#REF!,Data!#REF!,(IF(B31=Data!#REF!,Data!#REF!,(IF(B31=Data!B220,Data!H220,(IF(B31=Data!#REF!,Data!#REF!,(IF(B31=Data!#REF!,Data!#REF!,(IF(B31=Data!B120,Data!H888,(IF(B31=Data!#REF!,Data!#REF!,(IF(B31=Data!#REF!,Data!#REF!,Data!#REF!)))))))))))))))&amp;IF(B31=Data!#REF!,Data!#REF!,(IF(B31=Data!#REF!,Data!#REF!,(IF(B31=Data!#REF!,Data!#REF!,(IF(B31=Data!#REF!,Data!#REF!,(IF(B31=Data!#REF!,Data!#REF!,Data!#REF!)))))))))</f>
        <v>#REF!</v>
      </c>
      <c r="Q31" s="329"/>
      <c r="R31" s="329"/>
      <c r="S31" s="233" t="e">
        <f>IF(B31=Data!B93,Data!I93,(IF(B31=Data!#REF!,Data!#REF!,(IF(B31=Data!B96,Data!I96,(IF(B31=Data!#REF!,Data!#REF!,(IF(B31=Data!#REF!,Data!#REF!,(IF(B31=Data!#REF!,Data!#REF!,(IF(B31=Data!B80,Data!I80,(IF(B31=Data!#REF!,Data!#REF!,Data!#REF!)))))))))))))))&amp;IF(B31=Data!#REF!,Data!#REF!,(IF(B31=Data!#REF!,Data!#REF!,(IF(B31=Data!B220,Data!I220,(IF(B31=Data!#REF!,Data!#REF!,(IF(B31=Data!#REF!,Data!#REF!,(IF(B31=Data!B120,Data!I888,(IF(B31=Data!#REF!,Data!#REF!,(IF(B31=Data!#REF!,Data!#REF!,Data!#REF!)))))))))))))))&amp;IF(B31=Data!#REF!,Data!#REF!,(IF(B31=Data!#REF!,Data!#REF!,(IF(B31=Data!#REF!,Data!#REF!,(IF(B31=Data!#REF!,Data!#REF!,(IF(B31=Data!#REF!,Data!#REF!,Data!#REF!)))))))))</f>
        <v>#REF!</v>
      </c>
      <c r="T31" s="330"/>
      <c r="U31" s="233" t="e">
        <f>IF(B31=Data!B93,Data!J93,(IF(B31=Data!#REF!,Data!#REF!,(IF(B31=Data!B96,Data!J96,(IF(B31=Data!#REF!,Data!#REF!,(IF(B31=Data!#REF!,Data!#REF!,(IF(B31=Data!#REF!,Data!#REF!,(IF(B31=Data!B80,Data!J80,(IF(B31=Data!#REF!,Data!#REF!,Data!#REF!)))))))))))))))&amp;IF(B31=Data!#REF!,Data!#REF!,(IF(B31=Data!#REF!,Data!#REF!,(IF(B31=Data!B220,Data!J220,(IF(B31=Data!#REF!,Data!#REF!,(IF(B31=Data!#REF!,Data!#REF!,(IF(B31=Data!B120,Data!J888,(IF(B31=Data!#REF!,Data!#REF!,(IF(B31=Data!#REF!,Data!#REF!,Data!#REF!)))))))))))))))&amp;IF(B31=Data!#REF!,Data!#REF!,(IF(B31=Data!#REF!,Data!#REF!,(IF(B31=Data!#REF!,Data!#REF!,(IF(B31=Data!#REF!,Data!#REF!,(IF(B31=Data!#REF!,Data!#REF!,Data!#REF!)))))))))</f>
        <v>#REF!</v>
      </c>
      <c r="V31" s="227" t="str">
        <f>IF(D31="","",VLOOKUP(B31,Data!$B$5:$J$501,9,FALSE)*D31)</f>
        <v/>
      </c>
    </row>
    <row r="32" spans="1:22" ht="17.5" customHeight="1">
      <c r="A32" s="326"/>
      <c r="B32" s="327"/>
      <c r="C32" s="239" t="str">
        <f>IF(D32="","",VLOOKUP(B32,Data!$B$5:$L$501,2,FALSE))</f>
        <v/>
      </c>
      <c r="D32" s="229"/>
      <c r="E32" s="228"/>
      <c r="F32" s="224" t="str">
        <f>IF(D32="","",VLOOKUP(B32,Data!$B$5:$L$501,11,FALSE))</f>
        <v/>
      </c>
      <c r="G32" s="234" t="str">
        <f t="shared" si="0"/>
        <v>-</v>
      </c>
      <c r="H32" s="225" t="str">
        <f>IF(D32="","",VLOOKUP(B32,Data!$B$5:$D$501,3,FALSE))</f>
        <v/>
      </c>
      <c r="I32" s="225" t="str">
        <f>IF(D32="","",VLOOKUP(B32,Data!$B$5:$M$501,12,FALSE))</f>
        <v/>
      </c>
      <c r="J32" s="231"/>
      <c r="K32" s="226" t="str">
        <f>IF(D32="","",VLOOKUP(B32,Data!$B$5:$E$501,4,FALSE)*D32)</f>
        <v/>
      </c>
      <c r="L32" s="232" t="str">
        <f>IF(D32="","",VLOOKUP(B32,Data!$B$5:$F$501,5,FALSE)*D32)</f>
        <v/>
      </c>
      <c r="M32" s="230" t="e">
        <f>IF(B32=Data!B108,Data!G108,(IF(B32=Data!#REF!,Data!#REF!,(IF(B32=Data!B111,Data!G111,(IF(B32=Data!#REF!,Data!#REF!,(IF(B32=Data!#REF!,Data!#REF!,(IF(B32=Data!#REF!,Data!#REF!,(IF(B32=Data!B95,Data!G95,(IF(B32=Data!#REF!,Data!#REF!,Data!#REF!)))))))))))))))&amp;IF(B32=Data!#REF!,Data!#REF!,(IF(B32=Data!#REF!,Data!#REF!,(IF(B32=Data!B235,Data!G235,(IF(B32=Data!#REF!,Data!#REF!,(IF(B32=Data!#REF!,Data!#REF!,(IF(B32=Data!B135,Data!G903,(IF(B32=Data!#REF!,Data!#REF!,(IF(B32=Data!#REF!,Data!#REF!,Data!#REF!)))))))))))))))&amp;IF(B32=Data!#REF!,Data!#REF!,(IF(B32=Data!#REF!,Data!#REF!,(IF(B32=Data!#REF!,Data!#REF!,(IF(B32=Data!#REF!,Data!#REF!,(IF(B32=Data!#REF!,Data!#REF!,Data!#REF!)))))))))</f>
        <v>#REF!</v>
      </c>
      <c r="N32" s="328"/>
      <c r="O32" s="329"/>
      <c r="P32" s="233" t="e">
        <f>IF(B32=Data!B108,Data!H108,(IF(B32=Data!#REF!,Data!#REF!,(IF(B32=Data!B111,Data!H111,(IF(B32=Data!#REF!,Data!#REF!,(IF(B32=Data!#REF!,Data!#REF!,(IF(B32=Data!#REF!,Data!#REF!,(IF(B32=Data!B95,Data!H95,(IF(B32=Data!#REF!,Data!#REF!,Data!#REF!)))))))))))))))&amp;IF(B32=Data!#REF!,Data!#REF!,(IF(B32=Data!#REF!,Data!#REF!,(IF(B32=Data!B235,Data!H235,(IF(B32=Data!#REF!,Data!#REF!,(IF(B32=Data!#REF!,Data!#REF!,(IF(B32=Data!B135,Data!H903,(IF(B32=Data!#REF!,Data!#REF!,(IF(B32=Data!#REF!,Data!#REF!,Data!#REF!)))))))))))))))&amp;IF(B32=Data!#REF!,Data!#REF!,(IF(B32=Data!#REF!,Data!#REF!,(IF(B32=Data!#REF!,Data!#REF!,(IF(B32=Data!#REF!,Data!#REF!,(IF(B32=Data!#REF!,Data!#REF!,Data!#REF!)))))))))</f>
        <v>#REF!</v>
      </c>
      <c r="Q32" s="329"/>
      <c r="R32" s="329"/>
      <c r="S32" s="233" t="e">
        <f>IF(B32=Data!B108,Data!I108,(IF(B32=Data!#REF!,Data!#REF!,(IF(B32=Data!B111,Data!I111,(IF(B32=Data!#REF!,Data!#REF!,(IF(B32=Data!#REF!,Data!#REF!,(IF(B32=Data!#REF!,Data!#REF!,(IF(B32=Data!B95,Data!I95,(IF(B32=Data!#REF!,Data!#REF!,Data!#REF!)))))))))))))))&amp;IF(B32=Data!#REF!,Data!#REF!,(IF(B32=Data!#REF!,Data!#REF!,(IF(B32=Data!B235,Data!I235,(IF(B32=Data!#REF!,Data!#REF!,(IF(B32=Data!#REF!,Data!#REF!,(IF(B32=Data!B135,Data!I903,(IF(B32=Data!#REF!,Data!#REF!,(IF(B32=Data!#REF!,Data!#REF!,Data!#REF!)))))))))))))))&amp;IF(B32=Data!#REF!,Data!#REF!,(IF(B32=Data!#REF!,Data!#REF!,(IF(B32=Data!#REF!,Data!#REF!,(IF(B32=Data!#REF!,Data!#REF!,(IF(B32=Data!#REF!,Data!#REF!,Data!#REF!)))))))))</f>
        <v>#REF!</v>
      </c>
      <c r="T32" s="330"/>
      <c r="U32" s="233" t="e">
        <f>IF(B32=Data!B108,Data!J108,(IF(B32=Data!#REF!,Data!#REF!,(IF(B32=Data!B111,Data!J111,(IF(B32=Data!#REF!,Data!#REF!,(IF(B32=Data!#REF!,Data!#REF!,(IF(B32=Data!#REF!,Data!#REF!,(IF(B32=Data!B95,Data!J95,(IF(B32=Data!#REF!,Data!#REF!,Data!#REF!)))))))))))))))&amp;IF(B32=Data!#REF!,Data!#REF!,(IF(B32=Data!#REF!,Data!#REF!,(IF(B32=Data!B235,Data!J235,(IF(B32=Data!#REF!,Data!#REF!,(IF(B32=Data!#REF!,Data!#REF!,(IF(B32=Data!B135,Data!J903,(IF(B32=Data!#REF!,Data!#REF!,(IF(B32=Data!#REF!,Data!#REF!,Data!#REF!)))))))))))))))&amp;IF(B32=Data!#REF!,Data!#REF!,(IF(B32=Data!#REF!,Data!#REF!,(IF(B32=Data!#REF!,Data!#REF!,(IF(B32=Data!#REF!,Data!#REF!,(IF(B32=Data!#REF!,Data!#REF!,Data!#REF!)))))))))</f>
        <v>#REF!</v>
      </c>
      <c r="V32" s="227" t="str">
        <f>IF(D32="","",VLOOKUP(B32,Data!$B$5:$J$501,9,FALSE)*D32)</f>
        <v/>
      </c>
    </row>
    <row r="33" spans="1:22" ht="29" customHeight="1">
      <c r="A33" s="326"/>
      <c r="B33" s="390"/>
      <c r="C33" s="326"/>
      <c r="D33" s="321">
        <f>SUM(D18:D31)</f>
        <v>15</v>
      </c>
      <c r="E33" s="113"/>
      <c r="F33" s="167"/>
      <c r="G33" s="236">
        <f>SUM(G18:G31)</f>
        <v>40593.180000000008</v>
      </c>
      <c r="H33" s="235"/>
      <c r="I33" s="235"/>
      <c r="J33" s="241"/>
      <c r="K33" s="236">
        <f>SUM(K18:K31)</f>
        <v>3696</v>
      </c>
      <c r="L33" s="236">
        <f>SUM(L18:L31)</f>
        <v>3321</v>
      </c>
      <c r="M33" s="236" t="e">
        <f>SUM(M16:M32)</f>
        <v>#REF!</v>
      </c>
      <c r="N33" s="237" t="e">
        <f>SUM(#REF!)</f>
        <v>#REF!</v>
      </c>
      <c r="O33" s="236">
        <f>SUM(O16:O32)</f>
        <v>0</v>
      </c>
      <c r="P33" s="236" t="e">
        <f>SUM(P16:P32)</f>
        <v>#REF!</v>
      </c>
      <c r="Q33" s="237"/>
      <c r="R33" s="236">
        <f>SUM(R16:R32)</f>
        <v>0</v>
      </c>
      <c r="S33" s="236" t="e">
        <f>SUM(S16:S32)</f>
        <v>#REF!</v>
      </c>
      <c r="T33" s="237"/>
      <c r="U33" s="236" t="e">
        <f>SUM(U16:U32)</f>
        <v>#REF!</v>
      </c>
      <c r="V33" s="238">
        <f>SUM(V18:V31)</f>
        <v>19.933</v>
      </c>
    </row>
    <row r="34" spans="1:22" ht="16.5">
      <c r="A34" s="326"/>
      <c r="B34" s="19"/>
      <c r="C34" s="21"/>
      <c r="D34" s="203"/>
      <c r="E34" s="34"/>
      <c r="F34" s="186" t="s">
        <v>525</v>
      </c>
      <c r="G34" s="183"/>
      <c r="H34" s="55"/>
      <c r="I34" s="55"/>
      <c r="J34" s="165"/>
      <c r="K34" s="187"/>
      <c r="L34" s="183"/>
      <c r="M34" s="36"/>
      <c r="N34" s="35"/>
      <c r="O34" s="35"/>
      <c r="P34" s="35"/>
      <c r="Q34" s="35"/>
      <c r="R34" s="35"/>
      <c r="S34" s="35"/>
      <c r="T34" s="36"/>
      <c r="U34" s="36"/>
      <c r="V34" s="185"/>
    </row>
    <row r="35" spans="1:22" ht="13">
      <c r="A35" s="16" t="s">
        <v>520</v>
      </c>
      <c r="B35" s="17"/>
      <c r="C35" s="1"/>
      <c r="D35" s="204" t="s">
        <v>532</v>
      </c>
      <c r="E35" s="27"/>
      <c r="F35" s="81" t="s">
        <v>81</v>
      </c>
      <c r="G35" s="85"/>
      <c r="H35" s="32" t="s">
        <v>82</v>
      </c>
      <c r="I35" s="56"/>
      <c r="J35" s="188" t="s">
        <v>83</v>
      </c>
      <c r="K35" s="178"/>
      <c r="L35" s="428" t="s">
        <v>84</v>
      </c>
      <c r="M35" s="429"/>
      <c r="N35" s="429"/>
      <c r="O35" s="429"/>
      <c r="P35" s="429"/>
      <c r="Q35" s="429"/>
      <c r="R35" s="429"/>
      <c r="S35" s="429"/>
      <c r="T35" s="429"/>
      <c r="U35" s="429"/>
      <c r="V35" s="430"/>
    </row>
    <row r="36" spans="1:22" ht="13">
      <c r="A36" s="19" t="s">
        <v>521</v>
      </c>
      <c r="B36" s="20"/>
      <c r="C36" s="60"/>
      <c r="D36" s="201" t="s">
        <v>86</v>
      </c>
      <c r="E36" s="20"/>
      <c r="F36" s="431"/>
      <c r="G36" s="432"/>
      <c r="H36" s="19" t="s">
        <v>87</v>
      </c>
      <c r="I36" s="61"/>
      <c r="J36" s="189" t="s">
        <v>533</v>
      </c>
      <c r="K36" s="180"/>
      <c r="L36" s="176"/>
      <c r="M36" s="20"/>
      <c r="N36" s="20"/>
      <c r="O36" s="20"/>
      <c r="P36" s="20"/>
      <c r="Q36" s="20"/>
      <c r="R36" s="20"/>
      <c r="S36" s="20"/>
      <c r="T36" s="20"/>
      <c r="U36" s="20"/>
      <c r="V36" s="181"/>
    </row>
    <row r="37" spans="1:22">
      <c r="A37" s="19" t="s">
        <v>522</v>
      </c>
      <c r="B37" s="20"/>
      <c r="C37" s="21"/>
      <c r="D37" s="201"/>
      <c r="E37" s="20"/>
      <c r="F37" s="431"/>
      <c r="G37" s="432"/>
      <c r="H37" s="19"/>
      <c r="I37" s="61"/>
      <c r="J37" s="433" t="s">
        <v>92</v>
      </c>
      <c r="K37" s="434"/>
      <c r="L37" s="176"/>
      <c r="M37" s="20"/>
      <c r="N37" s="20"/>
      <c r="O37" s="20"/>
      <c r="P37" s="20"/>
      <c r="Q37" s="20"/>
      <c r="R37" s="20"/>
      <c r="S37" s="20"/>
      <c r="T37" s="20"/>
      <c r="U37" s="20"/>
      <c r="V37" s="181"/>
    </row>
    <row r="38" spans="1:22">
      <c r="A38" s="34"/>
      <c r="B38" s="35"/>
      <c r="C38" s="376"/>
      <c r="D38" s="201" t="s">
        <v>93</v>
      </c>
      <c r="E38" s="20"/>
      <c r="F38" s="190"/>
      <c r="G38" s="191"/>
      <c r="H38" s="19" t="s">
        <v>94</v>
      </c>
      <c r="I38" s="61"/>
      <c r="J38" s="189"/>
      <c r="K38" s="180"/>
      <c r="L38" s="176"/>
      <c r="M38" s="20"/>
      <c r="N38" s="20"/>
      <c r="O38" s="20"/>
      <c r="P38" s="20"/>
      <c r="Q38" s="20"/>
      <c r="R38" s="20"/>
      <c r="S38" s="20"/>
      <c r="T38" s="20"/>
      <c r="U38" s="20"/>
      <c r="V38" s="181"/>
    </row>
    <row r="39" spans="1:22" ht="13">
      <c r="A39" s="16" t="s">
        <v>95</v>
      </c>
      <c r="B39" s="27"/>
      <c r="C39" s="12"/>
      <c r="D39" s="201" t="s">
        <v>96</v>
      </c>
      <c r="E39" s="20"/>
      <c r="F39" s="89" t="s">
        <v>97</v>
      </c>
      <c r="G39" s="86"/>
      <c r="H39" s="19" t="s">
        <v>87</v>
      </c>
      <c r="I39" s="61"/>
      <c r="J39" s="189" t="s">
        <v>98</v>
      </c>
      <c r="K39" s="180"/>
      <c r="L39" s="176"/>
      <c r="M39" s="20"/>
      <c r="N39" s="20"/>
      <c r="O39" s="20"/>
      <c r="P39" s="20"/>
      <c r="Q39" s="20"/>
      <c r="R39" s="20"/>
      <c r="S39" s="20"/>
      <c r="T39" s="20"/>
      <c r="U39" s="20"/>
      <c r="V39" s="181"/>
    </row>
    <row r="40" spans="1:22" ht="13">
      <c r="A40" s="19" t="s">
        <v>538</v>
      </c>
      <c r="B40" s="20"/>
      <c r="C40" s="21"/>
      <c r="D40" s="201" t="s">
        <v>99</v>
      </c>
      <c r="E40" s="20"/>
      <c r="F40" s="90"/>
      <c r="G40" s="192"/>
      <c r="H40" s="19" t="s">
        <v>100</v>
      </c>
      <c r="I40" s="61"/>
      <c r="J40" s="433" t="s">
        <v>523</v>
      </c>
      <c r="K40" s="434"/>
      <c r="L40" s="435" t="s">
        <v>102</v>
      </c>
      <c r="M40" s="436"/>
      <c r="N40" s="436"/>
      <c r="O40" s="436"/>
      <c r="P40" s="436"/>
      <c r="Q40" s="436"/>
      <c r="R40" s="436"/>
      <c r="S40" s="436"/>
      <c r="T40" s="436"/>
      <c r="U40" s="436"/>
      <c r="V40" s="437"/>
    </row>
    <row r="41" spans="1:22">
      <c r="A41" s="34"/>
      <c r="B41" s="35"/>
      <c r="C41" s="36"/>
      <c r="D41" s="202"/>
      <c r="E41" s="35"/>
      <c r="F41" s="422" t="s">
        <v>976</v>
      </c>
      <c r="G41" s="423"/>
      <c r="H41" s="422" t="s">
        <v>977</v>
      </c>
      <c r="I41" s="423"/>
      <c r="J41" s="184" t="s">
        <v>539</v>
      </c>
      <c r="K41" s="184"/>
      <c r="L41" s="424" t="s">
        <v>104</v>
      </c>
      <c r="M41" s="425"/>
      <c r="N41" s="425"/>
      <c r="O41" s="425"/>
      <c r="P41" s="425"/>
      <c r="Q41" s="425"/>
      <c r="R41" s="425"/>
      <c r="S41" s="425"/>
      <c r="T41" s="425"/>
      <c r="U41" s="425"/>
      <c r="V41" s="426"/>
    </row>
    <row r="45" spans="1:22" ht="36" customHeight="1">
      <c r="A45" s="206" t="s">
        <v>545</v>
      </c>
      <c r="B45" s="206"/>
      <c r="D45" s="4"/>
      <c r="F45" s="331" t="s">
        <v>883</v>
      </c>
      <c r="G45" s="331"/>
      <c r="H45" s="331" t="s">
        <v>578</v>
      </c>
      <c r="J45" s="4"/>
    </row>
    <row r="46" spans="1:22" ht="20">
      <c r="A46" s="206" t="s">
        <v>901</v>
      </c>
      <c r="B46" s="206"/>
      <c r="D46" s="4"/>
      <c r="F46" s="331" t="s">
        <v>884</v>
      </c>
      <c r="G46" s="332"/>
      <c r="H46" s="331" t="s">
        <v>578</v>
      </c>
      <c r="J46" s="4"/>
    </row>
    <row r="47" spans="1:22" ht="20">
      <c r="A47" s="206" t="s">
        <v>546</v>
      </c>
      <c r="B47" s="206"/>
      <c r="D47" s="4"/>
      <c r="F47" s="331" t="s">
        <v>885</v>
      </c>
      <c r="G47" s="331"/>
      <c r="H47" s="331" t="s">
        <v>578</v>
      </c>
      <c r="J47" s="4"/>
    </row>
    <row r="48" spans="1:22" ht="20">
      <c r="A48" s="206" t="s">
        <v>547</v>
      </c>
      <c r="B48" s="206"/>
      <c r="D48" s="4"/>
      <c r="F48" s="331" t="s">
        <v>886</v>
      </c>
      <c r="G48" s="331"/>
      <c r="H48" s="331" t="s">
        <v>578</v>
      </c>
      <c r="J48" s="4"/>
    </row>
    <row r="49" spans="1:29" s="172" customFormat="1" ht="20">
      <c r="A49" s="206" t="s">
        <v>548</v>
      </c>
      <c r="B49" s="206"/>
      <c r="C49" s="4"/>
      <c r="D49" s="4"/>
      <c r="E49" s="4"/>
      <c r="F49" s="331" t="s">
        <v>887</v>
      </c>
      <c r="G49" s="331"/>
      <c r="H49" s="331" t="s">
        <v>578</v>
      </c>
      <c r="I49" s="4"/>
      <c r="J49" s="4"/>
      <c r="M49" s="4"/>
      <c r="N49" s="4"/>
      <c r="O49" s="4"/>
      <c r="P49" s="4"/>
      <c r="Q49" s="4"/>
      <c r="R49" s="4"/>
      <c r="S49" s="4"/>
      <c r="T49" s="4"/>
      <c r="U49" s="4"/>
      <c r="V49" s="173"/>
      <c r="Y49" s="4"/>
      <c r="Z49" s="4"/>
      <c r="AA49" s="4"/>
      <c r="AB49" s="4"/>
      <c r="AC49" s="4"/>
    </row>
    <row r="50" spans="1:29" ht="20">
      <c r="F50" s="331" t="s">
        <v>888</v>
      </c>
      <c r="G50" s="331"/>
      <c r="H50" s="331" t="s">
        <v>578</v>
      </c>
    </row>
  </sheetData>
  <mergeCells count="10">
    <mergeCell ref="F41:G41"/>
    <mergeCell ref="H41:I41"/>
    <mergeCell ref="L41:V41"/>
    <mergeCell ref="I5:J5"/>
    <mergeCell ref="L35:V35"/>
    <mergeCell ref="F36:G36"/>
    <mergeCell ref="F37:G37"/>
    <mergeCell ref="J37:K37"/>
    <mergeCell ref="J40:K40"/>
    <mergeCell ref="L40:V40"/>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A7B7F-E6D9-4C0C-94F4-9C45FFCC7C03}">
  <dimension ref="A1:AC49"/>
  <sheetViews>
    <sheetView topLeftCell="A18" zoomScale="80" zoomScaleNormal="80" zoomScaleSheetLayoutView="80" workbookViewId="0">
      <selection activeCell="E25" sqref="E25"/>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84"/>
      <c r="B18" s="242" t="s">
        <v>952</v>
      </c>
      <c r="C18" s="239" t="str">
        <f>IF(D18="","",VLOOKUP(B18,Data!$B$5:$L$501,2,FALSE))</f>
        <v/>
      </c>
      <c r="D18" s="386"/>
      <c r="E18" s="319"/>
      <c r="F18" s="224" t="str">
        <f>IF(D18="","",VLOOKUP(B18,Data!$B$5:$L$501,11,FALSE))</f>
        <v/>
      </c>
      <c r="G18" s="234" t="str">
        <f t="shared" ref="G18:G31"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87,Data!G87,(IF(B18=Data!#REF!,Data!#REF!,(IF(B18=Data!B90,Data!G90,(IF(B18=Data!#REF!,Data!#REF!,(IF(B18=Data!#REF!,Data!#REF!,(IF(B18=Data!#REF!,Data!#REF!,(IF(B18=Data!B74,Data!G74,(IF(B18=Data!#REF!,Data!#REF!,Data!#REF!)))))))))))))))&amp;IF(B18=Data!#REF!,Data!#REF!,(IF(B18=Data!#REF!,Data!#REF!,(IF(B18=Data!B214,Data!G214,(IF(B18=Data!#REF!,Data!#REF!,(IF(B18=Data!#REF!,Data!#REF!,(IF(B18=Data!B114,Data!G882,(IF(B18=Data!#REF!,Data!#REF!,(IF(B18=Data!#REF!,Data!#REF!,Data!#REF!)))))))))))))))&amp;IF(B18=Data!#REF!,Data!#REF!,(IF(B18=Data!#REF!,Data!#REF!,(IF(B18=Data!#REF!,Data!#REF!,(IF(B18=Data!#REF!,Data!#REF!,(IF(B18=Data!#REF!,Data!#REF!,Data!#REF!)))))))))</f>
        <v>#REF!</v>
      </c>
      <c r="N18" s="328"/>
      <c r="O18" s="329"/>
      <c r="P18" s="233" t="e">
        <f>IF(B18=Data!B87,Data!H87,(IF(B18=Data!#REF!,Data!#REF!,(IF(B18=Data!B90,Data!H90,(IF(B18=Data!#REF!,Data!#REF!,(IF(B18=Data!#REF!,Data!#REF!,(IF(B18=Data!#REF!,Data!#REF!,(IF(B18=Data!B74,Data!H74,(IF(B18=Data!#REF!,Data!#REF!,Data!#REF!)))))))))))))))&amp;IF(B18=Data!#REF!,Data!#REF!,(IF(B18=Data!#REF!,Data!#REF!,(IF(B18=Data!B214,Data!H214,(IF(B18=Data!#REF!,Data!#REF!,(IF(B18=Data!#REF!,Data!#REF!,(IF(B18=Data!B114,Data!H882,(IF(B18=Data!#REF!,Data!#REF!,(IF(B18=Data!#REF!,Data!#REF!,Data!#REF!)))))))))))))))&amp;IF(B18=Data!#REF!,Data!#REF!,(IF(B18=Data!#REF!,Data!#REF!,(IF(B18=Data!#REF!,Data!#REF!,(IF(B18=Data!#REF!,Data!#REF!,(IF(B18=Data!#REF!,Data!#REF!,Data!#REF!)))))))))</f>
        <v>#REF!</v>
      </c>
      <c r="Q18" s="329"/>
      <c r="R18" s="329"/>
      <c r="S18" s="233" t="e">
        <f>IF(B18=Data!B87,Data!I87,(IF(B18=Data!#REF!,Data!#REF!,(IF(B18=Data!B90,Data!I90,(IF(B18=Data!#REF!,Data!#REF!,(IF(B18=Data!#REF!,Data!#REF!,(IF(B18=Data!#REF!,Data!#REF!,(IF(B18=Data!B74,Data!I74,(IF(B18=Data!#REF!,Data!#REF!,Data!#REF!)))))))))))))))&amp;IF(B18=Data!#REF!,Data!#REF!,(IF(B18=Data!#REF!,Data!#REF!,(IF(B18=Data!B214,Data!I214,(IF(B18=Data!#REF!,Data!#REF!,(IF(B18=Data!#REF!,Data!#REF!,(IF(B18=Data!B114,Data!I882,(IF(B18=Data!#REF!,Data!#REF!,(IF(B18=Data!#REF!,Data!#REF!,Data!#REF!)))))))))))))))&amp;IF(B18=Data!#REF!,Data!#REF!,(IF(B18=Data!#REF!,Data!#REF!,(IF(B18=Data!#REF!,Data!#REF!,(IF(B18=Data!#REF!,Data!#REF!,(IF(B18=Data!#REF!,Data!#REF!,Data!#REF!)))))))))</f>
        <v>#REF!</v>
      </c>
      <c r="T18" s="330"/>
      <c r="U18" s="233" t="e">
        <f>IF(B18=Data!B87,Data!J87,(IF(B18=Data!#REF!,Data!#REF!,(IF(B18=Data!B90,Data!J90,(IF(B18=Data!#REF!,Data!#REF!,(IF(B18=Data!#REF!,Data!#REF!,(IF(B18=Data!#REF!,Data!#REF!,(IF(B18=Data!B74,Data!J74,(IF(B18=Data!#REF!,Data!#REF!,Data!#REF!)))))))))))))))&amp;IF(B18=Data!#REF!,Data!#REF!,(IF(B18=Data!#REF!,Data!#REF!,(IF(B18=Data!B214,Data!J214,(IF(B18=Data!#REF!,Data!#REF!,(IF(B18=Data!#REF!,Data!#REF!,(IF(B18=Data!B114,Data!J882,(IF(B18=Data!#REF!,Data!#REF!,(IF(B18=Data!#REF!,Data!#REF!,Data!#REF!)))))))))))))))&amp;IF(B18=Data!#REF!,Data!#REF!,(IF(B18=Data!#REF!,Data!#REF!,(IF(B18=Data!#REF!,Data!#REF!,(IF(B18=Data!#REF!,Data!#REF!,(IF(B18=Data!#REF!,Data!#REF!,Data!#REF!)))))))))</f>
        <v>#REF!</v>
      </c>
      <c r="V18" s="227" t="str">
        <f>IF(D18="","",VLOOKUP(B18,Data!$B$5:$J$501,9,FALSE)*D18)</f>
        <v/>
      </c>
    </row>
    <row r="19" spans="1:22" ht="17.75" customHeight="1">
      <c r="A19" s="388">
        <v>1</v>
      </c>
      <c r="B19" s="389" t="s">
        <v>374</v>
      </c>
      <c r="C19" s="239" t="str">
        <f>IF(D19="","",VLOOKUP(B19,Data!$B$5:$L$501,2,FALSE))</f>
        <v>WQ78310</v>
      </c>
      <c r="D19" s="386">
        <v>1</v>
      </c>
      <c r="E19" s="320" t="s">
        <v>570</v>
      </c>
      <c r="F19" s="224">
        <f>IF(D19="","",VLOOKUP(B19,Data!$B$5:$L$501,11,FALSE))</f>
        <v>6409.6</v>
      </c>
      <c r="G19" s="234">
        <f t="shared" si="0"/>
        <v>6409.6</v>
      </c>
      <c r="H19" s="225" t="str">
        <f>IF(D19="","",VLOOKUP(B19,Data!$B$5:$D$501,3,FALSE))</f>
        <v>C/T</v>
      </c>
      <c r="I19" s="225" t="str">
        <f>IF(D19="","",VLOOKUP(B19,Data!$B$5:$M$501,12,FALSE))</f>
        <v>Indonesia</v>
      </c>
      <c r="J19" s="231" t="s">
        <v>951</v>
      </c>
      <c r="K19" s="226">
        <f>IF(D19="","",VLOOKUP(B19,Data!$B$5:$E$501,4,FALSE)*D19)</f>
        <v>317</v>
      </c>
      <c r="L19" s="232">
        <f>IF(D19="","",VLOOKUP(B19,Data!$B$5:$F$501,5,FALSE)*D19)</f>
        <v>279</v>
      </c>
      <c r="M19" s="230" t="e">
        <f>IF(B19=Data!B142,Data!G142,(IF(B19=Data!#REF!,Data!#REF!,(IF(B19=Data!B145,Data!G145,(IF(B19=Data!#REF!,Data!#REF!,(IF(B19=Data!#REF!,Data!#REF!,(IF(B19=Data!#REF!,Data!#REF!,(IF(B19=Data!B129,Data!G129,(IF(B19=Data!#REF!,Data!#REF!,Data!#REF!)))))))))))))))&amp;IF(B19=Data!#REF!,Data!#REF!,(IF(B19=Data!#REF!,Data!#REF!,(IF(B19=Data!B269,Data!G269,(IF(B19=Data!#REF!,Data!#REF!,(IF(B19=Data!#REF!,Data!#REF!,(IF(B19=Data!B169,Data!G937,(IF(B19=Data!#REF!,Data!#REF!,(IF(B19=Data!#REF!,Data!#REF!,Data!#REF!)))))))))))))))&amp;IF(B19=Data!#REF!,Data!#REF!,(IF(B19=Data!#REF!,Data!#REF!,(IF(B19=Data!#REF!,Data!#REF!,(IF(B19=Data!#REF!,Data!#REF!,(IF(B19=Data!#REF!,Data!#REF!,Data!#REF!)))))))))</f>
        <v>#REF!</v>
      </c>
      <c r="N19" s="328"/>
      <c r="O19" s="329"/>
      <c r="P19" s="233" t="e">
        <f>IF(B19=Data!B142,Data!H142,(IF(B19=Data!#REF!,Data!#REF!,(IF(B19=Data!B145,Data!H145,(IF(B19=Data!#REF!,Data!#REF!,(IF(B19=Data!#REF!,Data!#REF!,(IF(B19=Data!#REF!,Data!#REF!,(IF(B19=Data!B129,Data!H129,(IF(B19=Data!#REF!,Data!#REF!,Data!#REF!)))))))))))))))&amp;IF(B19=Data!#REF!,Data!#REF!,(IF(B19=Data!#REF!,Data!#REF!,(IF(B19=Data!B269,Data!H269,(IF(B19=Data!#REF!,Data!#REF!,(IF(B19=Data!#REF!,Data!#REF!,(IF(B19=Data!B169,Data!H937,(IF(B19=Data!#REF!,Data!#REF!,(IF(B19=Data!#REF!,Data!#REF!,Data!#REF!)))))))))))))))&amp;IF(B19=Data!#REF!,Data!#REF!,(IF(B19=Data!#REF!,Data!#REF!,(IF(B19=Data!#REF!,Data!#REF!,(IF(B19=Data!#REF!,Data!#REF!,(IF(B19=Data!#REF!,Data!#REF!,Data!#REF!)))))))))</f>
        <v>#REF!</v>
      </c>
      <c r="Q19" s="329"/>
      <c r="R19" s="329"/>
      <c r="S19" s="233" t="e">
        <f>IF(B19=Data!B142,Data!I142,(IF(B19=Data!#REF!,Data!#REF!,(IF(B19=Data!B145,Data!I145,(IF(B19=Data!#REF!,Data!#REF!,(IF(B19=Data!#REF!,Data!#REF!,(IF(B19=Data!#REF!,Data!#REF!,(IF(B19=Data!B129,Data!I129,(IF(B19=Data!#REF!,Data!#REF!,Data!#REF!)))))))))))))))&amp;IF(B19=Data!#REF!,Data!#REF!,(IF(B19=Data!#REF!,Data!#REF!,(IF(B19=Data!B269,Data!I269,(IF(B19=Data!#REF!,Data!#REF!,(IF(B19=Data!#REF!,Data!#REF!,(IF(B19=Data!B169,Data!I937,(IF(B19=Data!#REF!,Data!#REF!,(IF(B19=Data!#REF!,Data!#REF!,Data!#REF!)))))))))))))))&amp;IF(B19=Data!#REF!,Data!#REF!,(IF(B19=Data!#REF!,Data!#REF!,(IF(B19=Data!#REF!,Data!#REF!,(IF(B19=Data!#REF!,Data!#REF!,(IF(B19=Data!#REF!,Data!#REF!,Data!#REF!)))))))))</f>
        <v>#REF!</v>
      </c>
      <c r="T19" s="330"/>
      <c r="U19" s="233" t="e">
        <f>IF(B19=Data!B142,Data!J142,(IF(B19=Data!#REF!,Data!#REF!,(IF(B19=Data!B145,Data!J145,(IF(B19=Data!#REF!,Data!#REF!,(IF(B19=Data!#REF!,Data!#REF!,(IF(B19=Data!#REF!,Data!#REF!,(IF(B19=Data!B129,Data!J129,(IF(B19=Data!#REF!,Data!#REF!,Data!#REF!)))))))))))))))&amp;IF(B19=Data!#REF!,Data!#REF!,(IF(B19=Data!#REF!,Data!#REF!,(IF(B19=Data!B269,Data!J269,(IF(B19=Data!#REF!,Data!#REF!,(IF(B19=Data!#REF!,Data!#REF!,(IF(B19=Data!B169,Data!J937,(IF(B19=Data!#REF!,Data!#REF!,(IF(B19=Data!#REF!,Data!#REF!,Data!#REF!)))))))))))))))&amp;IF(B19=Data!#REF!,Data!#REF!,(IF(B19=Data!#REF!,Data!#REF!,(IF(B19=Data!#REF!,Data!#REF!,(IF(B19=Data!#REF!,Data!#REF!,(IF(B19=Data!#REF!,Data!#REF!,Data!#REF!)))))))))</f>
        <v>#REF!</v>
      </c>
      <c r="V19" s="227">
        <f>IF(D19="","",VLOOKUP(B19,Data!$B$5:$J$501,9,FALSE)*D19)</f>
        <v>1.806</v>
      </c>
    </row>
    <row r="20" spans="1:22" ht="17.75" customHeight="1">
      <c r="A20" s="384"/>
      <c r="B20" s="385" t="s">
        <v>963</v>
      </c>
      <c r="C20" s="372" t="str">
        <f>IF(D20="","",VLOOKUP(B20,Data!$B$5:$L$501,2,FALSE))</f>
        <v/>
      </c>
      <c r="D20" s="386"/>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93,Data!G93,(IF(B20=Data!#REF!,Data!#REF!,(IF(B20=Data!B96,Data!G96,(IF(B20=Data!#REF!,Data!#REF!,(IF(B20=Data!#REF!,Data!#REF!,(IF(B20=Data!#REF!,Data!#REF!,(IF(B20=Data!B80,Data!G80,(IF(B20=Data!#REF!,Data!#REF!,Data!#REF!)))))))))))))))&amp;IF(B20=Data!#REF!,Data!#REF!,(IF(B20=Data!#REF!,Data!#REF!,(IF(B20=Data!B220,Data!G220,(IF(B20=Data!#REF!,Data!#REF!,(IF(B20=Data!#REF!,Data!#REF!,(IF(B20=Data!B120,Data!G888,(IF(B20=Data!#REF!,Data!#REF!,(IF(B20=Data!#REF!,Data!#REF!,Data!#REF!)))))))))))))))&amp;IF(B20=Data!#REF!,Data!#REF!,(IF(B20=Data!#REF!,Data!#REF!,(IF(B20=Data!#REF!,Data!#REF!,(IF(B20=Data!#REF!,Data!#REF!,(IF(B20=Data!#REF!,Data!#REF!,Data!#REF!)))))))))</f>
        <v>#REF!</v>
      </c>
      <c r="N20" s="328"/>
      <c r="O20" s="329"/>
      <c r="P20" s="233" t="e">
        <f>IF(B20=Data!B93,Data!H93,(IF(B20=Data!#REF!,Data!#REF!,(IF(B20=Data!B96,Data!H96,(IF(B20=Data!#REF!,Data!#REF!,(IF(B20=Data!#REF!,Data!#REF!,(IF(B20=Data!#REF!,Data!#REF!,(IF(B20=Data!B80,Data!H80,(IF(B20=Data!#REF!,Data!#REF!,Data!#REF!)))))))))))))))&amp;IF(B20=Data!#REF!,Data!#REF!,(IF(B20=Data!#REF!,Data!#REF!,(IF(B20=Data!B220,Data!H220,(IF(B20=Data!#REF!,Data!#REF!,(IF(B20=Data!#REF!,Data!#REF!,(IF(B20=Data!B120,Data!H888,(IF(B20=Data!#REF!,Data!#REF!,(IF(B20=Data!#REF!,Data!#REF!,Data!#REF!)))))))))))))))&amp;IF(B20=Data!#REF!,Data!#REF!,(IF(B20=Data!#REF!,Data!#REF!,(IF(B20=Data!#REF!,Data!#REF!,(IF(B20=Data!#REF!,Data!#REF!,(IF(B20=Data!#REF!,Data!#REF!,Data!#REF!)))))))))</f>
        <v>#REF!</v>
      </c>
      <c r="Q20" s="329"/>
      <c r="R20" s="329"/>
      <c r="S20" s="233" t="e">
        <f>IF(B20=Data!B93,Data!I93,(IF(B20=Data!#REF!,Data!#REF!,(IF(B20=Data!B96,Data!I96,(IF(B20=Data!#REF!,Data!#REF!,(IF(B20=Data!#REF!,Data!#REF!,(IF(B20=Data!#REF!,Data!#REF!,(IF(B20=Data!B80,Data!I80,(IF(B20=Data!#REF!,Data!#REF!,Data!#REF!)))))))))))))))&amp;IF(B20=Data!#REF!,Data!#REF!,(IF(B20=Data!#REF!,Data!#REF!,(IF(B20=Data!B220,Data!I220,(IF(B20=Data!#REF!,Data!#REF!,(IF(B20=Data!#REF!,Data!#REF!,(IF(B20=Data!B120,Data!I888,(IF(B20=Data!#REF!,Data!#REF!,(IF(B20=Data!#REF!,Data!#REF!,Data!#REF!)))))))))))))))&amp;IF(B20=Data!#REF!,Data!#REF!,(IF(B20=Data!#REF!,Data!#REF!,(IF(B20=Data!#REF!,Data!#REF!,(IF(B20=Data!#REF!,Data!#REF!,(IF(B20=Data!#REF!,Data!#REF!,Data!#REF!)))))))))</f>
        <v>#REF!</v>
      </c>
      <c r="T20" s="330"/>
      <c r="U20" s="233" t="e">
        <f>IF(B20=Data!B93,Data!J93,(IF(B20=Data!#REF!,Data!#REF!,(IF(B20=Data!B96,Data!J96,(IF(B20=Data!#REF!,Data!#REF!,(IF(B20=Data!#REF!,Data!#REF!,(IF(B20=Data!#REF!,Data!#REF!,(IF(B20=Data!B80,Data!J80,(IF(B20=Data!#REF!,Data!#REF!,Data!#REF!)))))))))))))))&amp;IF(B20=Data!#REF!,Data!#REF!,(IF(B20=Data!#REF!,Data!#REF!,(IF(B20=Data!B220,Data!J220,(IF(B20=Data!#REF!,Data!#REF!,(IF(B20=Data!#REF!,Data!#REF!,(IF(B20=Data!B120,Data!J888,(IF(B20=Data!#REF!,Data!#REF!,(IF(B20=Data!#REF!,Data!#REF!,Data!#REF!)))))))))))))))&amp;IF(B20=Data!#REF!,Data!#REF!,(IF(B20=Data!#REF!,Data!#REF!,(IF(B20=Data!#REF!,Data!#REF!,(IF(B20=Data!#REF!,Data!#REF!,(IF(B20=Data!#REF!,Data!#REF!,Data!#REF!)))))))))</f>
        <v>#REF!</v>
      </c>
      <c r="V20" s="227" t="str">
        <f>IF(D20="","",VLOOKUP(B20,Data!$B$5:$J$501,9,FALSE)*D20)</f>
        <v/>
      </c>
    </row>
    <row r="21" spans="1:22" ht="17.75" customHeight="1">
      <c r="A21" s="388">
        <v>2</v>
      </c>
      <c r="B21" s="389" t="s">
        <v>32</v>
      </c>
      <c r="C21" s="239" t="str">
        <f>IF(D21="","",VLOOKUP(B21,Data!$B$5:$L$501,2,FALSE))</f>
        <v>ZQ21300</v>
      </c>
      <c r="D21" s="386">
        <v>1</v>
      </c>
      <c r="E21" s="228" t="s">
        <v>519</v>
      </c>
      <c r="F21" s="224">
        <f>IF(D21="","",VLOOKUP(B21,Data!$B$5:$L$501,11,FALSE))</f>
        <v>2033.63</v>
      </c>
      <c r="G21" s="234">
        <f t="shared" si="0"/>
        <v>2033.63</v>
      </c>
      <c r="H21" s="225" t="str">
        <f>IF(D21="","",VLOOKUP(B21,Data!$B$5:$D$501,3,FALSE))</f>
        <v>C/T</v>
      </c>
      <c r="I21" s="225" t="str">
        <f>IF(D21="","",VLOOKUP(B21,Data!$B$5:$M$501,12,FALSE))</f>
        <v>Indonesia</v>
      </c>
      <c r="J21" s="231" t="s">
        <v>951</v>
      </c>
      <c r="K21" s="226">
        <f>IF(D21="","",VLOOKUP(B21,Data!$B$5:$E$501,4,FALSE)*D21)</f>
        <v>220</v>
      </c>
      <c r="L21" s="232">
        <f>IF(D21="","",VLOOKUP(B21,Data!$B$5:$F$501,5,FALSE)*D21)</f>
        <v>199</v>
      </c>
      <c r="M21" s="230" t="e">
        <f>IF(B21=Data!B147,Data!G147,(IF(B21=Data!#REF!,Data!#REF!,(IF(B21=Data!B150,Data!G150,(IF(B21=Data!#REF!,Data!#REF!,(IF(B21=Data!#REF!,Data!#REF!,(IF(B21=Data!#REF!,Data!#REF!,(IF(B21=Data!B134,Data!G134,(IF(B21=Data!#REF!,Data!#REF!,Data!#REF!)))))))))))))))&amp;IF(B21=Data!#REF!,Data!#REF!,(IF(B21=Data!#REF!,Data!#REF!,(IF(B21=Data!B274,Data!G274,(IF(B21=Data!#REF!,Data!#REF!,(IF(B21=Data!#REF!,Data!#REF!,(IF(B21=Data!B174,Data!G942,(IF(B21=Data!#REF!,Data!#REF!,(IF(B21=Data!#REF!,Data!#REF!,Data!#REF!)))))))))))))))&amp;IF(B21=Data!#REF!,Data!#REF!,(IF(B21=Data!#REF!,Data!#REF!,(IF(B21=Data!#REF!,Data!#REF!,(IF(B21=Data!#REF!,Data!#REF!,(IF(B21=Data!#REF!,Data!#REF!,Data!#REF!)))))))))</f>
        <v>#REF!</v>
      </c>
      <c r="N21" s="328"/>
      <c r="O21" s="329"/>
      <c r="P21" s="233" t="e">
        <f>IF(B21=Data!B147,Data!H147,(IF(B21=Data!#REF!,Data!#REF!,(IF(B21=Data!B150,Data!H150,(IF(B21=Data!#REF!,Data!#REF!,(IF(B21=Data!#REF!,Data!#REF!,(IF(B21=Data!#REF!,Data!#REF!,(IF(B21=Data!B134,Data!H134,(IF(B21=Data!#REF!,Data!#REF!,Data!#REF!)))))))))))))))&amp;IF(B21=Data!#REF!,Data!#REF!,(IF(B21=Data!#REF!,Data!#REF!,(IF(B21=Data!B274,Data!H274,(IF(B21=Data!#REF!,Data!#REF!,(IF(B21=Data!#REF!,Data!#REF!,(IF(B21=Data!B174,Data!H942,(IF(B21=Data!#REF!,Data!#REF!,(IF(B21=Data!#REF!,Data!#REF!,Data!#REF!)))))))))))))))&amp;IF(B21=Data!#REF!,Data!#REF!,(IF(B21=Data!#REF!,Data!#REF!,(IF(B21=Data!#REF!,Data!#REF!,(IF(B21=Data!#REF!,Data!#REF!,(IF(B21=Data!#REF!,Data!#REF!,Data!#REF!)))))))))</f>
        <v>#REF!</v>
      </c>
      <c r="Q21" s="329"/>
      <c r="R21" s="329"/>
      <c r="S21" s="233" t="e">
        <f>IF(B21=Data!B147,Data!I147,(IF(B21=Data!#REF!,Data!#REF!,(IF(B21=Data!B150,Data!I150,(IF(B21=Data!#REF!,Data!#REF!,(IF(B21=Data!#REF!,Data!#REF!,(IF(B21=Data!#REF!,Data!#REF!,(IF(B21=Data!B134,Data!I134,(IF(B21=Data!#REF!,Data!#REF!,Data!#REF!)))))))))))))))&amp;IF(B21=Data!#REF!,Data!#REF!,(IF(B21=Data!#REF!,Data!#REF!,(IF(B21=Data!B274,Data!I274,(IF(B21=Data!#REF!,Data!#REF!,(IF(B21=Data!#REF!,Data!#REF!,(IF(B21=Data!B174,Data!I942,(IF(B21=Data!#REF!,Data!#REF!,(IF(B21=Data!#REF!,Data!#REF!,Data!#REF!)))))))))))))))&amp;IF(B21=Data!#REF!,Data!#REF!,(IF(B21=Data!#REF!,Data!#REF!,(IF(B21=Data!#REF!,Data!#REF!,(IF(B21=Data!#REF!,Data!#REF!,(IF(B21=Data!#REF!,Data!#REF!,Data!#REF!)))))))))</f>
        <v>#REF!</v>
      </c>
      <c r="T21" s="330"/>
      <c r="U21" s="233" t="e">
        <f>IF(B21=Data!B147,Data!J147,(IF(B21=Data!#REF!,Data!#REF!,(IF(B21=Data!B150,Data!J150,(IF(B21=Data!#REF!,Data!#REF!,(IF(B21=Data!#REF!,Data!#REF!,(IF(B21=Data!#REF!,Data!#REF!,(IF(B21=Data!B134,Data!J134,(IF(B21=Data!#REF!,Data!#REF!,Data!#REF!)))))))))))))))&amp;IF(B21=Data!#REF!,Data!#REF!,(IF(B21=Data!#REF!,Data!#REF!,(IF(B21=Data!B274,Data!J274,(IF(B21=Data!#REF!,Data!#REF!,(IF(B21=Data!#REF!,Data!#REF!,(IF(B21=Data!B174,Data!J942,(IF(B21=Data!#REF!,Data!#REF!,(IF(B21=Data!#REF!,Data!#REF!,Data!#REF!)))))))))))))))&amp;IF(B21=Data!#REF!,Data!#REF!,(IF(B21=Data!#REF!,Data!#REF!,(IF(B21=Data!#REF!,Data!#REF!,(IF(B21=Data!#REF!,Data!#REF!,(IF(B21=Data!#REF!,Data!#REF!,Data!#REF!)))))))))</f>
        <v>#REF!</v>
      </c>
      <c r="V21" s="227">
        <f>IF(D21="","",VLOOKUP(B21,Data!$B$5:$J$501,9,FALSE)*D21)</f>
        <v>1.1850000000000001</v>
      </c>
    </row>
    <row r="22" spans="1:22" ht="17.75" customHeight="1">
      <c r="A22" s="388">
        <v>3</v>
      </c>
      <c r="B22" s="389" t="s">
        <v>388</v>
      </c>
      <c r="C22" s="239" t="str">
        <f>IF(D22="","",VLOOKUP(B22,Data!$B$5:$L$501,2,FALSE))</f>
        <v>ZW44780</v>
      </c>
      <c r="D22" s="386">
        <v>1</v>
      </c>
      <c r="E22" s="319"/>
      <c r="F22" s="224">
        <f>IF(D22="","",VLOOKUP(B22,Data!$B$5:$L$501,11,FALSE))</f>
        <v>2167.13</v>
      </c>
      <c r="G22" s="234">
        <f>IF(D22&gt;0,D22*F22,"-")</f>
        <v>2167.13</v>
      </c>
      <c r="H22" s="225" t="str">
        <f>IF(D22="","",VLOOKUP(B22,Data!$B$5:$D$501,3,FALSE))</f>
        <v>C/T</v>
      </c>
      <c r="I22" s="225" t="str">
        <f>IF(D22="","",VLOOKUP(B22,Data!$B$5:$M$501,12,FALSE))</f>
        <v>Indonesia</v>
      </c>
      <c r="J22" s="231" t="s">
        <v>951</v>
      </c>
      <c r="K22" s="226">
        <f>IF(D22="","",VLOOKUP(B22,Data!$B$5:$E$501,4,FALSE)*D22)</f>
        <v>220</v>
      </c>
      <c r="L22" s="232">
        <f>IF(D22="","",VLOOKUP(B22,Data!$B$5:$F$501,5,FALSE)*D22)</f>
        <v>199</v>
      </c>
      <c r="M22" s="230" t="e">
        <f>IF(B22=Data!B91,Data!G91,(IF(B22=Data!#REF!,Data!#REF!,(IF(B22=Data!B94,Data!G94,(IF(B22=Data!#REF!,Data!#REF!,(IF(B22=Data!#REF!,Data!#REF!,(IF(B22=Data!#REF!,Data!#REF!,(IF(B22=Data!B78,Data!G78,(IF(B22=Data!#REF!,Data!#REF!,Data!#REF!)))))))))))))))&amp;IF(B22=Data!#REF!,Data!#REF!,(IF(B22=Data!#REF!,Data!#REF!,(IF(B22=Data!B218,Data!G218,(IF(B22=Data!#REF!,Data!#REF!,(IF(B22=Data!#REF!,Data!#REF!,(IF(B22=Data!B118,Data!G886,(IF(B22=Data!#REF!,Data!#REF!,(IF(B22=Data!#REF!,Data!#REF!,Data!#REF!)))))))))))))))&amp;IF(B22=Data!#REF!,Data!#REF!,(IF(B22=Data!#REF!,Data!#REF!,(IF(B22=Data!#REF!,Data!#REF!,(IF(B22=Data!#REF!,Data!#REF!,(IF(B22=Data!#REF!,Data!#REF!,Data!#REF!)))))))))</f>
        <v>#REF!</v>
      </c>
      <c r="N22" s="328"/>
      <c r="O22" s="329"/>
      <c r="P22" s="233" t="e">
        <f>IF(B22=Data!B91,Data!H91,(IF(B22=Data!#REF!,Data!#REF!,(IF(B22=Data!B94,Data!H94,(IF(B22=Data!#REF!,Data!#REF!,(IF(B22=Data!#REF!,Data!#REF!,(IF(B22=Data!#REF!,Data!#REF!,(IF(B22=Data!B78,Data!H78,(IF(B22=Data!#REF!,Data!#REF!,Data!#REF!)))))))))))))))&amp;IF(B22=Data!#REF!,Data!#REF!,(IF(B22=Data!#REF!,Data!#REF!,(IF(B22=Data!B218,Data!H218,(IF(B22=Data!#REF!,Data!#REF!,(IF(B22=Data!#REF!,Data!#REF!,(IF(B22=Data!B118,Data!H886,(IF(B22=Data!#REF!,Data!#REF!,(IF(B22=Data!#REF!,Data!#REF!,Data!#REF!)))))))))))))))&amp;IF(B22=Data!#REF!,Data!#REF!,(IF(B22=Data!#REF!,Data!#REF!,(IF(B22=Data!#REF!,Data!#REF!,(IF(B22=Data!#REF!,Data!#REF!,(IF(B22=Data!#REF!,Data!#REF!,Data!#REF!)))))))))</f>
        <v>#REF!</v>
      </c>
      <c r="Q22" s="329"/>
      <c r="R22" s="329"/>
      <c r="S22" s="233" t="e">
        <f>IF(B22=Data!B91,Data!I91,(IF(B22=Data!#REF!,Data!#REF!,(IF(B22=Data!B94,Data!I94,(IF(B22=Data!#REF!,Data!#REF!,(IF(B22=Data!#REF!,Data!#REF!,(IF(B22=Data!#REF!,Data!#REF!,(IF(B22=Data!B78,Data!I78,(IF(B22=Data!#REF!,Data!#REF!,Data!#REF!)))))))))))))))&amp;IF(B22=Data!#REF!,Data!#REF!,(IF(B22=Data!#REF!,Data!#REF!,(IF(B22=Data!B218,Data!I218,(IF(B22=Data!#REF!,Data!#REF!,(IF(B22=Data!#REF!,Data!#REF!,(IF(B22=Data!B118,Data!I886,(IF(B22=Data!#REF!,Data!#REF!,(IF(B22=Data!#REF!,Data!#REF!,Data!#REF!)))))))))))))))&amp;IF(B22=Data!#REF!,Data!#REF!,(IF(B22=Data!#REF!,Data!#REF!,(IF(B22=Data!#REF!,Data!#REF!,(IF(B22=Data!#REF!,Data!#REF!,(IF(B22=Data!#REF!,Data!#REF!,Data!#REF!)))))))))</f>
        <v>#REF!</v>
      </c>
      <c r="T22" s="330"/>
      <c r="U22" s="233" t="e">
        <f>IF(B22=Data!B91,Data!J91,(IF(B22=Data!#REF!,Data!#REF!,(IF(B22=Data!B94,Data!J94,(IF(B22=Data!#REF!,Data!#REF!,(IF(B22=Data!#REF!,Data!#REF!,(IF(B22=Data!#REF!,Data!#REF!,(IF(B22=Data!B78,Data!J78,(IF(B22=Data!#REF!,Data!#REF!,Data!#REF!)))))))))))))))&amp;IF(B22=Data!#REF!,Data!#REF!,(IF(B22=Data!#REF!,Data!#REF!,(IF(B22=Data!B218,Data!J218,(IF(B22=Data!#REF!,Data!#REF!,(IF(B22=Data!#REF!,Data!#REF!,(IF(B22=Data!B118,Data!J886,(IF(B22=Data!#REF!,Data!#REF!,(IF(B22=Data!#REF!,Data!#REF!,Data!#REF!)))))))))))))))&amp;IF(B22=Data!#REF!,Data!#REF!,(IF(B22=Data!#REF!,Data!#REF!,(IF(B22=Data!#REF!,Data!#REF!,(IF(B22=Data!#REF!,Data!#REF!,(IF(B22=Data!#REF!,Data!#REF!,Data!#REF!)))))))))</f>
        <v>#REF!</v>
      </c>
      <c r="V22" s="227">
        <f>IF(D22="","",VLOOKUP(B22,Data!$B$5:$J$501,9,FALSE)*D22)</f>
        <v>1.1850000000000001</v>
      </c>
    </row>
    <row r="23" spans="1:22" ht="17.75" customHeight="1">
      <c r="A23" s="388">
        <v>4</v>
      </c>
      <c r="B23" s="389" t="s">
        <v>390</v>
      </c>
      <c r="C23" s="372" t="str">
        <f>IF(D23="","",VLOOKUP(B23,Data!$B$5:$L$501,2,FALSE))</f>
        <v>ZW44790</v>
      </c>
      <c r="D23" s="386">
        <v>1</v>
      </c>
      <c r="E23" s="319" t="s">
        <v>524</v>
      </c>
      <c r="F23" s="224">
        <f>IF(D23="","",VLOOKUP(B23,Data!$B$5:$L$501,11,FALSE))</f>
        <v>2531</v>
      </c>
      <c r="G23" s="234">
        <f t="shared" si="0"/>
        <v>2531</v>
      </c>
      <c r="H23" s="225" t="str">
        <f>IF(D23="","",VLOOKUP(B23,Data!$B$5:$D$501,3,FALSE))</f>
        <v>C/T</v>
      </c>
      <c r="I23" s="225" t="str">
        <f>IF(D23="","",VLOOKUP(B23,Data!$B$5:$M$501,12,FALSE))</f>
        <v>Indonesia</v>
      </c>
      <c r="J23" s="231" t="s">
        <v>951</v>
      </c>
      <c r="K23" s="226">
        <f>IF(D23="","",VLOOKUP(B23,Data!$B$5:$E$501,4,FALSE)*D23)</f>
        <v>267</v>
      </c>
      <c r="L23" s="232">
        <f>IF(D23="","",VLOOKUP(B23,Data!$B$5:$F$501,5,FALSE)*D23)</f>
        <v>242</v>
      </c>
      <c r="M23" s="230" t="e">
        <f>IF(B23=Data!B98,Data!G98,(IF(B23=Data!#REF!,Data!#REF!,(IF(B23=Data!B101,Data!G101,(IF(B23=Data!#REF!,Data!#REF!,(IF(B23=Data!#REF!,Data!#REF!,(IF(B23=Data!#REF!,Data!#REF!,(IF(B23=Data!B85,Data!G85,(IF(B23=Data!#REF!,Data!#REF!,Data!#REF!)))))))))))))))&amp;IF(B23=Data!#REF!,Data!#REF!,(IF(B23=Data!#REF!,Data!#REF!,(IF(B23=Data!B225,Data!G225,(IF(B23=Data!#REF!,Data!#REF!,(IF(B23=Data!#REF!,Data!#REF!,(IF(B23=Data!B125,Data!G893,(IF(B23=Data!#REF!,Data!#REF!,(IF(B23=Data!#REF!,Data!#REF!,Data!#REF!)))))))))))))))&amp;IF(B23=Data!#REF!,Data!#REF!,(IF(B23=Data!#REF!,Data!#REF!,(IF(B23=Data!#REF!,Data!#REF!,(IF(B23=Data!#REF!,Data!#REF!,(IF(B23=Data!#REF!,Data!#REF!,Data!#REF!)))))))))</f>
        <v>#REF!</v>
      </c>
      <c r="N23" s="328"/>
      <c r="O23" s="329"/>
      <c r="P23" s="233" t="e">
        <f>IF(B23=Data!B98,Data!H98,(IF(B23=Data!#REF!,Data!#REF!,(IF(B23=Data!B101,Data!H101,(IF(B23=Data!#REF!,Data!#REF!,(IF(B23=Data!#REF!,Data!#REF!,(IF(B23=Data!#REF!,Data!#REF!,(IF(B23=Data!B85,Data!H85,(IF(B23=Data!#REF!,Data!#REF!,Data!#REF!)))))))))))))))&amp;IF(B23=Data!#REF!,Data!#REF!,(IF(B23=Data!#REF!,Data!#REF!,(IF(B23=Data!B225,Data!H225,(IF(B23=Data!#REF!,Data!#REF!,(IF(B23=Data!#REF!,Data!#REF!,(IF(B23=Data!B125,Data!H893,(IF(B23=Data!#REF!,Data!#REF!,(IF(B23=Data!#REF!,Data!#REF!,Data!#REF!)))))))))))))))&amp;IF(B23=Data!#REF!,Data!#REF!,(IF(B23=Data!#REF!,Data!#REF!,(IF(B23=Data!#REF!,Data!#REF!,(IF(B23=Data!#REF!,Data!#REF!,(IF(B23=Data!#REF!,Data!#REF!,Data!#REF!)))))))))</f>
        <v>#REF!</v>
      </c>
      <c r="Q23" s="329"/>
      <c r="R23" s="329"/>
      <c r="S23" s="233" t="e">
        <f>IF(B23=Data!B98,Data!I98,(IF(B23=Data!#REF!,Data!#REF!,(IF(B23=Data!B101,Data!I101,(IF(B23=Data!#REF!,Data!#REF!,(IF(B23=Data!#REF!,Data!#REF!,(IF(B23=Data!#REF!,Data!#REF!,(IF(B23=Data!B85,Data!I85,(IF(B23=Data!#REF!,Data!#REF!,Data!#REF!)))))))))))))))&amp;IF(B23=Data!#REF!,Data!#REF!,(IF(B23=Data!#REF!,Data!#REF!,(IF(B23=Data!B225,Data!I225,(IF(B23=Data!#REF!,Data!#REF!,(IF(B23=Data!#REF!,Data!#REF!,(IF(B23=Data!B125,Data!I893,(IF(B23=Data!#REF!,Data!#REF!,(IF(B23=Data!#REF!,Data!#REF!,Data!#REF!)))))))))))))))&amp;IF(B23=Data!#REF!,Data!#REF!,(IF(B23=Data!#REF!,Data!#REF!,(IF(B23=Data!#REF!,Data!#REF!,(IF(B23=Data!#REF!,Data!#REF!,(IF(B23=Data!#REF!,Data!#REF!,Data!#REF!)))))))))</f>
        <v>#REF!</v>
      </c>
      <c r="T23" s="330"/>
      <c r="U23" s="233" t="e">
        <f>IF(B23=Data!B98,Data!J98,(IF(B23=Data!#REF!,Data!#REF!,(IF(B23=Data!B101,Data!J101,(IF(B23=Data!#REF!,Data!#REF!,(IF(B23=Data!#REF!,Data!#REF!,(IF(B23=Data!#REF!,Data!#REF!,(IF(B23=Data!B85,Data!J85,(IF(B23=Data!#REF!,Data!#REF!,Data!#REF!)))))))))))))))&amp;IF(B23=Data!#REF!,Data!#REF!,(IF(B23=Data!#REF!,Data!#REF!,(IF(B23=Data!B225,Data!J225,(IF(B23=Data!#REF!,Data!#REF!,(IF(B23=Data!#REF!,Data!#REF!,(IF(B23=Data!B125,Data!J893,(IF(B23=Data!#REF!,Data!#REF!,(IF(B23=Data!#REF!,Data!#REF!,Data!#REF!)))))))))))))))&amp;IF(B23=Data!#REF!,Data!#REF!,(IF(B23=Data!#REF!,Data!#REF!,(IF(B23=Data!#REF!,Data!#REF!,(IF(B23=Data!#REF!,Data!#REF!,(IF(B23=Data!#REF!,Data!#REF!,Data!#REF!)))))))))</f>
        <v>#REF!</v>
      </c>
      <c r="V23" s="227">
        <f>IF(D23="","",VLOOKUP(B23,Data!$B$5:$J$501,9,FALSE)*D23)</f>
        <v>1.488</v>
      </c>
    </row>
    <row r="24" spans="1:22" ht="17.75" customHeight="1">
      <c r="A24" s="384"/>
      <c r="B24" s="385" t="s">
        <v>964</v>
      </c>
      <c r="C24" s="239" t="str">
        <f>IF(D24="","",VLOOKUP(B24,Data!$B$5:$L$501,2,FALSE))</f>
        <v/>
      </c>
      <c r="D24" s="386"/>
      <c r="E24" s="228"/>
      <c r="F24" s="224" t="str">
        <f>IF(D24="","",VLOOKUP(B24,Data!$B$5:$L$501,11,FALSE))</f>
        <v/>
      </c>
      <c r="G24" s="234" t="str">
        <f t="shared" si="0"/>
        <v>-</v>
      </c>
      <c r="H24" s="225" t="str">
        <f>IF(D24="","",VLOOKUP(B24,Data!$B$5:$D$501,3,FALSE))</f>
        <v/>
      </c>
      <c r="I24" s="225" t="str">
        <f>IF(D24="","",VLOOKUP(B24,Data!$B$5:$M$501,12,FALSE))</f>
        <v/>
      </c>
      <c r="J24" s="231"/>
      <c r="K24" s="226" t="str">
        <f>IF(D24="","",VLOOKUP(B24,Data!$B$5:$E$501,4,FALSE)*D24)</f>
        <v/>
      </c>
      <c r="L24" s="232" t="str">
        <f>IF(D24="","",VLOOKUP(B24,Data!$B$5:$F$501,5,FALSE)*D24)</f>
        <v/>
      </c>
      <c r="M24" s="230" t="e">
        <f>IF(B24=Data!B93,Data!G93,(IF(B24=Data!#REF!,Data!#REF!,(IF(B24=Data!B96,Data!G96,(IF(B24=Data!#REF!,Data!#REF!,(IF(B24=Data!#REF!,Data!#REF!,(IF(B24=Data!#REF!,Data!#REF!,(IF(B24=Data!B80,Data!G80,(IF(B24=Data!#REF!,Data!#REF!,Data!#REF!)))))))))))))))&amp;IF(B24=Data!#REF!,Data!#REF!,(IF(B24=Data!#REF!,Data!#REF!,(IF(B24=Data!B220,Data!G220,(IF(B24=Data!#REF!,Data!#REF!,(IF(B24=Data!#REF!,Data!#REF!,(IF(B24=Data!B120,Data!G888,(IF(B24=Data!#REF!,Data!#REF!,(IF(B24=Data!#REF!,Data!#REF!,Data!#REF!)))))))))))))))&amp;IF(B24=Data!#REF!,Data!#REF!,(IF(B24=Data!#REF!,Data!#REF!,(IF(B24=Data!#REF!,Data!#REF!,(IF(B24=Data!#REF!,Data!#REF!,(IF(B24=Data!#REF!,Data!#REF!,Data!#REF!)))))))))</f>
        <v>#REF!</v>
      </c>
      <c r="N24" s="328"/>
      <c r="O24" s="329"/>
      <c r="P24" s="233" t="e">
        <f>IF(B24=Data!B93,Data!H93,(IF(B24=Data!#REF!,Data!#REF!,(IF(B24=Data!B96,Data!H96,(IF(B24=Data!#REF!,Data!#REF!,(IF(B24=Data!#REF!,Data!#REF!,(IF(B24=Data!#REF!,Data!#REF!,(IF(B24=Data!B80,Data!H80,(IF(B24=Data!#REF!,Data!#REF!,Data!#REF!)))))))))))))))&amp;IF(B24=Data!#REF!,Data!#REF!,(IF(B24=Data!#REF!,Data!#REF!,(IF(B24=Data!B220,Data!H220,(IF(B24=Data!#REF!,Data!#REF!,(IF(B24=Data!#REF!,Data!#REF!,(IF(B24=Data!B120,Data!H888,(IF(B24=Data!#REF!,Data!#REF!,(IF(B24=Data!#REF!,Data!#REF!,Data!#REF!)))))))))))))))&amp;IF(B24=Data!#REF!,Data!#REF!,(IF(B24=Data!#REF!,Data!#REF!,(IF(B24=Data!#REF!,Data!#REF!,(IF(B24=Data!#REF!,Data!#REF!,(IF(B24=Data!#REF!,Data!#REF!,Data!#REF!)))))))))</f>
        <v>#REF!</v>
      </c>
      <c r="Q24" s="329"/>
      <c r="R24" s="329"/>
      <c r="S24" s="233" t="e">
        <f>IF(B24=Data!B93,Data!I93,(IF(B24=Data!#REF!,Data!#REF!,(IF(B24=Data!B96,Data!I96,(IF(B24=Data!#REF!,Data!#REF!,(IF(B24=Data!#REF!,Data!#REF!,(IF(B24=Data!#REF!,Data!#REF!,(IF(B24=Data!B80,Data!I80,(IF(B24=Data!#REF!,Data!#REF!,Data!#REF!)))))))))))))))&amp;IF(B24=Data!#REF!,Data!#REF!,(IF(B24=Data!#REF!,Data!#REF!,(IF(B24=Data!B220,Data!I220,(IF(B24=Data!#REF!,Data!#REF!,(IF(B24=Data!#REF!,Data!#REF!,(IF(B24=Data!B120,Data!I888,(IF(B24=Data!#REF!,Data!#REF!,(IF(B24=Data!#REF!,Data!#REF!,Data!#REF!)))))))))))))))&amp;IF(B24=Data!#REF!,Data!#REF!,(IF(B24=Data!#REF!,Data!#REF!,(IF(B24=Data!#REF!,Data!#REF!,(IF(B24=Data!#REF!,Data!#REF!,(IF(B24=Data!#REF!,Data!#REF!,Data!#REF!)))))))))</f>
        <v>#REF!</v>
      </c>
      <c r="T24" s="330"/>
      <c r="U24" s="233" t="e">
        <f>IF(B24=Data!B93,Data!J93,(IF(B24=Data!#REF!,Data!#REF!,(IF(B24=Data!B96,Data!J96,(IF(B24=Data!#REF!,Data!#REF!,(IF(B24=Data!#REF!,Data!#REF!,(IF(B24=Data!#REF!,Data!#REF!,(IF(B24=Data!B80,Data!J80,(IF(B24=Data!#REF!,Data!#REF!,Data!#REF!)))))))))))))))&amp;IF(B24=Data!#REF!,Data!#REF!,(IF(B24=Data!#REF!,Data!#REF!,(IF(B24=Data!B220,Data!J220,(IF(B24=Data!#REF!,Data!#REF!,(IF(B24=Data!#REF!,Data!#REF!,(IF(B24=Data!B120,Data!J888,(IF(B24=Data!#REF!,Data!#REF!,(IF(B24=Data!#REF!,Data!#REF!,Data!#REF!)))))))))))))))&amp;IF(B24=Data!#REF!,Data!#REF!,(IF(B24=Data!#REF!,Data!#REF!,(IF(B24=Data!#REF!,Data!#REF!,(IF(B24=Data!#REF!,Data!#REF!,(IF(B24=Data!#REF!,Data!#REF!,Data!#REF!)))))))))</f>
        <v>#REF!</v>
      </c>
      <c r="V24" s="227" t="str">
        <f>IF(D24="","",VLOOKUP(B24,Data!$B$5:$J$501,9,FALSE)*D24)</f>
        <v/>
      </c>
    </row>
    <row r="25" spans="1:22" ht="17.75" customHeight="1">
      <c r="A25" s="388">
        <v>5</v>
      </c>
      <c r="B25" s="389" t="s">
        <v>356</v>
      </c>
      <c r="C25" s="239" t="str">
        <f>IF(D25="","",VLOOKUP(B25,Data!$B$5:$L$501,2,FALSE))</f>
        <v>WQ78290</v>
      </c>
      <c r="D25" s="386">
        <v>8</v>
      </c>
      <c r="E25" s="228"/>
      <c r="F25" s="224">
        <f>IF(D25="","",VLOOKUP(B25,Data!$B$5:$L$501,11,FALSE))</f>
        <v>4283.7299999999996</v>
      </c>
      <c r="G25" s="234">
        <f t="shared" ref="G25:G28" si="1">IF(D25&gt;0,D25*F25,"-")</f>
        <v>34269.839999999997</v>
      </c>
      <c r="H25" s="225" t="str">
        <f>IF(D25="","",VLOOKUP(B25,Data!$B$5:$D$501,3,FALSE))</f>
        <v>C/T</v>
      </c>
      <c r="I25" s="225" t="str">
        <f>IF(D25="","",VLOOKUP(B25,Data!$B$5:$M$501,12,FALSE))</f>
        <v>Indonesia</v>
      </c>
      <c r="J25" s="387" t="s">
        <v>975</v>
      </c>
      <c r="K25" s="226">
        <f>IF(D25="","",VLOOKUP(B25,Data!$B$5:$E$501,4,FALSE)*D25)</f>
        <v>2440</v>
      </c>
      <c r="L25" s="232">
        <f>IF(D25="","",VLOOKUP(B25,Data!$B$5:$F$501,5,FALSE)*D25)</f>
        <v>2152</v>
      </c>
      <c r="M25" s="230" t="e">
        <f>IF(B25=Data!B86,Data!G86,(IF(B25=Data!#REF!,Data!#REF!,(IF(B25=Data!B89,Data!G89,(IF(B25=Data!#REF!,Data!#REF!,(IF(B25=Data!#REF!,Data!#REF!,(IF(B25=Data!#REF!,Data!#REF!,(IF(B25=Data!B73,Data!G73,(IF(B25=Data!#REF!,Data!#REF!,Data!#REF!)))))))))))))))&amp;IF(B25=Data!#REF!,Data!#REF!,(IF(B25=Data!#REF!,Data!#REF!,(IF(B25=Data!B213,Data!G213,(IF(B25=Data!#REF!,Data!#REF!,(IF(B25=Data!#REF!,Data!#REF!,(IF(B25=Data!B113,Data!G881,(IF(B25=Data!#REF!,Data!#REF!,(IF(B25=Data!#REF!,Data!#REF!,Data!#REF!)))))))))))))))&amp;IF(B25=Data!#REF!,Data!#REF!,(IF(B25=Data!#REF!,Data!#REF!,(IF(B25=Data!#REF!,Data!#REF!,(IF(B25=Data!#REF!,Data!#REF!,(IF(B25=Data!#REF!,Data!#REF!,Data!#REF!)))))))))</f>
        <v>#REF!</v>
      </c>
      <c r="N25" s="328"/>
      <c r="O25" s="329"/>
      <c r="P25" s="233" t="e">
        <f>IF(B25=Data!B86,Data!H86,(IF(B25=Data!#REF!,Data!#REF!,(IF(B25=Data!B89,Data!H89,(IF(B25=Data!#REF!,Data!#REF!,(IF(B25=Data!#REF!,Data!#REF!,(IF(B25=Data!#REF!,Data!#REF!,(IF(B25=Data!B73,Data!H73,(IF(B25=Data!#REF!,Data!#REF!,Data!#REF!)))))))))))))))&amp;IF(B25=Data!#REF!,Data!#REF!,(IF(B25=Data!#REF!,Data!#REF!,(IF(B25=Data!B213,Data!H213,(IF(B25=Data!#REF!,Data!#REF!,(IF(B25=Data!#REF!,Data!#REF!,(IF(B25=Data!B113,Data!H881,(IF(B25=Data!#REF!,Data!#REF!,(IF(B25=Data!#REF!,Data!#REF!,Data!#REF!)))))))))))))))&amp;IF(B25=Data!#REF!,Data!#REF!,(IF(B25=Data!#REF!,Data!#REF!,(IF(B25=Data!#REF!,Data!#REF!,(IF(B25=Data!#REF!,Data!#REF!,(IF(B25=Data!#REF!,Data!#REF!,Data!#REF!)))))))))</f>
        <v>#REF!</v>
      </c>
      <c r="Q25" s="329"/>
      <c r="R25" s="329"/>
      <c r="S25" s="233" t="e">
        <f>IF(B25=Data!B86,Data!I86,(IF(B25=Data!#REF!,Data!#REF!,(IF(B25=Data!B89,Data!I89,(IF(B25=Data!#REF!,Data!#REF!,(IF(B25=Data!#REF!,Data!#REF!,(IF(B25=Data!#REF!,Data!#REF!,(IF(B25=Data!B73,Data!I73,(IF(B25=Data!#REF!,Data!#REF!,Data!#REF!)))))))))))))))&amp;IF(B25=Data!#REF!,Data!#REF!,(IF(B25=Data!#REF!,Data!#REF!,(IF(B25=Data!B213,Data!I213,(IF(B25=Data!#REF!,Data!#REF!,(IF(B25=Data!#REF!,Data!#REF!,(IF(B25=Data!B113,Data!I881,(IF(B25=Data!#REF!,Data!#REF!,(IF(B25=Data!#REF!,Data!#REF!,Data!#REF!)))))))))))))))&amp;IF(B25=Data!#REF!,Data!#REF!,(IF(B25=Data!#REF!,Data!#REF!,(IF(B25=Data!#REF!,Data!#REF!,(IF(B25=Data!#REF!,Data!#REF!,(IF(B25=Data!#REF!,Data!#REF!,Data!#REF!)))))))))</f>
        <v>#REF!</v>
      </c>
      <c r="T25" s="330"/>
      <c r="U25" s="233" t="e">
        <f>IF(B25=Data!B86,Data!J86,(IF(B25=Data!#REF!,Data!#REF!,(IF(B25=Data!B89,Data!J89,(IF(B25=Data!#REF!,Data!#REF!,(IF(B25=Data!#REF!,Data!#REF!,(IF(B25=Data!#REF!,Data!#REF!,(IF(B25=Data!B73,Data!J73,(IF(B25=Data!#REF!,Data!#REF!,Data!#REF!)))))))))))))))&amp;IF(B25=Data!#REF!,Data!#REF!,(IF(B25=Data!#REF!,Data!#REF!,(IF(B25=Data!B213,Data!J213,(IF(B25=Data!#REF!,Data!#REF!,(IF(B25=Data!#REF!,Data!#REF!,(IF(B25=Data!B113,Data!J881,(IF(B25=Data!#REF!,Data!#REF!,(IF(B25=Data!#REF!,Data!#REF!,Data!#REF!)))))))))))))))&amp;IF(B25=Data!#REF!,Data!#REF!,(IF(B25=Data!#REF!,Data!#REF!,(IF(B25=Data!#REF!,Data!#REF!,(IF(B25=Data!#REF!,Data!#REF!,(IF(B25=Data!#REF!,Data!#REF!,Data!#REF!)))))))))</f>
        <v>#REF!</v>
      </c>
      <c r="V25" s="227">
        <f>IF(D25="","",VLOOKUP(B25,Data!$B$5:$J$501,9,FALSE)*D25)</f>
        <v>12.272</v>
      </c>
    </row>
    <row r="26" spans="1:22" ht="17.75" customHeight="1">
      <c r="A26" s="388">
        <v>6</v>
      </c>
      <c r="B26" s="389" t="s">
        <v>348</v>
      </c>
      <c r="C26" s="239" t="str">
        <f>IF(D26="","",VLOOKUP(B26,Data!$B$5:$L$501,2,FALSE))</f>
        <v>ZF71250</v>
      </c>
      <c r="D26" s="386">
        <v>12</v>
      </c>
      <c r="E26" s="228"/>
      <c r="F26" s="224">
        <f>IF(D26="","",VLOOKUP(B26,Data!$B$5:$L$501,11,FALSE))</f>
        <v>1991.71</v>
      </c>
      <c r="G26" s="234">
        <f t="shared" si="1"/>
        <v>23900.52</v>
      </c>
      <c r="H26" s="225" t="str">
        <f>IF(D26="","",VLOOKUP(B26,Data!$B$5:$D$501,3,FALSE))</f>
        <v>C/T</v>
      </c>
      <c r="I26" s="225" t="str">
        <f>IF(D26="","",VLOOKUP(B26,Data!$B$5:$M$501,12,FALSE))</f>
        <v>Indonesia</v>
      </c>
      <c r="J26" s="387" t="s">
        <v>975</v>
      </c>
      <c r="K26" s="226">
        <f>IF(D26="","",VLOOKUP(B26,Data!$B$5:$E$501,4,FALSE)*D26)</f>
        <v>2640</v>
      </c>
      <c r="L26" s="232">
        <f>IF(D26="","",VLOOKUP(B26,Data!$B$5:$F$501,5,FALSE)*D26)</f>
        <v>2388</v>
      </c>
      <c r="M26" s="230" t="e">
        <f>IF(B26=Data!B87,Data!G87,(IF(B26=Data!#REF!,Data!#REF!,(IF(B26=Data!B90,Data!G90,(IF(B26=Data!#REF!,Data!#REF!,(IF(B26=Data!#REF!,Data!#REF!,(IF(B26=Data!#REF!,Data!#REF!,(IF(B26=Data!B74,Data!G74,(IF(B26=Data!#REF!,Data!#REF!,Data!#REF!)))))))))))))))&amp;IF(B26=Data!#REF!,Data!#REF!,(IF(B26=Data!#REF!,Data!#REF!,(IF(B26=Data!B214,Data!G214,(IF(B26=Data!#REF!,Data!#REF!,(IF(B26=Data!#REF!,Data!#REF!,(IF(B26=Data!B114,Data!G882,(IF(B26=Data!#REF!,Data!#REF!,(IF(B26=Data!#REF!,Data!#REF!,Data!#REF!)))))))))))))))&amp;IF(B26=Data!#REF!,Data!#REF!,(IF(B26=Data!#REF!,Data!#REF!,(IF(B26=Data!#REF!,Data!#REF!,(IF(B26=Data!#REF!,Data!#REF!,(IF(B26=Data!#REF!,Data!#REF!,Data!#REF!)))))))))</f>
        <v>#REF!</v>
      </c>
      <c r="N26" s="328"/>
      <c r="O26" s="329"/>
      <c r="P26" s="233" t="e">
        <f>IF(B26=Data!B87,Data!H87,(IF(B26=Data!#REF!,Data!#REF!,(IF(B26=Data!B90,Data!H90,(IF(B26=Data!#REF!,Data!#REF!,(IF(B26=Data!#REF!,Data!#REF!,(IF(B26=Data!#REF!,Data!#REF!,(IF(B26=Data!B74,Data!H74,(IF(B26=Data!#REF!,Data!#REF!,Data!#REF!)))))))))))))))&amp;IF(B26=Data!#REF!,Data!#REF!,(IF(B26=Data!#REF!,Data!#REF!,(IF(B26=Data!B214,Data!H214,(IF(B26=Data!#REF!,Data!#REF!,(IF(B26=Data!#REF!,Data!#REF!,(IF(B26=Data!B114,Data!H882,(IF(B26=Data!#REF!,Data!#REF!,(IF(B26=Data!#REF!,Data!#REF!,Data!#REF!)))))))))))))))&amp;IF(B26=Data!#REF!,Data!#REF!,(IF(B26=Data!#REF!,Data!#REF!,(IF(B26=Data!#REF!,Data!#REF!,(IF(B26=Data!#REF!,Data!#REF!,(IF(B26=Data!#REF!,Data!#REF!,Data!#REF!)))))))))</f>
        <v>#REF!</v>
      </c>
      <c r="Q26" s="329"/>
      <c r="R26" s="329"/>
      <c r="S26" s="233" t="e">
        <f>IF(B26=Data!B87,Data!I87,(IF(B26=Data!#REF!,Data!#REF!,(IF(B26=Data!B90,Data!I90,(IF(B26=Data!#REF!,Data!#REF!,(IF(B26=Data!#REF!,Data!#REF!,(IF(B26=Data!#REF!,Data!#REF!,(IF(B26=Data!B74,Data!I74,(IF(B26=Data!#REF!,Data!#REF!,Data!#REF!)))))))))))))))&amp;IF(B26=Data!#REF!,Data!#REF!,(IF(B26=Data!#REF!,Data!#REF!,(IF(B26=Data!B214,Data!I214,(IF(B26=Data!#REF!,Data!#REF!,(IF(B26=Data!#REF!,Data!#REF!,(IF(B26=Data!B114,Data!I882,(IF(B26=Data!#REF!,Data!#REF!,(IF(B26=Data!#REF!,Data!#REF!,Data!#REF!)))))))))))))))&amp;IF(B26=Data!#REF!,Data!#REF!,(IF(B26=Data!#REF!,Data!#REF!,(IF(B26=Data!#REF!,Data!#REF!,(IF(B26=Data!#REF!,Data!#REF!,(IF(B26=Data!#REF!,Data!#REF!,Data!#REF!)))))))))</f>
        <v>#REF!</v>
      </c>
      <c r="T26" s="330"/>
      <c r="U26" s="233" t="e">
        <f>IF(B26=Data!B87,Data!J87,(IF(B26=Data!#REF!,Data!#REF!,(IF(B26=Data!B90,Data!J90,(IF(B26=Data!#REF!,Data!#REF!,(IF(B26=Data!#REF!,Data!#REF!,(IF(B26=Data!#REF!,Data!#REF!,(IF(B26=Data!B74,Data!J74,(IF(B26=Data!#REF!,Data!#REF!,Data!#REF!)))))))))))))))&amp;IF(B26=Data!#REF!,Data!#REF!,(IF(B26=Data!#REF!,Data!#REF!,(IF(B26=Data!B214,Data!J214,(IF(B26=Data!#REF!,Data!#REF!,(IF(B26=Data!#REF!,Data!#REF!,(IF(B26=Data!B114,Data!J882,(IF(B26=Data!#REF!,Data!#REF!,(IF(B26=Data!#REF!,Data!#REF!,Data!#REF!)))))))))))))))&amp;IF(B26=Data!#REF!,Data!#REF!,(IF(B26=Data!#REF!,Data!#REF!,(IF(B26=Data!#REF!,Data!#REF!,(IF(B26=Data!#REF!,Data!#REF!,(IF(B26=Data!#REF!,Data!#REF!,Data!#REF!)))))))))</f>
        <v>#REF!</v>
      </c>
      <c r="V26" s="227">
        <f>IF(D26="","",VLOOKUP(B26,Data!$B$5:$J$501,9,FALSE)*D26)</f>
        <v>14.22</v>
      </c>
    </row>
    <row r="27" spans="1:22" ht="17.75" customHeight="1">
      <c r="A27" s="388">
        <v>7</v>
      </c>
      <c r="B27" s="389" t="s">
        <v>32</v>
      </c>
      <c r="C27" s="239" t="str">
        <f>IF(D27="","",VLOOKUP(B27,Data!$B$5:$L$501,2,FALSE))</f>
        <v>ZQ21300</v>
      </c>
      <c r="D27" s="386">
        <v>1</v>
      </c>
      <c r="E27" s="228"/>
      <c r="F27" s="224">
        <f>IF(D27="","",VLOOKUP(B27,Data!$B$5:$L$501,11,FALSE))</f>
        <v>2033.63</v>
      </c>
      <c r="G27" s="234">
        <f t="shared" si="1"/>
        <v>2033.63</v>
      </c>
      <c r="H27" s="225" t="str">
        <f>IF(D27="","",VLOOKUP(B27,Data!$B$5:$D$501,3,FALSE))</f>
        <v>C/T</v>
      </c>
      <c r="I27" s="225" t="str">
        <f>IF(D27="","",VLOOKUP(B27,Data!$B$5:$M$501,12,FALSE))</f>
        <v>Indonesia</v>
      </c>
      <c r="J27" s="387" t="s">
        <v>975</v>
      </c>
      <c r="K27" s="226">
        <f>IF(D27="","",VLOOKUP(B27,Data!$B$5:$E$501,4,FALSE)*D27)</f>
        <v>220</v>
      </c>
      <c r="L27" s="232">
        <f>IF(D27="","",VLOOKUP(B27,Data!$B$5:$F$501,5,FALSE)*D27)</f>
        <v>199</v>
      </c>
      <c r="M27" s="230" t="e">
        <f>IF(B27=Data!B88,Data!G88,(IF(B27=Data!#REF!,Data!#REF!,(IF(B27=Data!B91,Data!G91,(IF(B27=Data!#REF!,Data!#REF!,(IF(B27=Data!#REF!,Data!#REF!,(IF(B27=Data!#REF!,Data!#REF!,(IF(B27=Data!B75,Data!G75,(IF(B27=Data!#REF!,Data!#REF!,Data!#REF!)))))))))))))))&amp;IF(B27=Data!#REF!,Data!#REF!,(IF(B27=Data!#REF!,Data!#REF!,(IF(B27=Data!B215,Data!G215,(IF(B27=Data!#REF!,Data!#REF!,(IF(B27=Data!#REF!,Data!#REF!,(IF(B27=Data!B115,Data!G883,(IF(B27=Data!#REF!,Data!#REF!,(IF(B27=Data!#REF!,Data!#REF!,Data!#REF!)))))))))))))))&amp;IF(B27=Data!#REF!,Data!#REF!,(IF(B27=Data!#REF!,Data!#REF!,(IF(B27=Data!#REF!,Data!#REF!,(IF(B27=Data!#REF!,Data!#REF!,(IF(B27=Data!#REF!,Data!#REF!,Data!#REF!)))))))))</f>
        <v>#REF!</v>
      </c>
      <c r="N27" s="328"/>
      <c r="O27" s="329"/>
      <c r="P27" s="233" t="e">
        <f>IF(B27=Data!B88,Data!H88,(IF(B27=Data!#REF!,Data!#REF!,(IF(B27=Data!B91,Data!H91,(IF(B27=Data!#REF!,Data!#REF!,(IF(B27=Data!#REF!,Data!#REF!,(IF(B27=Data!#REF!,Data!#REF!,(IF(B27=Data!B75,Data!H75,(IF(B27=Data!#REF!,Data!#REF!,Data!#REF!)))))))))))))))&amp;IF(B27=Data!#REF!,Data!#REF!,(IF(B27=Data!#REF!,Data!#REF!,(IF(B27=Data!B215,Data!H215,(IF(B27=Data!#REF!,Data!#REF!,(IF(B27=Data!#REF!,Data!#REF!,(IF(B27=Data!B115,Data!H883,(IF(B27=Data!#REF!,Data!#REF!,(IF(B27=Data!#REF!,Data!#REF!,Data!#REF!)))))))))))))))&amp;IF(B27=Data!#REF!,Data!#REF!,(IF(B27=Data!#REF!,Data!#REF!,(IF(B27=Data!#REF!,Data!#REF!,(IF(B27=Data!#REF!,Data!#REF!,(IF(B27=Data!#REF!,Data!#REF!,Data!#REF!)))))))))</f>
        <v>#REF!</v>
      </c>
      <c r="Q27" s="329"/>
      <c r="R27" s="329"/>
      <c r="S27" s="233" t="e">
        <f>IF(B27=Data!B88,Data!I88,(IF(B27=Data!#REF!,Data!#REF!,(IF(B27=Data!B91,Data!I91,(IF(B27=Data!#REF!,Data!#REF!,(IF(B27=Data!#REF!,Data!#REF!,(IF(B27=Data!#REF!,Data!#REF!,(IF(B27=Data!B75,Data!I75,(IF(B27=Data!#REF!,Data!#REF!,Data!#REF!)))))))))))))))&amp;IF(B27=Data!#REF!,Data!#REF!,(IF(B27=Data!#REF!,Data!#REF!,(IF(B27=Data!B215,Data!I215,(IF(B27=Data!#REF!,Data!#REF!,(IF(B27=Data!#REF!,Data!#REF!,(IF(B27=Data!B115,Data!I883,(IF(B27=Data!#REF!,Data!#REF!,(IF(B27=Data!#REF!,Data!#REF!,Data!#REF!)))))))))))))))&amp;IF(B27=Data!#REF!,Data!#REF!,(IF(B27=Data!#REF!,Data!#REF!,(IF(B27=Data!#REF!,Data!#REF!,(IF(B27=Data!#REF!,Data!#REF!,(IF(B27=Data!#REF!,Data!#REF!,Data!#REF!)))))))))</f>
        <v>#REF!</v>
      </c>
      <c r="T27" s="330"/>
      <c r="U27" s="233" t="e">
        <f>IF(B27=Data!B88,Data!J88,(IF(B27=Data!#REF!,Data!#REF!,(IF(B27=Data!B91,Data!J91,(IF(B27=Data!#REF!,Data!#REF!,(IF(B27=Data!#REF!,Data!#REF!,(IF(B27=Data!#REF!,Data!#REF!,(IF(B27=Data!B75,Data!J75,(IF(B27=Data!#REF!,Data!#REF!,Data!#REF!)))))))))))))))&amp;IF(B27=Data!#REF!,Data!#REF!,(IF(B27=Data!#REF!,Data!#REF!,(IF(B27=Data!B215,Data!J215,(IF(B27=Data!#REF!,Data!#REF!,(IF(B27=Data!#REF!,Data!#REF!,(IF(B27=Data!B115,Data!J883,(IF(B27=Data!#REF!,Data!#REF!,(IF(B27=Data!#REF!,Data!#REF!,Data!#REF!)))))))))))))))&amp;IF(B27=Data!#REF!,Data!#REF!,(IF(B27=Data!#REF!,Data!#REF!,(IF(B27=Data!#REF!,Data!#REF!,(IF(B27=Data!#REF!,Data!#REF!,(IF(B27=Data!#REF!,Data!#REF!,Data!#REF!)))))))))</f>
        <v>#REF!</v>
      </c>
      <c r="V27" s="227">
        <f>IF(D27="","",VLOOKUP(B27,Data!$B$5:$J$501,9,FALSE)*D27)</f>
        <v>1.1850000000000001</v>
      </c>
    </row>
    <row r="28" spans="1:22" ht="17.75" customHeight="1">
      <c r="A28" s="388">
        <v>8</v>
      </c>
      <c r="B28" s="389" t="s">
        <v>25</v>
      </c>
      <c r="C28" s="239" t="str">
        <f>IF(D28="","",VLOOKUP(B28,Data!$B$5:$L$501,2,FALSE))</f>
        <v>ZJ73730</v>
      </c>
      <c r="D28" s="386">
        <v>1</v>
      </c>
      <c r="E28" s="228"/>
      <c r="F28" s="224">
        <f>IF(D28="","",VLOOKUP(B28,Data!$B$5:$L$501,11,FALSE))</f>
        <v>2456.2800000000002</v>
      </c>
      <c r="G28" s="234">
        <f t="shared" si="1"/>
        <v>2456.2800000000002</v>
      </c>
      <c r="H28" s="225" t="str">
        <f>IF(D28="","",VLOOKUP(B28,Data!$B$5:$D$501,3,FALSE))</f>
        <v>C/T</v>
      </c>
      <c r="I28" s="225" t="str">
        <f>IF(D28="","",VLOOKUP(B28,Data!$B$5:$M$501,12,FALSE))</f>
        <v>Indonesia</v>
      </c>
      <c r="J28" s="387" t="s">
        <v>975</v>
      </c>
      <c r="K28" s="226">
        <f>IF(D28="","",VLOOKUP(B28,Data!$B$5:$E$501,4,FALSE)*D28)</f>
        <v>220</v>
      </c>
      <c r="L28" s="232">
        <f>IF(D28="","",VLOOKUP(B28,Data!$B$5:$F$501,5,FALSE)*D28)</f>
        <v>199</v>
      </c>
      <c r="M28" s="230" t="e">
        <f>IF(B28=Data!B89,Data!G89,(IF(B28=Data!#REF!,Data!#REF!,(IF(B28=Data!B92,Data!G92,(IF(B28=Data!#REF!,Data!#REF!,(IF(B28=Data!#REF!,Data!#REF!,(IF(B28=Data!#REF!,Data!#REF!,(IF(B28=Data!B76,Data!G76,(IF(B28=Data!#REF!,Data!#REF!,Data!#REF!)))))))))))))))&amp;IF(B28=Data!#REF!,Data!#REF!,(IF(B28=Data!#REF!,Data!#REF!,(IF(B28=Data!B216,Data!G216,(IF(B28=Data!#REF!,Data!#REF!,(IF(B28=Data!#REF!,Data!#REF!,(IF(B28=Data!B116,Data!G884,(IF(B28=Data!#REF!,Data!#REF!,(IF(B28=Data!#REF!,Data!#REF!,Data!#REF!)))))))))))))))&amp;IF(B28=Data!#REF!,Data!#REF!,(IF(B28=Data!#REF!,Data!#REF!,(IF(B28=Data!#REF!,Data!#REF!,(IF(B28=Data!#REF!,Data!#REF!,(IF(B28=Data!#REF!,Data!#REF!,Data!#REF!)))))))))</f>
        <v>#REF!</v>
      </c>
      <c r="N28" s="328"/>
      <c r="O28" s="329"/>
      <c r="P28" s="233" t="e">
        <f>IF(B28=Data!B89,Data!H89,(IF(B28=Data!#REF!,Data!#REF!,(IF(B28=Data!B92,Data!H92,(IF(B28=Data!#REF!,Data!#REF!,(IF(B28=Data!#REF!,Data!#REF!,(IF(B28=Data!#REF!,Data!#REF!,(IF(B28=Data!B76,Data!H76,(IF(B28=Data!#REF!,Data!#REF!,Data!#REF!)))))))))))))))&amp;IF(B28=Data!#REF!,Data!#REF!,(IF(B28=Data!#REF!,Data!#REF!,(IF(B28=Data!B216,Data!H216,(IF(B28=Data!#REF!,Data!#REF!,(IF(B28=Data!#REF!,Data!#REF!,(IF(B28=Data!B116,Data!H884,(IF(B28=Data!#REF!,Data!#REF!,(IF(B28=Data!#REF!,Data!#REF!,Data!#REF!)))))))))))))))&amp;IF(B28=Data!#REF!,Data!#REF!,(IF(B28=Data!#REF!,Data!#REF!,(IF(B28=Data!#REF!,Data!#REF!,(IF(B28=Data!#REF!,Data!#REF!,(IF(B28=Data!#REF!,Data!#REF!,Data!#REF!)))))))))</f>
        <v>#REF!</v>
      </c>
      <c r="Q28" s="329"/>
      <c r="R28" s="329"/>
      <c r="S28" s="233" t="e">
        <f>IF(B28=Data!B89,Data!I89,(IF(B28=Data!#REF!,Data!#REF!,(IF(B28=Data!B92,Data!I92,(IF(B28=Data!#REF!,Data!#REF!,(IF(B28=Data!#REF!,Data!#REF!,(IF(B28=Data!#REF!,Data!#REF!,(IF(B28=Data!B76,Data!I76,(IF(B28=Data!#REF!,Data!#REF!,Data!#REF!)))))))))))))))&amp;IF(B28=Data!#REF!,Data!#REF!,(IF(B28=Data!#REF!,Data!#REF!,(IF(B28=Data!B216,Data!I216,(IF(B28=Data!#REF!,Data!#REF!,(IF(B28=Data!#REF!,Data!#REF!,(IF(B28=Data!B116,Data!I884,(IF(B28=Data!#REF!,Data!#REF!,(IF(B28=Data!#REF!,Data!#REF!,Data!#REF!)))))))))))))))&amp;IF(B28=Data!#REF!,Data!#REF!,(IF(B28=Data!#REF!,Data!#REF!,(IF(B28=Data!#REF!,Data!#REF!,(IF(B28=Data!#REF!,Data!#REF!,(IF(B28=Data!#REF!,Data!#REF!,Data!#REF!)))))))))</f>
        <v>#REF!</v>
      </c>
      <c r="T28" s="330"/>
      <c r="U28" s="233" t="e">
        <f>IF(B28=Data!B89,Data!J89,(IF(B28=Data!#REF!,Data!#REF!,(IF(B28=Data!B92,Data!J92,(IF(B28=Data!#REF!,Data!#REF!,(IF(B28=Data!#REF!,Data!#REF!,(IF(B28=Data!#REF!,Data!#REF!,(IF(B28=Data!B76,Data!J76,(IF(B28=Data!#REF!,Data!#REF!,Data!#REF!)))))))))))))))&amp;IF(B28=Data!#REF!,Data!#REF!,(IF(B28=Data!#REF!,Data!#REF!,(IF(B28=Data!B216,Data!J216,(IF(B28=Data!#REF!,Data!#REF!,(IF(B28=Data!#REF!,Data!#REF!,(IF(B28=Data!B116,Data!J884,(IF(B28=Data!#REF!,Data!#REF!,(IF(B28=Data!#REF!,Data!#REF!,Data!#REF!)))))))))))))))&amp;IF(B28=Data!#REF!,Data!#REF!,(IF(B28=Data!#REF!,Data!#REF!,(IF(B28=Data!#REF!,Data!#REF!,(IF(B28=Data!#REF!,Data!#REF!,(IF(B28=Data!#REF!,Data!#REF!,Data!#REF!)))))))))</f>
        <v>#REF!</v>
      </c>
      <c r="V28" s="227">
        <f>IF(D28="","",VLOOKUP(B28,Data!$B$5:$J$501,9,FALSE)*D28)</f>
        <v>1.1850000000000001</v>
      </c>
    </row>
    <row r="29" spans="1:22" ht="17.75" customHeight="1">
      <c r="A29" s="384"/>
      <c r="B29" s="385" t="s">
        <v>983</v>
      </c>
      <c r="C29" s="239" t="str">
        <f>IF(D29="","",VLOOKUP(B29,Data!$B$5:$L$501,2,FALSE))</f>
        <v/>
      </c>
      <c r="D29" s="386"/>
      <c r="E29" s="319"/>
      <c r="F29" s="224" t="str">
        <f>IF(D29="","",VLOOKUP(B29,Data!$B$5:$L$501,11,FALSE))</f>
        <v/>
      </c>
      <c r="G29" s="234" t="str">
        <f t="shared" ref="G29:G30" si="2">IF(D29&gt;0,D29*F29,"-")</f>
        <v>-</v>
      </c>
      <c r="H29" s="225" t="str">
        <f>IF(D29="","",VLOOKUP(B29,Data!$B$5:$D$501,3,FALSE))</f>
        <v/>
      </c>
      <c r="I29" s="225" t="str">
        <f>IF(D29="","",VLOOKUP(B29,Data!$B$5:$M$501,12,FALSE))</f>
        <v/>
      </c>
      <c r="J29" s="231"/>
      <c r="K29" s="226" t="str">
        <f>IF(D29="","",VLOOKUP(B29,Data!$B$5:$E$501,4,FALSE)*D29)</f>
        <v/>
      </c>
      <c r="L29" s="232" t="str">
        <f>IF(D29="","",VLOOKUP(B29,Data!$B$5:$F$501,5,FALSE)*D29)</f>
        <v/>
      </c>
      <c r="M29" s="230" t="e">
        <f>IF(B29=Data!B89,Data!G89,(IF(B29=Data!#REF!,Data!#REF!,(IF(B29=Data!B92,Data!G92,(IF(B29=Data!#REF!,Data!#REF!,(IF(B29=Data!#REF!,Data!#REF!,(IF(B29=Data!#REF!,Data!#REF!,(IF(B29=Data!B76,Data!G76,(IF(B29=Data!#REF!,Data!#REF!,Data!#REF!)))))))))))))))&amp;IF(B29=Data!#REF!,Data!#REF!,(IF(B29=Data!#REF!,Data!#REF!,(IF(B29=Data!B216,Data!G216,(IF(B29=Data!#REF!,Data!#REF!,(IF(B29=Data!#REF!,Data!#REF!,(IF(B29=Data!B116,Data!G884,(IF(B29=Data!#REF!,Data!#REF!,(IF(B29=Data!#REF!,Data!#REF!,Data!#REF!)))))))))))))))&amp;IF(B29=Data!#REF!,Data!#REF!,(IF(B29=Data!#REF!,Data!#REF!,(IF(B29=Data!#REF!,Data!#REF!,(IF(B29=Data!#REF!,Data!#REF!,(IF(B29=Data!#REF!,Data!#REF!,Data!#REF!)))))))))</f>
        <v>#REF!</v>
      </c>
      <c r="N29" s="328"/>
      <c r="O29" s="329"/>
      <c r="P29" s="233" t="e">
        <f>IF(B29=Data!B89,Data!H89,(IF(B29=Data!#REF!,Data!#REF!,(IF(B29=Data!B92,Data!H92,(IF(B29=Data!#REF!,Data!#REF!,(IF(B29=Data!#REF!,Data!#REF!,(IF(B29=Data!#REF!,Data!#REF!,(IF(B29=Data!B76,Data!H76,(IF(B29=Data!#REF!,Data!#REF!,Data!#REF!)))))))))))))))&amp;IF(B29=Data!#REF!,Data!#REF!,(IF(B29=Data!#REF!,Data!#REF!,(IF(B29=Data!B216,Data!H216,(IF(B29=Data!#REF!,Data!#REF!,(IF(B29=Data!#REF!,Data!#REF!,(IF(B29=Data!B116,Data!H884,(IF(B29=Data!#REF!,Data!#REF!,(IF(B29=Data!#REF!,Data!#REF!,Data!#REF!)))))))))))))))&amp;IF(B29=Data!#REF!,Data!#REF!,(IF(B29=Data!#REF!,Data!#REF!,(IF(B29=Data!#REF!,Data!#REF!,(IF(B29=Data!#REF!,Data!#REF!,(IF(B29=Data!#REF!,Data!#REF!,Data!#REF!)))))))))</f>
        <v>#REF!</v>
      </c>
      <c r="Q29" s="329"/>
      <c r="R29" s="329"/>
      <c r="S29" s="233" t="e">
        <f>IF(B29=Data!B89,Data!I89,(IF(B29=Data!#REF!,Data!#REF!,(IF(B29=Data!B92,Data!I92,(IF(B29=Data!#REF!,Data!#REF!,(IF(B29=Data!#REF!,Data!#REF!,(IF(B29=Data!#REF!,Data!#REF!,(IF(B29=Data!B76,Data!I76,(IF(B29=Data!#REF!,Data!#REF!,Data!#REF!)))))))))))))))&amp;IF(B29=Data!#REF!,Data!#REF!,(IF(B29=Data!#REF!,Data!#REF!,(IF(B29=Data!B216,Data!I216,(IF(B29=Data!#REF!,Data!#REF!,(IF(B29=Data!#REF!,Data!#REF!,(IF(B29=Data!B116,Data!I884,(IF(B29=Data!#REF!,Data!#REF!,(IF(B29=Data!#REF!,Data!#REF!,Data!#REF!)))))))))))))))&amp;IF(B29=Data!#REF!,Data!#REF!,(IF(B29=Data!#REF!,Data!#REF!,(IF(B29=Data!#REF!,Data!#REF!,(IF(B29=Data!#REF!,Data!#REF!,(IF(B29=Data!#REF!,Data!#REF!,Data!#REF!)))))))))</f>
        <v>#REF!</v>
      </c>
      <c r="T29" s="330"/>
      <c r="U29" s="233" t="e">
        <f>IF(B29=Data!B89,Data!J89,(IF(B29=Data!#REF!,Data!#REF!,(IF(B29=Data!B92,Data!J92,(IF(B29=Data!#REF!,Data!#REF!,(IF(B29=Data!#REF!,Data!#REF!,(IF(B29=Data!#REF!,Data!#REF!,(IF(B29=Data!B76,Data!J76,(IF(B29=Data!#REF!,Data!#REF!,Data!#REF!)))))))))))))))&amp;IF(B29=Data!#REF!,Data!#REF!,(IF(B29=Data!#REF!,Data!#REF!,(IF(B29=Data!B216,Data!J216,(IF(B29=Data!#REF!,Data!#REF!,(IF(B29=Data!#REF!,Data!#REF!,(IF(B29=Data!B116,Data!J884,(IF(B29=Data!#REF!,Data!#REF!,(IF(B29=Data!#REF!,Data!#REF!,Data!#REF!)))))))))))))))&amp;IF(B29=Data!#REF!,Data!#REF!,(IF(B29=Data!#REF!,Data!#REF!,(IF(B29=Data!#REF!,Data!#REF!,(IF(B29=Data!#REF!,Data!#REF!,(IF(B29=Data!#REF!,Data!#REF!,Data!#REF!)))))))))</f>
        <v>#REF!</v>
      </c>
      <c r="V29" s="227" t="str">
        <f>IF(D29="","",VLOOKUP(B29,Data!$B$5:$J$501,9,FALSE)*D29)</f>
        <v/>
      </c>
    </row>
    <row r="30" spans="1:22" ht="17.75" customHeight="1">
      <c r="A30" s="388">
        <v>9</v>
      </c>
      <c r="B30" s="389" t="s">
        <v>386</v>
      </c>
      <c r="C30" s="239" t="str">
        <f>IF(D30="","",VLOOKUP(B30,Data!$B$5:$L$501,2,FALSE))</f>
        <v>ZW44770</v>
      </c>
      <c r="D30" s="386">
        <v>2</v>
      </c>
      <c r="E30" s="320"/>
      <c r="F30" s="224">
        <f>IF(D30="","",VLOOKUP(B30,Data!$B$5:$L$501,11,FALSE))</f>
        <v>1857.02</v>
      </c>
      <c r="G30" s="234">
        <f t="shared" si="2"/>
        <v>3714.04</v>
      </c>
      <c r="H30" s="225" t="str">
        <f>IF(D30="","",VLOOKUP(B30,Data!$B$5:$D$501,3,FALSE))</f>
        <v>C/T</v>
      </c>
      <c r="I30" s="225" t="str">
        <f>IF(D30="","",VLOOKUP(B30,Data!$B$5:$M$501,12,FALSE))</f>
        <v>Indonesia</v>
      </c>
      <c r="J30" s="231" t="s">
        <v>982</v>
      </c>
      <c r="K30" s="226">
        <f>IF(D30="","",VLOOKUP(B30,Data!$B$5:$E$501,4,FALSE)*D30)</f>
        <v>402</v>
      </c>
      <c r="L30" s="232">
        <f>IF(D30="","",VLOOKUP(B30,Data!$B$5:$F$501,5,FALSE)*D30)</f>
        <v>362</v>
      </c>
      <c r="M30" s="230" t="e">
        <f>IF(B30=Data!B144,Data!G144,(IF(B30=Data!#REF!,Data!#REF!,(IF(B30=Data!B147,Data!G147,(IF(B30=Data!#REF!,Data!#REF!,(IF(B30=Data!#REF!,Data!#REF!,(IF(B30=Data!#REF!,Data!#REF!,(IF(B30=Data!B131,Data!G131,(IF(B30=Data!#REF!,Data!#REF!,Data!#REF!)))))))))))))))&amp;IF(B30=Data!#REF!,Data!#REF!,(IF(B30=Data!#REF!,Data!#REF!,(IF(B30=Data!B271,Data!G271,(IF(B30=Data!#REF!,Data!#REF!,(IF(B30=Data!#REF!,Data!#REF!,(IF(B30=Data!B171,Data!G939,(IF(B30=Data!#REF!,Data!#REF!,(IF(B30=Data!#REF!,Data!#REF!,Data!#REF!)))))))))))))))&amp;IF(B30=Data!#REF!,Data!#REF!,(IF(B30=Data!#REF!,Data!#REF!,(IF(B30=Data!#REF!,Data!#REF!,(IF(B30=Data!#REF!,Data!#REF!,(IF(B30=Data!#REF!,Data!#REF!,Data!#REF!)))))))))</f>
        <v>#REF!</v>
      </c>
      <c r="N30" s="328"/>
      <c r="O30" s="329"/>
      <c r="P30" s="233" t="e">
        <f>IF(B30=Data!B144,Data!H144,(IF(B30=Data!#REF!,Data!#REF!,(IF(B30=Data!B147,Data!H147,(IF(B30=Data!#REF!,Data!#REF!,(IF(B30=Data!#REF!,Data!#REF!,(IF(B30=Data!#REF!,Data!#REF!,(IF(B30=Data!B131,Data!H131,(IF(B30=Data!#REF!,Data!#REF!,Data!#REF!)))))))))))))))&amp;IF(B30=Data!#REF!,Data!#REF!,(IF(B30=Data!#REF!,Data!#REF!,(IF(B30=Data!B271,Data!H271,(IF(B30=Data!#REF!,Data!#REF!,(IF(B30=Data!#REF!,Data!#REF!,(IF(B30=Data!B171,Data!H939,(IF(B30=Data!#REF!,Data!#REF!,(IF(B30=Data!#REF!,Data!#REF!,Data!#REF!)))))))))))))))&amp;IF(B30=Data!#REF!,Data!#REF!,(IF(B30=Data!#REF!,Data!#REF!,(IF(B30=Data!#REF!,Data!#REF!,(IF(B30=Data!#REF!,Data!#REF!,(IF(B30=Data!#REF!,Data!#REF!,Data!#REF!)))))))))</f>
        <v>#REF!</v>
      </c>
      <c r="Q30" s="329"/>
      <c r="R30" s="329"/>
      <c r="S30" s="233" t="e">
        <f>IF(B30=Data!B144,Data!I144,(IF(B30=Data!#REF!,Data!#REF!,(IF(B30=Data!B147,Data!I147,(IF(B30=Data!#REF!,Data!#REF!,(IF(B30=Data!#REF!,Data!#REF!,(IF(B30=Data!#REF!,Data!#REF!,(IF(B30=Data!B131,Data!I131,(IF(B30=Data!#REF!,Data!#REF!,Data!#REF!)))))))))))))))&amp;IF(B30=Data!#REF!,Data!#REF!,(IF(B30=Data!#REF!,Data!#REF!,(IF(B30=Data!B271,Data!I271,(IF(B30=Data!#REF!,Data!#REF!,(IF(B30=Data!#REF!,Data!#REF!,(IF(B30=Data!B171,Data!I939,(IF(B30=Data!#REF!,Data!#REF!,(IF(B30=Data!#REF!,Data!#REF!,Data!#REF!)))))))))))))))&amp;IF(B30=Data!#REF!,Data!#REF!,(IF(B30=Data!#REF!,Data!#REF!,(IF(B30=Data!#REF!,Data!#REF!,(IF(B30=Data!#REF!,Data!#REF!,(IF(B30=Data!#REF!,Data!#REF!,Data!#REF!)))))))))</f>
        <v>#REF!</v>
      </c>
      <c r="T30" s="330"/>
      <c r="U30" s="233" t="e">
        <f>IF(B30=Data!B144,Data!J144,(IF(B30=Data!#REF!,Data!#REF!,(IF(B30=Data!B147,Data!J147,(IF(B30=Data!#REF!,Data!#REF!,(IF(B30=Data!#REF!,Data!#REF!,(IF(B30=Data!#REF!,Data!#REF!,(IF(B30=Data!B131,Data!J131,(IF(B30=Data!#REF!,Data!#REF!,Data!#REF!)))))))))))))))&amp;IF(B30=Data!#REF!,Data!#REF!,(IF(B30=Data!#REF!,Data!#REF!,(IF(B30=Data!B271,Data!J271,(IF(B30=Data!#REF!,Data!#REF!,(IF(B30=Data!#REF!,Data!#REF!,(IF(B30=Data!B171,Data!J939,(IF(B30=Data!#REF!,Data!#REF!,(IF(B30=Data!#REF!,Data!#REF!,Data!#REF!)))))))))))))))&amp;IF(B30=Data!#REF!,Data!#REF!,(IF(B30=Data!#REF!,Data!#REF!,(IF(B30=Data!#REF!,Data!#REF!,(IF(B30=Data!#REF!,Data!#REF!,(IF(B30=Data!#REF!,Data!#REF!,Data!#REF!)))))))))</f>
        <v>#REF!</v>
      </c>
      <c r="V30" s="227">
        <f>IF(D30="","",VLOOKUP(B30,Data!$B$5:$J$501,9,FALSE)*D30)</f>
        <v>2.2999999999999998</v>
      </c>
    </row>
    <row r="31" spans="1:22" ht="17.5" customHeight="1">
      <c r="A31" s="326"/>
      <c r="B31" s="327"/>
      <c r="C31" s="239" t="str">
        <f>IF(D31="","",VLOOKUP(B31,Data!$B$5:$L$501,2,FALSE))</f>
        <v/>
      </c>
      <c r="D31" s="229"/>
      <c r="E31" s="228"/>
      <c r="F31" s="224" t="str">
        <f>IF(D31="","",VLOOKUP(B31,Data!$B$5:$L$501,11,FALSE))</f>
        <v/>
      </c>
      <c r="G31" s="234" t="str">
        <f t="shared" si="0"/>
        <v>-</v>
      </c>
      <c r="H31" s="225" t="str">
        <f>IF(D31="","",VLOOKUP(B31,Data!$B$5:$D$501,3,FALSE))</f>
        <v/>
      </c>
      <c r="I31" s="225" t="str">
        <f>IF(D31="","",VLOOKUP(B31,Data!$B$5:$M$501,12,FALSE))</f>
        <v/>
      </c>
      <c r="J31" s="231"/>
      <c r="K31" s="226" t="str">
        <f>IF(D31="","",VLOOKUP(B31,Data!$B$5:$E$501,4,FALSE)*D31)</f>
        <v/>
      </c>
      <c r="L31" s="232" t="str">
        <f>IF(D31="","",VLOOKUP(B31,Data!$B$5:$F$501,5,FALSE)*D31)</f>
        <v/>
      </c>
      <c r="M31" s="230" t="e">
        <f>IF(B31=Data!B108,Data!G108,(IF(B31=Data!#REF!,Data!#REF!,(IF(B31=Data!B111,Data!G111,(IF(B31=Data!#REF!,Data!#REF!,(IF(B31=Data!#REF!,Data!#REF!,(IF(B31=Data!#REF!,Data!#REF!,(IF(B31=Data!B95,Data!G95,(IF(B31=Data!#REF!,Data!#REF!,Data!#REF!)))))))))))))))&amp;IF(B31=Data!#REF!,Data!#REF!,(IF(B31=Data!#REF!,Data!#REF!,(IF(B31=Data!B235,Data!G235,(IF(B31=Data!#REF!,Data!#REF!,(IF(B31=Data!#REF!,Data!#REF!,(IF(B31=Data!B135,Data!G903,(IF(B31=Data!#REF!,Data!#REF!,(IF(B31=Data!#REF!,Data!#REF!,Data!#REF!)))))))))))))))&amp;IF(B31=Data!#REF!,Data!#REF!,(IF(B31=Data!#REF!,Data!#REF!,(IF(B31=Data!#REF!,Data!#REF!,(IF(B31=Data!#REF!,Data!#REF!,(IF(B31=Data!#REF!,Data!#REF!,Data!#REF!)))))))))</f>
        <v>#REF!</v>
      </c>
      <c r="N31" s="328"/>
      <c r="O31" s="329"/>
      <c r="P31" s="233" t="e">
        <f>IF(B31=Data!B108,Data!H108,(IF(B31=Data!#REF!,Data!#REF!,(IF(B31=Data!B111,Data!H111,(IF(B31=Data!#REF!,Data!#REF!,(IF(B31=Data!#REF!,Data!#REF!,(IF(B31=Data!#REF!,Data!#REF!,(IF(B31=Data!B95,Data!H95,(IF(B31=Data!#REF!,Data!#REF!,Data!#REF!)))))))))))))))&amp;IF(B31=Data!#REF!,Data!#REF!,(IF(B31=Data!#REF!,Data!#REF!,(IF(B31=Data!B235,Data!H235,(IF(B31=Data!#REF!,Data!#REF!,(IF(B31=Data!#REF!,Data!#REF!,(IF(B31=Data!B135,Data!H903,(IF(B31=Data!#REF!,Data!#REF!,(IF(B31=Data!#REF!,Data!#REF!,Data!#REF!)))))))))))))))&amp;IF(B31=Data!#REF!,Data!#REF!,(IF(B31=Data!#REF!,Data!#REF!,(IF(B31=Data!#REF!,Data!#REF!,(IF(B31=Data!#REF!,Data!#REF!,(IF(B31=Data!#REF!,Data!#REF!,Data!#REF!)))))))))</f>
        <v>#REF!</v>
      </c>
      <c r="Q31" s="329"/>
      <c r="R31" s="329"/>
      <c r="S31" s="233" t="e">
        <f>IF(B31=Data!B108,Data!I108,(IF(B31=Data!#REF!,Data!#REF!,(IF(B31=Data!B111,Data!I111,(IF(B31=Data!#REF!,Data!#REF!,(IF(B31=Data!#REF!,Data!#REF!,(IF(B31=Data!#REF!,Data!#REF!,(IF(B31=Data!B95,Data!I95,(IF(B31=Data!#REF!,Data!#REF!,Data!#REF!)))))))))))))))&amp;IF(B31=Data!#REF!,Data!#REF!,(IF(B31=Data!#REF!,Data!#REF!,(IF(B31=Data!B235,Data!I235,(IF(B31=Data!#REF!,Data!#REF!,(IF(B31=Data!#REF!,Data!#REF!,(IF(B31=Data!B135,Data!I903,(IF(B31=Data!#REF!,Data!#REF!,(IF(B31=Data!#REF!,Data!#REF!,Data!#REF!)))))))))))))))&amp;IF(B31=Data!#REF!,Data!#REF!,(IF(B31=Data!#REF!,Data!#REF!,(IF(B31=Data!#REF!,Data!#REF!,(IF(B31=Data!#REF!,Data!#REF!,(IF(B31=Data!#REF!,Data!#REF!,Data!#REF!)))))))))</f>
        <v>#REF!</v>
      </c>
      <c r="T31" s="330"/>
      <c r="U31" s="233" t="e">
        <f>IF(B31=Data!B108,Data!J108,(IF(B31=Data!#REF!,Data!#REF!,(IF(B31=Data!B111,Data!J111,(IF(B31=Data!#REF!,Data!#REF!,(IF(B31=Data!#REF!,Data!#REF!,(IF(B31=Data!#REF!,Data!#REF!,(IF(B31=Data!B95,Data!J95,(IF(B31=Data!#REF!,Data!#REF!,Data!#REF!)))))))))))))))&amp;IF(B31=Data!#REF!,Data!#REF!,(IF(B31=Data!#REF!,Data!#REF!,(IF(B31=Data!B235,Data!J235,(IF(B31=Data!#REF!,Data!#REF!,(IF(B31=Data!#REF!,Data!#REF!,(IF(B31=Data!B135,Data!J903,(IF(B31=Data!#REF!,Data!#REF!,(IF(B31=Data!#REF!,Data!#REF!,Data!#REF!)))))))))))))))&amp;IF(B31=Data!#REF!,Data!#REF!,(IF(B31=Data!#REF!,Data!#REF!,(IF(B31=Data!#REF!,Data!#REF!,(IF(B31=Data!#REF!,Data!#REF!,(IF(B31=Data!#REF!,Data!#REF!,Data!#REF!)))))))))</f>
        <v>#REF!</v>
      </c>
      <c r="V31" s="227" t="str">
        <f>IF(D31="","",VLOOKUP(B31,Data!$B$5:$J$501,9,FALSE)*D31)</f>
        <v/>
      </c>
    </row>
    <row r="32" spans="1:22" ht="29" customHeight="1">
      <c r="A32" s="326"/>
      <c r="B32" s="390"/>
      <c r="C32" s="326"/>
      <c r="D32" s="321">
        <f>SUM(D18:D30)</f>
        <v>28</v>
      </c>
      <c r="E32" s="113"/>
      <c r="F32" s="167"/>
      <c r="G32" s="236">
        <f>SUM(G18:G30)</f>
        <v>79515.67</v>
      </c>
      <c r="H32" s="235"/>
      <c r="I32" s="235"/>
      <c r="J32" s="241"/>
      <c r="K32" s="236">
        <f>SUM(K18:K30)</f>
        <v>6946</v>
      </c>
      <c r="L32" s="236">
        <f>SUM(L18:L30)</f>
        <v>6219</v>
      </c>
      <c r="M32" s="236" t="e">
        <f>SUM(M16:M31)</f>
        <v>#REF!</v>
      </c>
      <c r="N32" s="237" t="e">
        <f>SUM(#REF!)</f>
        <v>#REF!</v>
      </c>
      <c r="O32" s="236">
        <f>SUM(O16:O31)</f>
        <v>0</v>
      </c>
      <c r="P32" s="236" t="e">
        <f>SUM(P16:P31)</f>
        <v>#REF!</v>
      </c>
      <c r="Q32" s="237"/>
      <c r="R32" s="236">
        <f>SUM(R16:R31)</f>
        <v>0</v>
      </c>
      <c r="S32" s="236" t="e">
        <f>SUM(S16:S31)</f>
        <v>#REF!</v>
      </c>
      <c r="T32" s="237"/>
      <c r="U32" s="236" t="e">
        <f>SUM(U16:U31)</f>
        <v>#REF!</v>
      </c>
      <c r="V32" s="238">
        <f>SUM(V18:V30)</f>
        <v>36.826000000000001</v>
      </c>
    </row>
    <row r="33" spans="1:29" ht="16.5">
      <c r="A33" s="326"/>
      <c r="B33" s="19"/>
      <c r="C33" s="21"/>
      <c r="D33" s="203"/>
      <c r="E33" s="34"/>
      <c r="F33" s="186" t="s">
        <v>525</v>
      </c>
      <c r="G33" s="183"/>
      <c r="H33" s="55"/>
      <c r="I33" s="55"/>
      <c r="J33" s="165"/>
      <c r="K33" s="187"/>
      <c r="L33" s="183"/>
      <c r="M33" s="36"/>
      <c r="N33" s="35"/>
      <c r="O33" s="35"/>
      <c r="P33" s="35"/>
      <c r="Q33" s="35"/>
      <c r="R33" s="35"/>
      <c r="S33" s="35"/>
      <c r="T33" s="36"/>
      <c r="U33" s="36"/>
      <c r="V33" s="185"/>
    </row>
    <row r="34" spans="1:29" ht="13">
      <c r="A34" s="16" t="s">
        <v>520</v>
      </c>
      <c r="B34" s="17"/>
      <c r="C34" s="1"/>
      <c r="D34" s="204" t="s">
        <v>532</v>
      </c>
      <c r="E34" s="27"/>
      <c r="F34" s="81" t="s">
        <v>81</v>
      </c>
      <c r="G34" s="85"/>
      <c r="H34" s="32" t="s">
        <v>82</v>
      </c>
      <c r="I34" s="56"/>
      <c r="J34" s="188" t="s">
        <v>83</v>
      </c>
      <c r="K34" s="178"/>
      <c r="L34" s="428" t="s">
        <v>84</v>
      </c>
      <c r="M34" s="429"/>
      <c r="N34" s="429"/>
      <c r="O34" s="429"/>
      <c r="P34" s="429"/>
      <c r="Q34" s="429"/>
      <c r="R34" s="429"/>
      <c r="S34" s="429"/>
      <c r="T34" s="429"/>
      <c r="U34" s="429"/>
      <c r="V34" s="430"/>
    </row>
    <row r="35" spans="1:29" ht="13">
      <c r="A35" s="19" t="s">
        <v>521</v>
      </c>
      <c r="B35" s="20"/>
      <c r="C35" s="60"/>
      <c r="D35" s="201" t="s">
        <v>86</v>
      </c>
      <c r="E35" s="20"/>
      <c r="F35" s="431"/>
      <c r="G35" s="432"/>
      <c r="H35" s="19" t="s">
        <v>87</v>
      </c>
      <c r="I35" s="61"/>
      <c r="J35" s="189" t="s">
        <v>533</v>
      </c>
      <c r="K35" s="180"/>
      <c r="L35" s="176"/>
      <c r="M35" s="20"/>
      <c r="N35" s="20"/>
      <c r="O35" s="20"/>
      <c r="P35" s="20"/>
      <c r="Q35" s="20"/>
      <c r="R35" s="20"/>
      <c r="S35" s="20"/>
      <c r="T35" s="20"/>
      <c r="U35" s="20"/>
      <c r="V35" s="181"/>
    </row>
    <row r="36" spans="1:29">
      <c r="A36" s="19" t="s">
        <v>522</v>
      </c>
      <c r="B36" s="20"/>
      <c r="C36" s="21"/>
      <c r="D36" s="201"/>
      <c r="E36" s="20"/>
      <c r="F36" s="431"/>
      <c r="G36" s="432"/>
      <c r="H36" s="19"/>
      <c r="I36" s="61"/>
      <c r="J36" s="433" t="s">
        <v>92</v>
      </c>
      <c r="K36" s="434"/>
      <c r="L36" s="176"/>
      <c r="M36" s="20"/>
      <c r="N36" s="20"/>
      <c r="O36" s="20"/>
      <c r="P36" s="20"/>
      <c r="Q36" s="20"/>
      <c r="R36" s="20"/>
      <c r="S36" s="20"/>
      <c r="T36" s="20"/>
      <c r="U36" s="20"/>
      <c r="V36" s="181"/>
    </row>
    <row r="37" spans="1:29">
      <c r="A37" s="34"/>
      <c r="B37" s="35"/>
      <c r="C37" s="391"/>
      <c r="D37" s="201" t="s">
        <v>93</v>
      </c>
      <c r="E37" s="20"/>
      <c r="F37" s="190"/>
      <c r="G37" s="191"/>
      <c r="H37" s="19" t="s">
        <v>94</v>
      </c>
      <c r="I37" s="61"/>
      <c r="J37" s="189"/>
      <c r="K37" s="180"/>
      <c r="L37" s="176"/>
      <c r="M37" s="20"/>
      <c r="N37" s="20"/>
      <c r="O37" s="20"/>
      <c r="P37" s="20"/>
      <c r="Q37" s="20"/>
      <c r="R37" s="20"/>
      <c r="S37" s="20"/>
      <c r="T37" s="20"/>
      <c r="U37" s="20"/>
      <c r="V37" s="181"/>
    </row>
    <row r="38" spans="1:29" ht="13">
      <c r="A38" s="16" t="s">
        <v>95</v>
      </c>
      <c r="B38" s="27"/>
      <c r="C38" s="12"/>
      <c r="D38" s="201" t="s">
        <v>96</v>
      </c>
      <c r="E38" s="20"/>
      <c r="F38" s="89" t="s">
        <v>97</v>
      </c>
      <c r="G38" s="86"/>
      <c r="H38" s="19" t="s">
        <v>87</v>
      </c>
      <c r="I38" s="61"/>
      <c r="J38" s="189" t="s">
        <v>98</v>
      </c>
      <c r="K38" s="180"/>
      <c r="L38" s="176"/>
      <c r="M38" s="20"/>
      <c r="N38" s="20"/>
      <c r="O38" s="20"/>
      <c r="P38" s="20"/>
      <c r="Q38" s="20"/>
      <c r="R38" s="20"/>
      <c r="S38" s="20"/>
      <c r="T38" s="20"/>
      <c r="U38" s="20"/>
      <c r="V38" s="181"/>
    </row>
    <row r="39" spans="1:29" ht="13">
      <c r="A39" s="19" t="s">
        <v>538</v>
      </c>
      <c r="B39" s="20"/>
      <c r="C39" s="21"/>
      <c r="D39" s="201" t="s">
        <v>99</v>
      </c>
      <c r="E39" s="20"/>
      <c r="F39" s="90"/>
      <c r="G39" s="192"/>
      <c r="H39" s="19" t="s">
        <v>100</v>
      </c>
      <c r="I39" s="61"/>
      <c r="J39" s="433" t="s">
        <v>523</v>
      </c>
      <c r="K39" s="434"/>
      <c r="L39" s="435" t="s">
        <v>102</v>
      </c>
      <c r="M39" s="436"/>
      <c r="N39" s="436"/>
      <c r="O39" s="436"/>
      <c r="P39" s="436"/>
      <c r="Q39" s="436"/>
      <c r="R39" s="436"/>
      <c r="S39" s="436"/>
      <c r="T39" s="436"/>
      <c r="U39" s="436"/>
      <c r="V39" s="437"/>
    </row>
    <row r="40" spans="1:29">
      <c r="A40" s="34"/>
      <c r="B40" s="35"/>
      <c r="C40" s="36"/>
      <c r="D40" s="202"/>
      <c r="E40" s="35"/>
      <c r="F40" s="422" t="s">
        <v>981</v>
      </c>
      <c r="G40" s="423"/>
      <c r="H40" s="422" t="s">
        <v>980</v>
      </c>
      <c r="I40" s="423"/>
      <c r="J40" s="184" t="s">
        <v>539</v>
      </c>
      <c r="K40" s="184"/>
      <c r="L40" s="424" t="s">
        <v>104</v>
      </c>
      <c r="M40" s="425"/>
      <c r="N40" s="425"/>
      <c r="O40" s="425"/>
      <c r="P40" s="425"/>
      <c r="Q40" s="425"/>
      <c r="R40" s="425"/>
      <c r="S40" s="425"/>
      <c r="T40" s="425"/>
      <c r="U40" s="425"/>
      <c r="V40" s="426"/>
    </row>
    <row r="44" spans="1:29" ht="36" customHeight="1">
      <c r="A44" s="206" t="s">
        <v>545</v>
      </c>
      <c r="B44" s="206"/>
      <c r="D44" s="4"/>
      <c r="F44" s="331" t="s">
        <v>883</v>
      </c>
      <c r="G44" s="331"/>
      <c r="H44" s="331" t="s">
        <v>578</v>
      </c>
      <c r="J44" s="4"/>
    </row>
    <row r="45" spans="1:29" ht="20">
      <c r="A45" s="206" t="s">
        <v>901</v>
      </c>
      <c r="B45" s="206"/>
      <c r="D45" s="4"/>
      <c r="F45" s="331" t="s">
        <v>884</v>
      </c>
      <c r="G45" s="332"/>
      <c r="H45" s="331" t="s">
        <v>578</v>
      </c>
      <c r="J45" s="4"/>
    </row>
    <row r="46" spans="1:29" ht="20">
      <c r="A46" s="206" t="s">
        <v>546</v>
      </c>
      <c r="B46" s="206"/>
      <c r="D46" s="4"/>
      <c r="F46" s="331" t="s">
        <v>885</v>
      </c>
      <c r="G46" s="331"/>
      <c r="H46" s="331" t="s">
        <v>578</v>
      </c>
      <c r="J46" s="4"/>
    </row>
    <row r="47" spans="1:29" ht="20">
      <c r="A47" s="206" t="s">
        <v>547</v>
      </c>
      <c r="B47" s="206"/>
      <c r="D47" s="4"/>
      <c r="F47" s="331" t="s">
        <v>886</v>
      </c>
      <c r="G47" s="331"/>
      <c r="H47" s="331" t="s">
        <v>578</v>
      </c>
      <c r="J47" s="4"/>
    </row>
    <row r="48" spans="1:29" s="172" customFormat="1" ht="20">
      <c r="A48" s="206" t="s">
        <v>548</v>
      </c>
      <c r="B48" s="206"/>
      <c r="C48" s="4"/>
      <c r="D48" s="4"/>
      <c r="E48" s="4"/>
      <c r="F48" s="331" t="s">
        <v>887</v>
      </c>
      <c r="G48" s="331"/>
      <c r="H48" s="331" t="s">
        <v>578</v>
      </c>
      <c r="I48" s="4"/>
      <c r="J48" s="4"/>
      <c r="M48" s="4"/>
      <c r="N48" s="4"/>
      <c r="O48" s="4"/>
      <c r="P48" s="4"/>
      <c r="Q48" s="4"/>
      <c r="R48" s="4"/>
      <c r="S48" s="4"/>
      <c r="T48" s="4"/>
      <c r="U48" s="4"/>
      <c r="V48" s="173"/>
      <c r="Y48" s="4"/>
      <c r="Z48" s="4"/>
      <c r="AA48" s="4"/>
      <c r="AB48" s="4"/>
      <c r="AC48" s="4"/>
    </row>
    <row r="49" spans="6:8" ht="20">
      <c r="F49" s="331" t="s">
        <v>888</v>
      </c>
      <c r="G49" s="331"/>
      <c r="H49" s="331" t="s">
        <v>578</v>
      </c>
    </row>
  </sheetData>
  <mergeCells count="10">
    <mergeCell ref="F40:G40"/>
    <mergeCell ref="H40:I40"/>
    <mergeCell ref="L40:V40"/>
    <mergeCell ref="I5:J5"/>
    <mergeCell ref="L34:V34"/>
    <mergeCell ref="F35:G35"/>
    <mergeCell ref="F36:G36"/>
    <mergeCell ref="J36:K36"/>
    <mergeCell ref="J39:K39"/>
    <mergeCell ref="L39:V39"/>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207" bestFit="1" customWidth="1"/>
    <col min="7" max="7" width="27.1796875" style="207" bestFit="1" customWidth="1"/>
    <col min="8" max="9" width="10.1796875" style="4" customWidth="1"/>
    <col min="10" max="11" width="10.1796875" style="207" customWidth="1"/>
    <col min="12" max="20" width="10.1796875" style="4" customWidth="1"/>
    <col min="21" max="21" width="10.1796875" style="208" customWidth="1"/>
    <col min="22" max="22" width="9.1796875" style="4" bestFit="1"/>
    <col min="23" max="16384" width="9.1796875" style="4"/>
  </cols>
  <sheetData>
    <row r="2" spans="1:7" ht="26" customHeight="1">
      <c r="A2" s="412" t="s">
        <v>416</v>
      </c>
      <c r="B2" s="219" t="s">
        <v>413</v>
      </c>
      <c r="C2" s="219" t="s">
        <v>414</v>
      </c>
      <c r="D2" s="219" t="s">
        <v>415</v>
      </c>
      <c r="E2" s="219" t="s">
        <v>421</v>
      </c>
      <c r="F2" s="414" t="s">
        <v>422</v>
      </c>
      <c r="G2" s="414" t="s">
        <v>458</v>
      </c>
    </row>
    <row r="3" spans="1:7" ht="23.75" customHeight="1">
      <c r="A3" s="413"/>
      <c r="B3" s="220" t="s">
        <v>417</v>
      </c>
      <c r="C3" s="220" t="s">
        <v>417</v>
      </c>
      <c r="D3" s="220" t="s">
        <v>417</v>
      </c>
      <c r="E3" s="220" t="s">
        <v>74</v>
      </c>
      <c r="F3" s="415"/>
      <c r="G3" s="415"/>
    </row>
    <row r="4" spans="1:7" ht="23" customHeight="1">
      <c r="A4" s="209" t="s">
        <v>418</v>
      </c>
      <c r="B4" s="210">
        <v>5919</v>
      </c>
      <c r="C4" s="210">
        <v>2340</v>
      </c>
      <c r="D4" s="210">
        <v>2380</v>
      </c>
      <c r="E4" s="211">
        <f>B4*C4*D4/1000000</f>
        <v>32964.094799999999</v>
      </c>
      <c r="F4" s="217" t="s">
        <v>456</v>
      </c>
      <c r="G4" s="217" t="s">
        <v>459</v>
      </c>
    </row>
    <row r="5" spans="1:7" ht="25.25" customHeight="1">
      <c r="A5" s="209"/>
      <c r="B5" s="210"/>
      <c r="C5" s="210"/>
      <c r="D5" s="210"/>
      <c r="E5" s="211"/>
      <c r="F5" s="217"/>
      <c r="G5" s="218"/>
    </row>
    <row r="6" spans="1:7" ht="20">
      <c r="A6" s="209" t="s">
        <v>419</v>
      </c>
      <c r="B6" s="210">
        <v>12045</v>
      </c>
      <c r="C6" s="210">
        <v>2309</v>
      </c>
      <c r="D6" s="210">
        <v>2379</v>
      </c>
      <c r="E6" s="211">
        <f>B6*C6*D6/1000000</f>
        <v>66164.521995000003</v>
      </c>
      <c r="F6" s="217" t="s">
        <v>457</v>
      </c>
      <c r="G6" s="217" t="s">
        <v>460</v>
      </c>
    </row>
    <row r="7" spans="1:7" ht="23.75" customHeight="1">
      <c r="A7" s="209"/>
      <c r="B7" s="210"/>
      <c r="C7" s="210"/>
      <c r="D7" s="210"/>
      <c r="E7" s="211"/>
      <c r="F7" s="212"/>
      <c r="G7" s="212"/>
    </row>
    <row r="8" spans="1:7" ht="23.75" customHeight="1">
      <c r="A8" s="209" t="s">
        <v>420</v>
      </c>
      <c r="B8" s="210">
        <v>12056</v>
      </c>
      <c r="C8" s="210">
        <v>2347</v>
      </c>
      <c r="D8" s="210">
        <v>2684</v>
      </c>
      <c r="E8" s="210">
        <f>B8*C8*D8/1000000</f>
        <v>75944.939488000004</v>
      </c>
      <c r="F8" s="212"/>
      <c r="G8" s="212"/>
    </row>
    <row r="12" spans="1:7" ht="15.5">
      <c r="A12" s="213" t="s">
        <v>423</v>
      </c>
    </row>
    <row r="13" spans="1:7" ht="15.5">
      <c r="A13" s="213"/>
    </row>
    <row r="14" spans="1:7" ht="15.5">
      <c r="A14" s="213" t="s">
        <v>424</v>
      </c>
    </row>
    <row r="15" spans="1:7" ht="15.5">
      <c r="A15" s="213"/>
    </row>
    <row r="16" spans="1:7" ht="15.5">
      <c r="A16" s="213" t="s">
        <v>425</v>
      </c>
    </row>
    <row r="17" spans="1:6" ht="15.5">
      <c r="A17" s="213" t="s">
        <v>426</v>
      </c>
    </row>
    <row r="18" spans="1:6" ht="15.5">
      <c r="A18" s="213"/>
    </row>
    <row r="19" spans="1:6" ht="15.5">
      <c r="A19" s="213" t="s">
        <v>427</v>
      </c>
    </row>
    <row r="20" spans="1:6" ht="15.5">
      <c r="A20" s="213" t="s">
        <v>428</v>
      </c>
    </row>
    <row r="21" spans="1:6" ht="15.5">
      <c r="A21" s="213" t="s">
        <v>429</v>
      </c>
    </row>
    <row r="22" spans="1:6" ht="15.5">
      <c r="A22" s="213" t="s">
        <v>430</v>
      </c>
    </row>
    <row r="23" spans="1:6" ht="15.5">
      <c r="A23" s="213" t="s">
        <v>431</v>
      </c>
    </row>
    <row r="24" spans="1:6" ht="15.5">
      <c r="A24" s="221" t="s">
        <v>432</v>
      </c>
      <c r="B24" s="222"/>
      <c r="C24" s="222"/>
      <c r="D24" s="222"/>
      <c r="E24" s="222"/>
      <c r="F24" s="223"/>
    </row>
    <row r="25" spans="1:6" ht="15.5">
      <c r="A25" s="221" t="s">
        <v>433</v>
      </c>
      <c r="B25" s="222"/>
      <c r="C25" s="222"/>
      <c r="D25" s="222"/>
      <c r="E25" s="222"/>
      <c r="F25" s="223"/>
    </row>
    <row r="26" spans="1:6" ht="15.5">
      <c r="A26" s="221" t="s">
        <v>434</v>
      </c>
      <c r="B26" s="222"/>
      <c r="C26" s="222"/>
      <c r="D26" s="222"/>
      <c r="E26" s="222"/>
      <c r="F26" s="223"/>
    </row>
    <row r="27" spans="1:6" ht="15.5">
      <c r="A27" s="221" t="s">
        <v>435</v>
      </c>
      <c r="B27" s="222"/>
      <c r="C27" s="222"/>
      <c r="D27" s="222"/>
      <c r="E27" s="222"/>
      <c r="F27" s="223"/>
    </row>
    <row r="28" spans="1:6" ht="15.5">
      <c r="A28" s="221" t="s">
        <v>436</v>
      </c>
      <c r="B28" s="222"/>
      <c r="C28" s="222"/>
      <c r="D28" s="222"/>
      <c r="E28" s="222"/>
      <c r="F28" s="223"/>
    </row>
    <row r="29" spans="1:6" ht="15.5">
      <c r="A29" s="213" t="s">
        <v>437</v>
      </c>
    </row>
    <row r="30" spans="1:6" ht="15.5">
      <c r="A30" s="213"/>
    </row>
    <row r="31" spans="1:6" ht="15.5">
      <c r="A31" s="213" t="s">
        <v>438</v>
      </c>
    </row>
    <row r="32" spans="1:6" ht="15.5">
      <c r="A32" s="213" t="s">
        <v>439</v>
      </c>
    </row>
    <row r="33" spans="1:6" ht="15.5">
      <c r="A33" s="213" t="s">
        <v>440</v>
      </c>
    </row>
    <row r="34" spans="1:6" ht="15.5">
      <c r="A34" s="213" t="s">
        <v>441</v>
      </c>
    </row>
    <row r="35" spans="1:6" ht="15.5">
      <c r="A35" s="213" t="s">
        <v>442</v>
      </c>
    </row>
    <row r="36" spans="1:6" ht="15.5">
      <c r="A36" s="213" t="s">
        <v>443</v>
      </c>
    </row>
    <row r="37" spans="1:6" ht="15.5">
      <c r="A37" s="213"/>
    </row>
    <row r="38" spans="1:6" ht="15.5">
      <c r="A38" s="213" t="s">
        <v>444</v>
      </c>
    </row>
    <row r="39" spans="1:6" ht="15.5">
      <c r="A39" s="213" t="s">
        <v>445</v>
      </c>
    </row>
    <row r="40" spans="1:6" ht="15.5">
      <c r="A40" s="213" t="s">
        <v>446</v>
      </c>
    </row>
    <row r="41" spans="1:6" ht="15.5">
      <c r="A41" s="213" t="s">
        <v>447</v>
      </c>
    </row>
    <row r="42" spans="1:6" ht="15.5">
      <c r="A42" s="213"/>
    </row>
    <row r="43" spans="1:6" ht="15.5">
      <c r="A43" s="213" t="s">
        <v>448</v>
      </c>
    </row>
    <row r="44" spans="1:6" ht="15.5">
      <c r="A44" s="214" t="s">
        <v>449</v>
      </c>
      <c r="B44" s="215"/>
      <c r="C44" s="215"/>
      <c r="D44" s="215"/>
      <c r="E44" s="215"/>
      <c r="F44" s="216"/>
    </row>
    <row r="45" spans="1:6" ht="15.5">
      <c r="A45" s="213"/>
    </row>
    <row r="46" spans="1:6" ht="15.5">
      <c r="A46" s="213" t="s">
        <v>450</v>
      </c>
    </row>
    <row r="47" spans="1:6" ht="15.5">
      <c r="A47" s="213" t="s">
        <v>451</v>
      </c>
    </row>
    <row r="48" spans="1:6" ht="15.5">
      <c r="A48" s="213" t="s">
        <v>452</v>
      </c>
    </row>
    <row r="49" spans="1:1" ht="15.5">
      <c r="A49" s="213" t="s">
        <v>453</v>
      </c>
    </row>
    <row r="50" spans="1:1" ht="15.5">
      <c r="A50" s="213" t="s">
        <v>454</v>
      </c>
    </row>
    <row r="51" spans="1:1" ht="15.5">
      <c r="A51" s="213"/>
    </row>
    <row r="52" spans="1:1" ht="15.5">
      <c r="A52" s="213" t="s">
        <v>455</v>
      </c>
    </row>
  </sheetData>
  <mergeCells count="3">
    <mergeCell ref="A2:A3"/>
    <mergeCell ref="F2:F3"/>
    <mergeCell ref="G2:G3"/>
  </mergeCells>
  <phoneticPr fontId="9" type="noConversion"/>
  <printOptions horizontalCentered="1"/>
  <pageMargins left="0" right="0" top="0.25" bottom="0" header="0.51111111111111107" footer="0.51111111111111107"/>
  <pageSetup paperSize="9" scale="65" firstPageNumber="4294963191" orientation="landscape" r:id="rId1"/>
  <headerFooter alignWithMargins="0"/>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7049-4227-4B3E-8964-74F5CAC59872}">
  <dimension ref="A1:AC56"/>
  <sheetViews>
    <sheetView topLeftCell="A16" zoomScale="80" zoomScaleNormal="80" zoomScaleSheetLayoutView="80" workbookViewId="0">
      <selection activeCell="Q19" sqref="Q19"/>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95"/>
      <c r="B18" s="396" t="s">
        <v>963</v>
      </c>
      <c r="C18" s="372" t="str">
        <f>IF(D18="","",VLOOKUP(B18,Data!$B$5:$L$501,2,FALSE))</f>
        <v/>
      </c>
      <c r="D18" s="386"/>
      <c r="E18" s="319"/>
      <c r="F18" s="224" t="str">
        <f>IF(D18="","",VLOOKUP(B18,Data!$B$5:$L$501,11,FALSE))</f>
        <v/>
      </c>
      <c r="G18" s="234" t="str">
        <f t="shared" ref="G18:G38"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93,Data!G93,(IF(B18=Data!#REF!,Data!#REF!,(IF(B18=Data!B96,Data!G96,(IF(B18=Data!#REF!,Data!#REF!,(IF(B18=Data!#REF!,Data!#REF!,(IF(B18=Data!#REF!,Data!#REF!,(IF(B18=Data!B80,Data!G80,(IF(B18=Data!#REF!,Data!#REF!,Data!#REF!)))))))))))))))&amp;IF(B18=Data!#REF!,Data!#REF!,(IF(B18=Data!#REF!,Data!#REF!,(IF(B18=Data!B220,Data!G220,(IF(B18=Data!#REF!,Data!#REF!,(IF(B18=Data!#REF!,Data!#REF!,(IF(B18=Data!B120,Data!G888,(IF(B18=Data!#REF!,Data!#REF!,(IF(B18=Data!#REF!,Data!#REF!,Data!#REF!)))))))))))))))&amp;IF(B18=Data!#REF!,Data!#REF!,(IF(B18=Data!#REF!,Data!#REF!,(IF(B18=Data!#REF!,Data!#REF!,(IF(B18=Data!#REF!,Data!#REF!,(IF(B18=Data!#REF!,Data!#REF!,Data!#REF!)))))))))</f>
        <v>#REF!</v>
      </c>
      <c r="N18" s="328"/>
      <c r="O18" s="329"/>
      <c r="P18" s="233" t="e">
        <f>IF(B18=Data!B93,Data!H93,(IF(B18=Data!#REF!,Data!#REF!,(IF(B18=Data!B96,Data!H96,(IF(B18=Data!#REF!,Data!#REF!,(IF(B18=Data!#REF!,Data!#REF!,(IF(B18=Data!#REF!,Data!#REF!,(IF(B18=Data!B80,Data!H80,(IF(B18=Data!#REF!,Data!#REF!,Data!#REF!)))))))))))))))&amp;IF(B18=Data!#REF!,Data!#REF!,(IF(B18=Data!#REF!,Data!#REF!,(IF(B18=Data!B220,Data!H220,(IF(B18=Data!#REF!,Data!#REF!,(IF(B18=Data!#REF!,Data!#REF!,(IF(B18=Data!B120,Data!H888,(IF(B18=Data!#REF!,Data!#REF!,(IF(B18=Data!#REF!,Data!#REF!,Data!#REF!)))))))))))))))&amp;IF(B18=Data!#REF!,Data!#REF!,(IF(B18=Data!#REF!,Data!#REF!,(IF(B18=Data!#REF!,Data!#REF!,(IF(B18=Data!#REF!,Data!#REF!,(IF(B18=Data!#REF!,Data!#REF!,Data!#REF!)))))))))</f>
        <v>#REF!</v>
      </c>
      <c r="Q18" s="329"/>
      <c r="R18" s="329"/>
      <c r="S18" s="233" t="e">
        <f>IF(B18=Data!B93,Data!I93,(IF(B18=Data!#REF!,Data!#REF!,(IF(B18=Data!B96,Data!I96,(IF(B18=Data!#REF!,Data!#REF!,(IF(B18=Data!#REF!,Data!#REF!,(IF(B18=Data!#REF!,Data!#REF!,(IF(B18=Data!B80,Data!I80,(IF(B18=Data!#REF!,Data!#REF!,Data!#REF!)))))))))))))))&amp;IF(B18=Data!#REF!,Data!#REF!,(IF(B18=Data!#REF!,Data!#REF!,(IF(B18=Data!B220,Data!I220,(IF(B18=Data!#REF!,Data!#REF!,(IF(B18=Data!#REF!,Data!#REF!,(IF(B18=Data!B120,Data!I888,(IF(B18=Data!#REF!,Data!#REF!,(IF(B18=Data!#REF!,Data!#REF!,Data!#REF!)))))))))))))))&amp;IF(B18=Data!#REF!,Data!#REF!,(IF(B18=Data!#REF!,Data!#REF!,(IF(B18=Data!#REF!,Data!#REF!,(IF(B18=Data!#REF!,Data!#REF!,(IF(B18=Data!#REF!,Data!#REF!,Data!#REF!)))))))))</f>
        <v>#REF!</v>
      </c>
      <c r="T18" s="330"/>
      <c r="U18" s="233" t="e">
        <f>IF(B18=Data!B93,Data!J93,(IF(B18=Data!#REF!,Data!#REF!,(IF(B18=Data!B96,Data!J96,(IF(B18=Data!#REF!,Data!#REF!,(IF(B18=Data!#REF!,Data!#REF!,(IF(B18=Data!#REF!,Data!#REF!,(IF(B18=Data!B80,Data!J80,(IF(B18=Data!#REF!,Data!#REF!,Data!#REF!)))))))))))))))&amp;IF(B18=Data!#REF!,Data!#REF!,(IF(B18=Data!#REF!,Data!#REF!,(IF(B18=Data!B220,Data!J220,(IF(B18=Data!#REF!,Data!#REF!,(IF(B18=Data!#REF!,Data!#REF!,(IF(B18=Data!B120,Data!J888,(IF(B18=Data!#REF!,Data!#REF!,(IF(B18=Data!#REF!,Data!#REF!,Data!#REF!)))))))))))))))&amp;IF(B18=Data!#REF!,Data!#REF!,(IF(B18=Data!#REF!,Data!#REF!,(IF(B18=Data!#REF!,Data!#REF!,(IF(B18=Data!#REF!,Data!#REF!,(IF(B18=Data!#REF!,Data!#REF!,Data!#REF!)))))))))</f>
        <v>#REF!</v>
      </c>
      <c r="V18" s="227" t="str">
        <f>IF(D18="","",VLOOKUP(B18,Data!$B$5:$J$501,9,FALSE)*D18)</f>
        <v/>
      </c>
    </row>
    <row r="19" spans="1:22" ht="17.75" customHeight="1">
      <c r="A19" s="397">
        <v>1</v>
      </c>
      <c r="B19" s="398" t="s">
        <v>26</v>
      </c>
      <c r="C19" s="239" t="str">
        <f>IF(D19="","",VLOOKUP(B19,Data!$B$5:$L$501,2,FALSE))</f>
        <v>ZJ73750</v>
      </c>
      <c r="D19" s="394">
        <v>1</v>
      </c>
      <c r="E19" s="320" t="s">
        <v>570</v>
      </c>
      <c r="F19" s="224">
        <f>IF(D19="","",VLOOKUP(B19,Data!$B$5:$L$501,11,FALSE))</f>
        <v>2662.91</v>
      </c>
      <c r="G19" s="234">
        <f t="shared" si="0"/>
        <v>2662.91</v>
      </c>
      <c r="H19" s="225" t="str">
        <f>IF(D19="","",VLOOKUP(B19,Data!$B$5:$D$501,3,FALSE))</f>
        <v>C/T</v>
      </c>
      <c r="I19" s="225" t="str">
        <f>IF(D19="","",VLOOKUP(B19,Data!$B$5:$M$501,12,FALSE))</f>
        <v>Indonesia</v>
      </c>
      <c r="J19" s="231" t="s">
        <v>951</v>
      </c>
      <c r="K19" s="226">
        <f>IF(D19="","",VLOOKUP(B19,Data!$B$5:$E$501,4,FALSE)*D19)</f>
        <v>267</v>
      </c>
      <c r="L19" s="232">
        <f>IF(D19="","",VLOOKUP(B19,Data!$B$5:$F$501,5,FALSE)*D19)</f>
        <v>242</v>
      </c>
      <c r="M19" s="230" t="e">
        <f>IF(B19=Data!B147,Data!G147,(IF(B19=Data!#REF!,Data!#REF!,(IF(B19=Data!B150,Data!G150,(IF(B19=Data!#REF!,Data!#REF!,(IF(B19=Data!#REF!,Data!#REF!,(IF(B19=Data!#REF!,Data!#REF!,(IF(B19=Data!B134,Data!G134,(IF(B19=Data!#REF!,Data!#REF!,Data!#REF!)))))))))))))))&amp;IF(B19=Data!#REF!,Data!#REF!,(IF(B19=Data!#REF!,Data!#REF!,(IF(B19=Data!B274,Data!G274,(IF(B19=Data!#REF!,Data!#REF!,(IF(B19=Data!#REF!,Data!#REF!,(IF(B19=Data!B174,Data!G942,(IF(B19=Data!#REF!,Data!#REF!,(IF(B19=Data!#REF!,Data!#REF!,Data!#REF!)))))))))))))))&amp;IF(B19=Data!#REF!,Data!#REF!,(IF(B19=Data!#REF!,Data!#REF!,(IF(B19=Data!#REF!,Data!#REF!,(IF(B19=Data!#REF!,Data!#REF!,(IF(B19=Data!#REF!,Data!#REF!,Data!#REF!)))))))))</f>
        <v>#REF!</v>
      </c>
      <c r="N19" s="328"/>
      <c r="O19" s="329"/>
      <c r="P19" s="233" t="e">
        <f>IF(B19=Data!B147,Data!H147,(IF(B19=Data!#REF!,Data!#REF!,(IF(B19=Data!B150,Data!H150,(IF(B19=Data!#REF!,Data!#REF!,(IF(B19=Data!#REF!,Data!#REF!,(IF(B19=Data!#REF!,Data!#REF!,(IF(B19=Data!B134,Data!H134,(IF(B19=Data!#REF!,Data!#REF!,Data!#REF!)))))))))))))))&amp;IF(B19=Data!#REF!,Data!#REF!,(IF(B19=Data!#REF!,Data!#REF!,(IF(B19=Data!B274,Data!H274,(IF(B19=Data!#REF!,Data!#REF!,(IF(B19=Data!#REF!,Data!#REF!,(IF(B19=Data!B174,Data!H942,(IF(B19=Data!#REF!,Data!#REF!,(IF(B19=Data!#REF!,Data!#REF!,Data!#REF!)))))))))))))))&amp;IF(B19=Data!#REF!,Data!#REF!,(IF(B19=Data!#REF!,Data!#REF!,(IF(B19=Data!#REF!,Data!#REF!,(IF(B19=Data!#REF!,Data!#REF!,(IF(B19=Data!#REF!,Data!#REF!,Data!#REF!)))))))))</f>
        <v>#REF!</v>
      </c>
      <c r="Q19" s="329"/>
      <c r="R19" s="329"/>
      <c r="S19" s="233" t="e">
        <f>IF(B19=Data!B147,Data!I147,(IF(B19=Data!#REF!,Data!#REF!,(IF(B19=Data!B150,Data!I150,(IF(B19=Data!#REF!,Data!#REF!,(IF(B19=Data!#REF!,Data!#REF!,(IF(B19=Data!#REF!,Data!#REF!,(IF(B19=Data!B134,Data!I134,(IF(B19=Data!#REF!,Data!#REF!,Data!#REF!)))))))))))))))&amp;IF(B19=Data!#REF!,Data!#REF!,(IF(B19=Data!#REF!,Data!#REF!,(IF(B19=Data!B274,Data!I274,(IF(B19=Data!#REF!,Data!#REF!,(IF(B19=Data!#REF!,Data!#REF!,(IF(B19=Data!B174,Data!I942,(IF(B19=Data!#REF!,Data!#REF!,(IF(B19=Data!#REF!,Data!#REF!,Data!#REF!)))))))))))))))&amp;IF(B19=Data!#REF!,Data!#REF!,(IF(B19=Data!#REF!,Data!#REF!,(IF(B19=Data!#REF!,Data!#REF!,(IF(B19=Data!#REF!,Data!#REF!,(IF(B19=Data!#REF!,Data!#REF!,Data!#REF!)))))))))</f>
        <v>#REF!</v>
      </c>
      <c r="T19" s="330"/>
      <c r="U19" s="233" t="e">
        <f>IF(B19=Data!B147,Data!J147,(IF(B19=Data!#REF!,Data!#REF!,(IF(B19=Data!B150,Data!J150,(IF(B19=Data!#REF!,Data!#REF!,(IF(B19=Data!#REF!,Data!#REF!,(IF(B19=Data!#REF!,Data!#REF!,(IF(B19=Data!B134,Data!J134,(IF(B19=Data!#REF!,Data!#REF!,Data!#REF!)))))))))))))))&amp;IF(B19=Data!#REF!,Data!#REF!,(IF(B19=Data!#REF!,Data!#REF!,(IF(B19=Data!B274,Data!J274,(IF(B19=Data!#REF!,Data!#REF!,(IF(B19=Data!#REF!,Data!#REF!,(IF(B19=Data!B174,Data!J942,(IF(B19=Data!#REF!,Data!#REF!,(IF(B19=Data!#REF!,Data!#REF!,Data!#REF!)))))))))))))))&amp;IF(B19=Data!#REF!,Data!#REF!,(IF(B19=Data!#REF!,Data!#REF!,(IF(B19=Data!#REF!,Data!#REF!,(IF(B19=Data!#REF!,Data!#REF!,(IF(B19=Data!#REF!,Data!#REF!,Data!#REF!)))))))))</f>
        <v>#REF!</v>
      </c>
      <c r="V19" s="227">
        <f>IF(D19="","",VLOOKUP(B19,Data!$B$5:$J$501,9,FALSE)*D19)</f>
        <v>1.488</v>
      </c>
    </row>
    <row r="20" spans="1:22" ht="17.75" customHeight="1">
      <c r="A20" s="395"/>
      <c r="B20" s="396" t="s">
        <v>964</v>
      </c>
      <c r="C20" s="239" t="str">
        <f>IF(D20="","",VLOOKUP(B20,Data!$B$5:$L$501,2,FALSE))</f>
        <v/>
      </c>
      <c r="D20" s="394"/>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93,Data!G93,(IF(B20=Data!#REF!,Data!#REF!,(IF(B20=Data!B96,Data!G96,(IF(B20=Data!#REF!,Data!#REF!,(IF(B20=Data!#REF!,Data!#REF!,(IF(B20=Data!#REF!,Data!#REF!,(IF(B20=Data!B80,Data!G80,(IF(B20=Data!#REF!,Data!#REF!,Data!#REF!)))))))))))))))&amp;IF(B20=Data!#REF!,Data!#REF!,(IF(B20=Data!#REF!,Data!#REF!,(IF(B20=Data!B220,Data!G220,(IF(B20=Data!#REF!,Data!#REF!,(IF(B20=Data!#REF!,Data!#REF!,(IF(B20=Data!B120,Data!G888,(IF(B20=Data!#REF!,Data!#REF!,(IF(B20=Data!#REF!,Data!#REF!,Data!#REF!)))))))))))))))&amp;IF(B20=Data!#REF!,Data!#REF!,(IF(B20=Data!#REF!,Data!#REF!,(IF(B20=Data!#REF!,Data!#REF!,(IF(B20=Data!#REF!,Data!#REF!,(IF(B20=Data!#REF!,Data!#REF!,Data!#REF!)))))))))</f>
        <v>#REF!</v>
      </c>
      <c r="N20" s="328"/>
      <c r="O20" s="329"/>
      <c r="P20" s="233" t="e">
        <f>IF(B20=Data!B93,Data!H93,(IF(B20=Data!#REF!,Data!#REF!,(IF(B20=Data!B96,Data!H96,(IF(B20=Data!#REF!,Data!#REF!,(IF(B20=Data!#REF!,Data!#REF!,(IF(B20=Data!#REF!,Data!#REF!,(IF(B20=Data!B80,Data!H80,(IF(B20=Data!#REF!,Data!#REF!,Data!#REF!)))))))))))))))&amp;IF(B20=Data!#REF!,Data!#REF!,(IF(B20=Data!#REF!,Data!#REF!,(IF(B20=Data!B220,Data!H220,(IF(B20=Data!#REF!,Data!#REF!,(IF(B20=Data!#REF!,Data!#REF!,(IF(B20=Data!B120,Data!H888,(IF(B20=Data!#REF!,Data!#REF!,(IF(B20=Data!#REF!,Data!#REF!,Data!#REF!)))))))))))))))&amp;IF(B20=Data!#REF!,Data!#REF!,(IF(B20=Data!#REF!,Data!#REF!,(IF(B20=Data!#REF!,Data!#REF!,(IF(B20=Data!#REF!,Data!#REF!,(IF(B20=Data!#REF!,Data!#REF!,Data!#REF!)))))))))</f>
        <v>#REF!</v>
      </c>
      <c r="Q20" s="329"/>
      <c r="R20" s="329"/>
      <c r="S20" s="233" t="e">
        <f>IF(B20=Data!B93,Data!I93,(IF(B20=Data!#REF!,Data!#REF!,(IF(B20=Data!B96,Data!I96,(IF(B20=Data!#REF!,Data!#REF!,(IF(B20=Data!#REF!,Data!#REF!,(IF(B20=Data!#REF!,Data!#REF!,(IF(B20=Data!B80,Data!I80,(IF(B20=Data!#REF!,Data!#REF!,Data!#REF!)))))))))))))))&amp;IF(B20=Data!#REF!,Data!#REF!,(IF(B20=Data!#REF!,Data!#REF!,(IF(B20=Data!B220,Data!I220,(IF(B20=Data!#REF!,Data!#REF!,(IF(B20=Data!#REF!,Data!#REF!,(IF(B20=Data!B120,Data!I888,(IF(B20=Data!#REF!,Data!#REF!,(IF(B20=Data!#REF!,Data!#REF!,Data!#REF!)))))))))))))))&amp;IF(B20=Data!#REF!,Data!#REF!,(IF(B20=Data!#REF!,Data!#REF!,(IF(B20=Data!#REF!,Data!#REF!,(IF(B20=Data!#REF!,Data!#REF!,(IF(B20=Data!#REF!,Data!#REF!,Data!#REF!)))))))))</f>
        <v>#REF!</v>
      </c>
      <c r="T20" s="330"/>
      <c r="U20" s="233" t="e">
        <f>IF(B20=Data!B93,Data!J93,(IF(B20=Data!#REF!,Data!#REF!,(IF(B20=Data!B96,Data!J96,(IF(B20=Data!#REF!,Data!#REF!,(IF(B20=Data!#REF!,Data!#REF!,(IF(B20=Data!#REF!,Data!#REF!,(IF(B20=Data!B80,Data!J80,(IF(B20=Data!#REF!,Data!#REF!,Data!#REF!)))))))))))))))&amp;IF(B20=Data!#REF!,Data!#REF!,(IF(B20=Data!#REF!,Data!#REF!,(IF(B20=Data!B220,Data!J220,(IF(B20=Data!#REF!,Data!#REF!,(IF(B20=Data!#REF!,Data!#REF!,(IF(B20=Data!B120,Data!J888,(IF(B20=Data!#REF!,Data!#REF!,(IF(B20=Data!#REF!,Data!#REF!,Data!#REF!)))))))))))))))&amp;IF(B20=Data!#REF!,Data!#REF!,(IF(B20=Data!#REF!,Data!#REF!,(IF(B20=Data!#REF!,Data!#REF!,(IF(B20=Data!#REF!,Data!#REF!,(IF(B20=Data!#REF!,Data!#REF!,Data!#REF!)))))))))</f>
        <v>#REF!</v>
      </c>
      <c r="V20" s="227" t="str">
        <f>IF(D20="","",VLOOKUP(B20,Data!$B$5:$J$501,9,FALSE)*D20)</f>
        <v/>
      </c>
    </row>
    <row r="21" spans="1:22" ht="17.75" customHeight="1">
      <c r="A21" s="397">
        <v>2</v>
      </c>
      <c r="B21" s="398" t="s">
        <v>374</v>
      </c>
      <c r="C21" s="239" t="str">
        <f>IF(D21="","",VLOOKUP(B21,Data!$B$5:$L$501,2,FALSE))</f>
        <v>WQ78310</v>
      </c>
      <c r="D21" s="394">
        <v>1</v>
      </c>
      <c r="E21" s="228" t="s">
        <v>519</v>
      </c>
      <c r="F21" s="224">
        <f>IF(D21="","",VLOOKUP(B21,Data!$B$5:$L$501,11,FALSE))</f>
        <v>6409.6</v>
      </c>
      <c r="G21" s="234">
        <f t="shared" si="0"/>
        <v>6409.6</v>
      </c>
      <c r="H21" s="225" t="str">
        <f>IF(D21="","",VLOOKUP(B21,Data!$B$5:$D$501,3,FALSE))</f>
        <v>C/T</v>
      </c>
      <c r="I21" s="225" t="str">
        <f>IF(D21="","",VLOOKUP(B21,Data!$B$5:$M$501,12,FALSE))</f>
        <v>Indonesia</v>
      </c>
      <c r="J21" s="387" t="s">
        <v>975</v>
      </c>
      <c r="K21" s="226">
        <f>IF(D21="","",VLOOKUP(B21,Data!$B$5:$E$501,4,FALSE)*D21)</f>
        <v>317</v>
      </c>
      <c r="L21" s="232">
        <f>IF(D21="","",VLOOKUP(B21,Data!$B$5:$F$501,5,FALSE)*D21)</f>
        <v>279</v>
      </c>
      <c r="M21" s="230" t="e">
        <f>IF(B21=Data!B86,Data!G86,(IF(B21=Data!#REF!,Data!#REF!,(IF(B21=Data!B89,Data!G89,(IF(B21=Data!#REF!,Data!#REF!,(IF(B21=Data!#REF!,Data!#REF!,(IF(B21=Data!#REF!,Data!#REF!,(IF(B21=Data!B73,Data!G73,(IF(B21=Data!#REF!,Data!#REF!,Data!#REF!)))))))))))))))&amp;IF(B21=Data!#REF!,Data!#REF!,(IF(B21=Data!#REF!,Data!#REF!,(IF(B21=Data!B213,Data!G213,(IF(B21=Data!#REF!,Data!#REF!,(IF(B21=Data!#REF!,Data!#REF!,(IF(B21=Data!B113,Data!G881,(IF(B21=Data!#REF!,Data!#REF!,(IF(B21=Data!#REF!,Data!#REF!,Data!#REF!)))))))))))))))&amp;IF(B21=Data!#REF!,Data!#REF!,(IF(B21=Data!#REF!,Data!#REF!,(IF(B21=Data!#REF!,Data!#REF!,(IF(B21=Data!#REF!,Data!#REF!,(IF(B21=Data!#REF!,Data!#REF!,Data!#REF!)))))))))</f>
        <v>#REF!</v>
      </c>
      <c r="N21" s="328"/>
      <c r="O21" s="329"/>
      <c r="P21" s="233" t="e">
        <f>IF(B21=Data!B86,Data!H86,(IF(B21=Data!#REF!,Data!#REF!,(IF(B21=Data!B89,Data!H89,(IF(B21=Data!#REF!,Data!#REF!,(IF(B21=Data!#REF!,Data!#REF!,(IF(B21=Data!#REF!,Data!#REF!,(IF(B21=Data!B73,Data!H73,(IF(B21=Data!#REF!,Data!#REF!,Data!#REF!)))))))))))))))&amp;IF(B21=Data!#REF!,Data!#REF!,(IF(B21=Data!#REF!,Data!#REF!,(IF(B21=Data!B213,Data!H213,(IF(B21=Data!#REF!,Data!#REF!,(IF(B21=Data!#REF!,Data!#REF!,(IF(B21=Data!B113,Data!H881,(IF(B21=Data!#REF!,Data!#REF!,(IF(B21=Data!#REF!,Data!#REF!,Data!#REF!)))))))))))))))&amp;IF(B21=Data!#REF!,Data!#REF!,(IF(B21=Data!#REF!,Data!#REF!,(IF(B21=Data!#REF!,Data!#REF!,(IF(B21=Data!#REF!,Data!#REF!,(IF(B21=Data!#REF!,Data!#REF!,Data!#REF!)))))))))</f>
        <v>#REF!</v>
      </c>
      <c r="Q21" s="329"/>
      <c r="R21" s="329"/>
      <c r="S21" s="233" t="e">
        <f>IF(B21=Data!B86,Data!I86,(IF(B21=Data!#REF!,Data!#REF!,(IF(B21=Data!B89,Data!I89,(IF(B21=Data!#REF!,Data!#REF!,(IF(B21=Data!#REF!,Data!#REF!,(IF(B21=Data!#REF!,Data!#REF!,(IF(B21=Data!B73,Data!I73,(IF(B21=Data!#REF!,Data!#REF!,Data!#REF!)))))))))))))))&amp;IF(B21=Data!#REF!,Data!#REF!,(IF(B21=Data!#REF!,Data!#REF!,(IF(B21=Data!B213,Data!I213,(IF(B21=Data!#REF!,Data!#REF!,(IF(B21=Data!#REF!,Data!#REF!,(IF(B21=Data!B113,Data!I881,(IF(B21=Data!#REF!,Data!#REF!,(IF(B21=Data!#REF!,Data!#REF!,Data!#REF!)))))))))))))))&amp;IF(B21=Data!#REF!,Data!#REF!,(IF(B21=Data!#REF!,Data!#REF!,(IF(B21=Data!#REF!,Data!#REF!,(IF(B21=Data!#REF!,Data!#REF!,(IF(B21=Data!#REF!,Data!#REF!,Data!#REF!)))))))))</f>
        <v>#REF!</v>
      </c>
      <c r="T21" s="330"/>
      <c r="U21" s="233" t="e">
        <f>IF(B21=Data!B86,Data!J86,(IF(B21=Data!#REF!,Data!#REF!,(IF(B21=Data!B89,Data!J89,(IF(B21=Data!#REF!,Data!#REF!,(IF(B21=Data!#REF!,Data!#REF!,(IF(B21=Data!#REF!,Data!#REF!,(IF(B21=Data!B73,Data!J73,(IF(B21=Data!#REF!,Data!#REF!,Data!#REF!)))))))))))))))&amp;IF(B21=Data!#REF!,Data!#REF!,(IF(B21=Data!#REF!,Data!#REF!,(IF(B21=Data!B213,Data!J213,(IF(B21=Data!#REF!,Data!#REF!,(IF(B21=Data!#REF!,Data!#REF!,(IF(B21=Data!B113,Data!J881,(IF(B21=Data!#REF!,Data!#REF!,(IF(B21=Data!#REF!,Data!#REF!,Data!#REF!)))))))))))))))&amp;IF(B21=Data!#REF!,Data!#REF!,(IF(B21=Data!#REF!,Data!#REF!,(IF(B21=Data!#REF!,Data!#REF!,(IF(B21=Data!#REF!,Data!#REF!,(IF(B21=Data!#REF!,Data!#REF!,Data!#REF!)))))))))</f>
        <v>#REF!</v>
      </c>
      <c r="V21" s="227">
        <f>IF(D21="","",VLOOKUP(B21,Data!$B$5:$J$501,9,FALSE)*D21)</f>
        <v>1.806</v>
      </c>
    </row>
    <row r="22" spans="1:22" ht="17.75" customHeight="1">
      <c r="A22" s="397">
        <v>3</v>
      </c>
      <c r="B22" s="398" t="s">
        <v>388</v>
      </c>
      <c r="C22" s="239" t="str">
        <f>IF(D22="","",VLOOKUP(B22,Data!$B$5:$L$501,2,FALSE))</f>
        <v>ZW44780</v>
      </c>
      <c r="D22" s="394">
        <v>1</v>
      </c>
      <c r="E22" s="228"/>
      <c r="F22" s="224">
        <f>IF(D22="","",VLOOKUP(B22,Data!$B$5:$L$501,11,FALSE))</f>
        <v>2167.13</v>
      </c>
      <c r="G22" s="234">
        <f t="shared" si="0"/>
        <v>2167.13</v>
      </c>
      <c r="H22" s="225" t="str">
        <f>IF(D22="","",VLOOKUP(B22,Data!$B$5:$D$501,3,FALSE))</f>
        <v>C/T</v>
      </c>
      <c r="I22" s="225" t="str">
        <f>IF(D22="","",VLOOKUP(B22,Data!$B$5:$M$501,12,FALSE))</f>
        <v>Indonesia</v>
      </c>
      <c r="J22" s="387" t="s">
        <v>975</v>
      </c>
      <c r="K22" s="226">
        <f>IF(D22="","",VLOOKUP(B22,Data!$B$5:$E$501,4,FALSE)*D22)</f>
        <v>220</v>
      </c>
      <c r="L22" s="232">
        <f>IF(D22="","",VLOOKUP(B22,Data!$B$5:$F$501,5,FALSE)*D22)</f>
        <v>199</v>
      </c>
      <c r="M22" s="230" t="e">
        <f>IF(B22=Data!B87,Data!G87,(IF(B22=Data!#REF!,Data!#REF!,(IF(B22=Data!B90,Data!G90,(IF(B22=Data!#REF!,Data!#REF!,(IF(B22=Data!#REF!,Data!#REF!,(IF(B22=Data!#REF!,Data!#REF!,(IF(B22=Data!B74,Data!G74,(IF(B22=Data!#REF!,Data!#REF!,Data!#REF!)))))))))))))))&amp;IF(B22=Data!#REF!,Data!#REF!,(IF(B22=Data!#REF!,Data!#REF!,(IF(B22=Data!B214,Data!G214,(IF(B22=Data!#REF!,Data!#REF!,(IF(B22=Data!#REF!,Data!#REF!,(IF(B22=Data!B114,Data!G882,(IF(B22=Data!#REF!,Data!#REF!,(IF(B22=Data!#REF!,Data!#REF!,Data!#REF!)))))))))))))))&amp;IF(B22=Data!#REF!,Data!#REF!,(IF(B22=Data!#REF!,Data!#REF!,(IF(B22=Data!#REF!,Data!#REF!,(IF(B22=Data!#REF!,Data!#REF!,(IF(B22=Data!#REF!,Data!#REF!,Data!#REF!)))))))))</f>
        <v>#REF!</v>
      </c>
      <c r="N22" s="328"/>
      <c r="O22" s="329"/>
      <c r="P22" s="233" t="e">
        <f>IF(B22=Data!B87,Data!H87,(IF(B22=Data!#REF!,Data!#REF!,(IF(B22=Data!B90,Data!H90,(IF(B22=Data!#REF!,Data!#REF!,(IF(B22=Data!#REF!,Data!#REF!,(IF(B22=Data!#REF!,Data!#REF!,(IF(B22=Data!B74,Data!H74,(IF(B22=Data!#REF!,Data!#REF!,Data!#REF!)))))))))))))))&amp;IF(B22=Data!#REF!,Data!#REF!,(IF(B22=Data!#REF!,Data!#REF!,(IF(B22=Data!B214,Data!H214,(IF(B22=Data!#REF!,Data!#REF!,(IF(B22=Data!#REF!,Data!#REF!,(IF(B22=Data!B114,Data!H882,(IF(B22=Data!#REF!,Data!#REF!,(IF(B22=Data!#REF!,Data!#REF!,Data!#REF!)))))))))))))))&amp;IF(B22=Data!#REF!,Data!#REF!,(IF(B22=Data!#REF!,Data!#REF!,(IF(B22=Data!#REF!,Data!#REF!,(IF(B22=Data!#REF!,Data!#REF!,(IF(B22=Data!#REF!,Data!#REF!,Data!#REF!)))))))))</f>
        <v>#REF!</v>
      </c>
      <c r="Q22" s="329"/>
      <c r="R22" s="329"/>
      <c r="S22" s="233" t="e">
        <f>IF(B22=Data!B87,Data!I87,(IF(B22=Data!#REF!,Data!#REF!,(IF(B22=Data!B90,Data!I90,(IF(B22=Data!#REF!,Data!#REF!,(IF(B22=Data!#REF!,Data!#REF!,(IF(B22=Data!#REF!,Data!#REF!,(IF(B22=Data!B74,Data!I74,(IF(B22=Data!#REF!,Data!#REF!,Data!#REF!)))))))))))))))&amp;IF(B22=Data!#REF!,Data!#REF!,(IF(B22=Data!#REF!,Data!#REF!,(IF(B22=Data!B214,Data!I214,(IF(B22=Data!#REF!,Data!#REF!,(IF(B22=Data!#REF!,Data!#REF!,(IF(B22=Data!B114,Data!I882,(IF(B22=Data!#REF!,Data!#REF!,(IF(B22=Data!#REF!,Data!#REF!,Data!#REF!)))))))))))))))&amp;IF(B22=Data!#REF!,Data!#REF!,(IF(B22=Data!#REF!,Data!#REF!,(IF(B22=Data!#REF!,Data!#REF!,(IF(B22=Data!#REF!,Data!#REF!,(IF(B22=Data!#REF!,Data!#REF!,Data!#REF!)))))))))</f>
        <v>#REF!</v>
      </c>
      <c r="T22" s="330"/>
      <c r="U22" s="233" t="e">
        <f>IF(B22=Data!B87,Data!J87,(IF(B22=Data!#REF!,Data!#REF!,(IF(B22=Data!B90,Data!J90,(IF(B22=Data!#REF!,Data!#REF!,(IF(B22=Data!#REF!,Data!#REF!,(IF(B22=Data!#REF!,Data!#REF!,(IF(B22=Data!B74,Data!J74,(IF(B22=Data!#REF!,Data!#REF!,Data!#REF!)))))))))))))))&amp;IF(B22=Data!#REF!,Data!#REF!,(IF(B22=Data!#REF!,Data!#REF!,(IF(B22=Data!B214,Data!J214,(IF(B22=Data!#REF!,Data!#REF!,(IF(B22=Data!#REF!,Data!#REF!,(IF(B22=Data!B114,Data!J882,(IF(B22=Data!#REF!,Data!#REF!,(IF(B22=Data!#REF!,Data!#REF!,Data!#REF!)))))))))))))))&amp;IF(B22=Data!#REF!,Data!#REF!,(IF(B22=Data!#REF!,Data!#REF!,(IF(B22=Data!#REF!,Data!#REF!,(IF(B22=Data!#REF!,Data!#REF!,(IF(B22=Data!#REF!,Data!#REF!,Data!#REF!)))))))))</f>
        <v>#REF!</v>
      </c>
      <c r="V22" s="227">
        <f>IF(D22="","",VLOOKUP(B22,Data!$B$5:$J$501,9,FALSE)*D22)</f>
        <v>1.1850000000000001</v>
      </c>
    </row>
    <row r="23" spans="1:22" ht="17.75" customHeight="1">
      <c r="A23" s="397">
        <v>4</v>
      </c>
      <c r="B23" s="398" t="s">
        <v>350</v>
      </c>
      <c r="C23" s="239" t="str">
        <f>IF(D23="","",VLOOKUP(B23,Data!$B$5:$L$501,2,FALSE))</f>
        <v>ZF42500</v>
      </c>
      <c r="D23" s="394">
        <v>8</v>
      </c>
      <c r="E23" s="319" t="s">
        <v>524</v>
      </c>
      <c r="F23" s="224">
        <f>IF(D23="","",VLOOKUP(B23,Data!$B$5:$L$501,11,FALSE))</f>
        <v>2302.7199999999998</v>
      </c>
      <c r="G23" s="234">
        <f t="shared" si="0"/>
        <v>18421.759999999998</v>
      </c>
      <c r="H23" s="225" t="str">
        <f>IF(D23="","",VLOOKUP(B23,Data!$B$5:$D$501,3,FALSE))</f>
        <v>C/T</v>
      </c>
      <c r="I23" s="225" t="str">
        <f>IF(D23="","",VLOOKUP(B23,Data!$B$5:$M$501,12,FALSE))</f>
        <v>Indonesia</v>
      </c>
      <c r="J23" s="387" t="s">
        <v>975</v>
      </c>
      <c r="K23" s="226">
        <f>IF(D23="","",VLOOKUP(B23,Data!$B$5:$E$501,4,FALSE)*D23)</f>
        <v>2136</v>
      </c>
      <c r="L23" s="232">
        <f>IF(D23="","",VLOOKUP(B23,Data!$B$5:$F$501,5,FALSE)*D23)</f>
        <v>1936</v>
      </c>
      <c r="M23" s="230" t="e">
        <f>IF(B23=Data!B88,Data!G88,(IF(B23=Data!#REF!,Data!#REF!,(IF(B23=Data!B91,Data!G91,(IF(B23=Data!#REF!,Data!#REF!,(IF(B23=Data!#REF!,Data!#REF!,(IF(B23=Data!#REF!,Data!#REF!,(IF(B23=Data!B75,Data!G75,(IF(B23=Data!#REF!,Data!#REF!,Data!#REF!)))))))))))))))&amp;IF(B23=Data!#REF!,Data!#REF!,(IF(B23=Data!#REF!,Data!#REF!,(IF(B23=Data!B215,Data!G215,(IF(B23=Data!#REF!,Data!#REF!,(IF(B23=Data!#REF!,Data!#REF!,(IF(B23=Data!B115,Data!G883,(IF(B23=Data!#REF!,Data!#REF!,(IF(B23=Data!#REF!,Data!#REF!,Data!#REF!)))))))))))))))&amp;IF(B23=Data!#REF!,Data!#REF!,(IF(B23=Data!#REF!,Data!#REF!,(IF(B23=Data!#REF!,Data!#REF!,(IF(B23=Data!#REF!,Data!#REF!,(IF(B23=Data!#REF!,Data!#REF!,Data!#REF!)))))))))</f>
        <v>#REF!</v>
      </c>
      <c r="N23" s="328"/>
      <c r="O23" s="329"/>
      <c r="P23" s="233" t="e">
        <f>IF(B23=Data!B88,Data!H88,(IF(B23=Data!#REF!,Data!#REF!,(IF(B23=Data!B91,Data!H91,(IF(B23=Data!#REF!,Data!#REF!,(IF(B23=Data!#REF!,Data!#REF!,(IF(B23=Data!#REF!,Data!#REF!,(IF(B23=Data!B75,Data!H75,(IF(B23=Data!#REF!,Data!#REF!,Data!#REF!)))))))))))))))&amp;IF(B23=Data!#REF!,Data!#REF!,(IF(B23=Data!#REF!,Data!#REF!,(IF(B23=Data!B215,Data!H215,(IF(B23=Data!#REF!,Data!#REF!,(IF(B23=Data!#REF!,Data!#REF!,(IF(B23=Data!B115,Data!H883,(IF(B23=Data!#REF!,Data!#REF!,(IF(B23=Data!#REF!,Data!#REF!,Data!#REF!)))))))))))))))&amp;IF(B23=Data!#REF!,Data!#REF!,(IF(B23=Data!#REF!,Data!#REF!,(IF(B23=Data!#REF!,Data!#REF!,(IF(B23=Data!#REF!,Data!#REF!,(IF(B23=Data!#REF!,Data!#REF!,Data!#REF!)))))))))</f>
        <v>#REF!</v>
      </c>
      <c r="Q23" s="329"/>
      <c r="R23" s="329"/>
      <c r="S23" s="233" t="e">
        <f>IF(B23=Data!B88,Data!I88,(IF(B23=Data!#REF!,Data!#REF!,(IF(B23=Data!B91,Data!I91,(IF(B23=Data!#REF!,Data!#REF!,(IF(B23=Data!#REF!,Data!#REF!,(IF(B23=Data!#REF!,Data!#REF!,(IF(B23=Data!B75,Data!I75,(IF(B23=Data!#REF!,Data!#REF!,Data!#REF!)))))))))))))))&amp;IF(B23=Data!#REF!,Data!#REF!,(IF(B23=Data!#REF!,Data!#REF!,(IF(B23=Data!B215,Data!I215,(IF(B23=Data!#REF!,Data!#REF!,(IF(B23=Data!#REF!,Data!#REF!,(IF(B23=Data!B115,Data!I883,(IF(B23=Data!#REF!,Data!#REF!,(IF(B23=Data!#REF!,Data!#REF!,Data!#REF!)))))))))))))))&amp;IF(B23=Data!#REF!,Data!#REF!,(IF(B23=Data!#REF!,Data!#REF!,(IF(B23=Data!#REF!,Data!#REF!,(IF(B23=Data!#REF!,Data!#REF!,(IF(B23=Data!#REF!,Data!#REF!,Data!#REF!)))))))))</f>
        <v>#REF!</v>
      </c>
      <c r="T23" s="330"/>
      <c r="U23" s="233" t="e">
        <f>IF(B23=Data!B88,Data!J88,(IF(B23=Data!#REF!,Data!#REF!,(IF(B23=Data!B91,Data!J91,(IF(B23=Data!#REF!,Data!#REF!,(IF(B23=Data!#REF!,Data!#REF!,(IF(B23=Data!#REF!,Data!#REF!,(IF(B23=Data!B75,Data!J75,(IF(B23=Data!#REF!,Data!#REF!,Data!#REF!)))))))))))))))&amp;IF(B23=Data!#REF!,Data!#REF!,(IF(B23=Data!#REF!,Data!#REF!,(IF(B23=Data!B215,Data!J215,(IF(B23=Data!#REF!,Data!#REF!,(IF(B23=Data!#REF!,Data!#REF!,(IF(B23=Data!B115,Data!J883,(IF(B23=Data!#REF!,Data!#REF!,(IF(B23=Data!#REF!,Data!#REF!,Data!#REF!)))))))))))))))&amp;IF(B23=Data!#REF!,Data!#REF!,(IF(B23=Data!#REF!,Data!#REF!,(IF(B23=Data!#REF!,Data!#REF!,(IF(B23=Data!#REF!,Data!#REF!,(IF(B23=Data!#REF!,Data!#REF!,Data!#REF!)))))))))</f>
        <v>#REF!</v>
      </c>
      <c r="V23" s="227">
        <f>IF(D23="","",VLOOKUP(B23,Data!$B$5:$J$501,9,FALSE)*D23)</f>
        <v>11.904</v>
      </c>
    </row>
    <row r="24" spans="1:22" ht="17.75" customHeight="1">
      <c r="A24" s="397">
        <v>5</v>
      </c>
      <c r="B24" s="398" t="s">
        <v>33</v>
      </c>
      <c r="C24" s="239" t="str">
        <f>IF(D24="","",VLOOKUP(B24,Data!$B$5:$L$501,2,FALSE))</f>
        <v>ZQ21310</v>
      </c>
      <c r="D24" s="394">
        <v>1</v>
      </c>
      <c r="E24" s="228"/>
      <c r="F24" s="224">
        <f>IF(D24="","",VLOOKUP(B24,Data!$B$5:$L$501,11,FALSE))</f>
        <v>2344.4699999999998</v>
      </c>
      <c r="G24" s="234">
        <f t="shared" si="0"/>
        <v>2344.4699999999998</v>
      </c>
      <c r="H24" s="225" t="str">
        <f>IF(D24="","",VLOOKUP(B24,Data!$B$5:$D$501,3,FALSE))</f>
        <v>C/T</v>
      </c>
      <c r="I24" s="225" t="str">
        <f>IF(D24="","",VLOOKUP(B24,Data!$B$5:$M$501,12,FALSE))</f>
        <v>Indonesia</v>
      </c>
      <c r="J24" s="387" t="s">
        <v>975</v>
      </c>
      <c r="K24" s="226">
        <f>IF(D24="","",VLOOKUP(B24,Data!$B$5:$E$501,4,FALSE)*D24)</f>
        <v>267</v>
      </c>
      <c r="L24" s="232">
        <f>IF(D24="","",VLOOKUP(B24,Data!$B$5:$F$501,5,FALSE)*D24)</f>
        <v>242</v>
      </c>
      <c r="M24" s="230" t="e">
        <f>IF(B24=Data!B89,Data!G89,(IF(B24=Data!#REF!,Data!#REF!,(IF(B24=Data!B92,Data!G92,(IF(B24=Data!#REF!,Data!#REF!,(IF(B24=Data!#REF!,Data!#REF!,(IF(B24=Data!#REF!,Data!#REF!,(IF(B24=Data!B76,Data!G76,(IF(B24=Data!#REF!,Data!#REF!,Data!#REF!)))))))))))))))&amp;IF(B24=Data!#REF!,Data!#REF!,(IF(B24=Data!#REF!,Data!#REF!,(IF(B24=Data!B216,Data!G216,(IF(B24=Data!#REF!,Data!#REF!,(IF(B24=Data!#REF!,Data!#REF!,(IF(B24=Data!B116,Data!G884,(IF(B24=Data!#REF!,Data!#REF!,(IF(B24=Data!#REF!,Data!#REF!,Data!#REF!)))))))))))))))&amp;IF(B24=Data!#REF!,Data!#REF!,(IF(B24=Data!#REF!,Data!#REF!,(IF(B24=Data!#REF!,Data!#REF!,(IF(B24=Data!#REF!,Data!#REF!,(IF(B24=Data!#REF!,Data!#REF!,Data!#REF!)))))))))</f>
        <v>#REF!</v>
      </c>
      <c r="N24" s="328"/>
      <c r="O24" s="329"/>
      <c r="P24" s="233" t="e">
        <f>IF(B24=Data!B89,Data!H89,(IF(B24=Data!#REF!,Data!#REF!,(IF(B24=Data!B92,Data!H92,(IF(B24=Data!#REF!,Data!#REF!,(IF(B24=Data!#REF!,Data!#REF!,(IF(B24=Data!#REF!,Data!#REF!,(IF(B24=Data!B76,Data!H76,(IF(B24=Data!#REF!,Data!#REF!,Data!#REF!)))))))))))))))&amp;IF(B24=Data!#REF!,Data!#REF!,(IF(B24=Data!#REF!,Data!#REF!,(IF(B24=Data!B216,Data!H216,(IF(B24=Data!#REF!,Data!#REF!,(IF(B24=Data!#REF!,Data!#REF!,(IF(B24=Data!B116,Data!H884,(IF(B24=Data!#REF!,Data!#REF!,(IF(B24=Data!#REF!,Data!#REF!,Data!#REF!)))))))))))))))&amp;IF(B24=Data!#REF!,Data!#REF!,(IF(B24=Data!#REF!,Data!#REF!,(IF(B24=Data!#REF!,Data!#REF!,(IF(B24=Data!#REF!,Data!#REF!,(IF(B24=Data!#REF!,Data!#REF!,Data!#REF!)))))))))</f>
        <v>#REF!</v>
      </c>
      <c r="Q24" s="329"/>
      <c r="R24" s="329"/>
      <c r="S24" s="233" t="e">
        <f>IF(B24=Data!B89,Data!I89,(IF(B24=Data!#REF!,Data!#REF!,(IF(B24=Data!B92,Data!I92,(IF(B24=Data!#REF!,Data!#REF!,(IF(B24=Data!#REF!,Data!#REF!,(IF(B24=Data!#REF!,Data!#REF!,(IF(B24=Data!B76,Data!I76,(IF(B24=Data!#REF!,Data!#REF!,Data!#REF!)))))))))))))))&amp;IF(B24=Data!#REF!,Data!#REF!,(IF(B24=Data!#REF!,Data!#REF!,(IF(B24=Data!B216,Data!I216,(IF(B24=Data!#REF!,Data!#REF!,(IF(B24=Data!#REF!,Data!#REF!,(IF(B24=Data!B116,Data!I884,(IF(B24=Data!#REF!,Data!#REF!,(IF(B24=Data!#REF!,Data!#REF!,Data!#REF!)))))))))))))))&amp;IF(B24=Data!#REF!,Data!#REF!,(IF(B24=Data!#REF!,Data!#REF!,(IF(B24=Data!#REF!,Data!#REF!,(IF(B24=Data!#REF!,Data!#REF!,(IF(B24=Data!#REF!,Data!#REF!,Data!#REF!)))))))))</f>
        <v>#REF!</v>
      </c>
      <c r="T24" s="330"/>
      <c r="U24" s="233" t="e">
        <f>IF(B24=Data!B89,Data!J89,(IF(B24=Data!#REF!,Data!#REF!,(IF(B24=Data!B92,Data!J92,(IF(B24=Data!#REF!,Data!#REF!,(IF(B24=Data!#REF!,Data!#REF!,(IF(B24=Data!#REF!,Data!#REF!,(IF(B24=Data!B76,Data!J76,(IF(B24=Data!#REF!,Data!#REF!,Data!#REF!)))))))))))))))&amp;IF(B24=Data!#REF!,Data!#REF!,(IF(B24=Data!#REF!,Data!#REF!,(IF(B24=Data!B216,Data!J216,(IF(B24=Data!#REF!,Data!#REF!,(IF(B24=Data!#REF!,Data!#REF!,(IF(B24=Data!B116,Data!J884,(IF(B24=Data!#REF!,Data!#REF!,(IF(B24=Data!#REF!,Data!#REF!,Data!#REF!)))))))))))))))&amp;IF(B24=Data!#REF!,Data!#REF!,(IF(B24=Data!#REF!,Data!#REF!,(IF(B24=Data!#REF!,Data!#REF!,(IF(B24=Data!#REF!,Data!#REF!,(IF(B24=Data!#REF!,Data!#REF!,Data!#REF!)))))))))</f>
        <v>#REF!</v>
      </c>
      <c r="V24" s="227">
        <f>IF(D24="","",VLOOKUP(B24,Data!$B$5:$J$501,9,FALSE)*D24)</f>
        <v>1.488</v>
      </c>
    </row>
    <row r="25" spans="1:22" ht="17.75" customHeight="1">
      <c r="A25" s="397">
        <v>6</v>
      </c>
      <c r="B25" s="398" t="s">
        <v>27</v>
      </c>
      <c r="C25" s="239" t="str">
        <f>IF(D25="","",VLOOKUP(B25,Data!$B$5:$L$501,2,FALSE))</f>
        <v>ZJ73760</v>
      </c>
      <c r="D25" s="394">
        <v>1</v>
      </c>
      <c r="E25" s="319"/>
      <c r="F25" s="224">
        <f>IF(D25="","",VLOOKUP(B25,Data!$B$5:$L$501,11,FALSE))</f>
        <v>2671.97</v>
      </c>
      <c r="G25" s="234">
        <f>IF(D25&gt;0,D25*F25,"-")</f>
        <v>2671.97</v>
      </c>
      <c r="H25" s="225" t="str">
        <f>IF(D25="","",VLOOKUP(B25,Data!$B$5:$D$501,3,FALSE))</f>
        <v>C/T</v>
      </c>
      <c r="I25" s="225" t="str">
        <f>IF(D25="","",VLOOKUP(B25,Data!$B$5:$M$501,12,FALSE))</f>
        <v>Indonesia</v>
      </c>
      <c r="J25" s="387" t="s">
        <v>975</v>
      </c>
      <c r="K25" s="226">
        <f>IF(D25="","",VLOOKUP(B25,Data!$B$5:$E$501,4,FALSE)*D25)</f>
        <v>267</v>
      </c>
      <c r="L25" s="232">
        <f>IF(D25="","",VLOOKUP(B25,Data!$B$5:$F$501,5,FALSE)*D25)</f>
        <v>242</v>
      </c>
      <c r="M25" s="230" t="e">
        <f>IF(B25=Data!B91,Data!G91,(IF(B25=Data!#REF!,Data!#REF!,(IF(B25=Data!B94,Data!G94,(IF(B25=Data!#REF!,Data!#REF!,(IF(B25=Data!#REF!,Data!#REF!,(IF(B25=Data!#REF!,Data!#REF!,(IF(B25=Data!B78,Data!G78,(IF(B25=Data!#REF!,Data!#REF!,Data!#REF!)))))))))))))))&amp;IF(B25=Data!#REF!,Data!#REF!,(IF(B25=Data!#REF!,Data!#REF!,(IF(B25=Data!B218,Data!G218,(IF(B25=Data!#REF!,Data!#REF!,(IF(B25=Data!#REF!,Data!#REF!,(IF(B25=Data!B118,Data!G886,(IF(B25=Data!#REF!,Data!#REF!,(IF(B25=Data!#REF!,Data!#REF!,Data!#REF!)))))))))))))))&amp;IF(B25=Data!#REF!,Data!#REF!,(IF(B25=Data!#REF!,Data!#REF!,(IF(B25=Data!#REF!,Data!#REF!,(IF(B25=Data!#REF!,Data!#REF!,(IF(B25=Data!#REF!,Data!#REF!,Data!#REF!)))))))))</f>
        <v>#REF!</v>
      </c>
      <c r="N25" s="328"/>
      <c r="O25" s="329"/>
      <c r="P25" s="233" t="e">
        <f>IF(B25=Data!B91,Data!H91,(IF(B25=Data!#REF!,Data!#REF!,(IF(B25=Data!B94,Data!H94,(IF(B25=Data!#REF!,Data!#REF!,(IF(B25=Data!#REF!,Data!#REF!,(IF(B25=Data!#REF!,Data!#REF!,(IF(B25=Data!B78,Data!H78,(IF(B25=Data!#REF!,Data!#REF!,Data!#REF!)))))))))))))))&amp;IF(B25=Data!#REF!,Data!#REF!,(IF(B25=Data!#REF!,Data!#REF!,(IF(B25=Data!B218,Data!H218,(IF(B25=Data!#REF!,Data!#REF!,(IF(B25=Data!#REF!,Data!#REF!,(IF(B25=Data!B118,Data!H886,(IF(B25=Data!#REF!,Data!#REF!,(IF(B25=Data!#REF!,Data!#REF!,Data!#REF!)))))))))))))))&amp;IF(B25=Data!#REF!,Data!#REF!,(IF(B25=Data!#REF!,Data!#REF!,(IF(B25=Data!#REF!,Data!#REF!,(IF(B25=Data!#REF!,Data!#REF!,(IF(B25=Data!#REF!,Data!#REF!,Data!#REF!)))))))))</f>
        <v>#REF!</v>
      </c>
      <c r="Q25" s="329"/>
      <c r="R25" s="329"/>
      <c r="S25" s="233" t="e">
        <f>IF(B25=Data!B91,Data!I91,(IF(B25=Data!#REF!,Data!#REF!,(IF(B25=Data!B94,Data!I94,(IF(B25=Data!#REF!,Data!#REF!,(IF(B25=Data!#REF!,Data!#REF!,(IF(B25=Data!#REF!,Data!#REF!,(IF(B25=Data!B78,Data!I78,(IF(B25=Data!#REF!,Data!#REF!,Data!#REF!)))))))))))))))&amp;IF(B25=Data!#REF!,Data!#REF!,(IF(B25=Data!#REF!,Data!#REF!,(IF(B25=Data!B218,Data!I218,(IF(B25=Data!#REF!,Data!#REF!,(IF(B25=Data!#REF!,Data!#REF!,(IF(B25=Data!B118,Data!I886,(IF(B25=Data!#REF!,Data!#REF!,(IF(B25=Data!#REF!,Data!#REF!,Data!#REF!)))))))))))))))&amp;IF(B25=Data!#REF!,Data!#REF!,(IF(B25=Data!#REF!,Data!#REF!,(IF(B25=Data!#REF!,Data!#REF!,(IF(B25=Data!#REF!,Data!#REF!,(IF(B25=Data!#REF!,Data!#REF!,Data!#REF!)))))))))</f>
        <v>#REF!</v>
      </c>
      <c r="T25" s="330"/>
      <c r="U25" s="233" t="e">
        <f>IF(B25=Data!B91,Data!J91,(IF(B25=Data!#REF!,Data!#REF!,(IF(B25=Data!B94,Data!J94,(IF(B25=Data!#REF!,Data!#REF!,(IF(B25=Data!#REF!,Data!#REF!,(IF(B25=Data!#REF!,Data!#REF!,(IF(B25=Data!B78,Data!J78,(IF(B25=Data!#REF!,Data!#REF!,Data!#REF!)))))))))))))))&amp;IF(B25=Data!#REF!,Data!#REF!,(IF(B25=Data!#REF!,Data!#REF!,(IF(B25=Data!B218,Data!J218,(IF(B25=Data!#REF!,Data!#REF!,(IF(B25=Data!#REF!,Data!#REF!,(IF(B25=Data!B118,Data!J886,(IF(B25=Data!#REF!,Data!#REF!,(IF(B25=Data!#REF!,Data!#REF!,Data!#REF!)))))))))))))))&amp;IF(B25=Data!#REF!,Data!#REF!,(IF(B25=Data!#REF!,Data!#REF!,(IF(B25=Data!#REF!,Data!#REF!,(IF(B25=Data!#REF!,Data!#REF!,(IF(B25=Data!#REF!,Data!#REF!,Data!#REF!)))))))))</f>
        <v>#REF!</v>
      </c>
      <c r="V25" s="227">
        <f>IF(D25="","",VLOOKUP(B25,Data!$B$5:$J$501,9,FALSE)*D25)</f>
        <v>1.488</v>
      </c>
    </row>
    <row r="26" spans="1:22" ht="17.75" customHeight="1">
      <c r="A26" s="397">
        <v>7</v>
      </c>
      <c r="B26" s="398" t="s">
        <v>390</v>
      </c>
      <c r="C26" s="372" t="str">
        <f>IF(D26="","",VLOOKUP(B26,Data!$B$5:$L$501,2,FALSE))</f>
        <v>ZW44790</v>
      </c>
      <c r="D26" s="394">
        <v>1</v>
      </c>
      <c r="E26" s="319"/>
      <c r="F26" s="224">
        <f>IF(D26="","",VLOOKUP(B26,Data!$B$5:$L$501,11,FALSE))</f>
        <v>2531</v>
      </c>
      <c r="G26" s="234">
        <f>IF(D26&gt;0,D26*F26,"-")</f>
        <v>2531</v>
      </c>
      <c r="H26" s="225" t="str">
        <f>IF(D26="","",VLOOKUP(B26,Data!$B$5:$D$501,3,FALSE))</f>
        <v>C/T</v>
      </c>
      <c r="I26" s="225" t="str">
        <f>IF(D26="","",VLOOKUP(B26,Data!$B$5:$M$501,12,FALSE))</f>
        <v>Indonesia</v>
      </c>
      <c r="J26" s="387" t="s">
        <v>975</v>
      </c>
      <c r="K26" s="226">
        <f>IF(D26="","",VLOOKUP(B26,Data!$B$5:$E$501,4,FALSE)*D26)</f>
        <v>267</v>
      </c>
      <c r="L26" s="232">
        <f>IF(D26="","",VLOOKUP(B26,Data!$B$5:$F$501,5,FALSE)*D26)</f>
        <v>242</v>
      </c>
      <c r="M26" s="230" t="e">
        <f>IF(B26=Data!B98,Data!G98,(IF(B26=Data!#REF!,Data!#REF!,(IF(B26=Data!B101,Data!G101,(IF(B26=Data!#REF!,Data!#REF!,(IF(B26=Data!#REF!,Data!#REF!,(IF(B26=Data!#REF!,Data!#REF!,(IF(B26=Data!B85,Data!G85,(IF(B26=Data!#REF!,Data!#REF!,Data!#REF!)))))))))))))))&amp;IF(B26=Data!#REF!,Data!#REF!,(IF(B26=Data!#REF!,Data!#REF!,(IF(B26=Data!B225,Data!G225,(IF(B26=Data!#REF!,Data!#REF!,(IF(B26=Data!#REF!,Data!#REF!,(IF(B26=Data!B125,Data!G893,(IF(B26=Data!#REF!,Data!#REF!,(IF(B26=Data!#REF!,Data!#REF!,Data!#REF!)))))))))))))))&amp;IF(B26=Data!#REF!,Data!#REF!,(IF(B26=Data!#REF!,Data!#REF!,(IF(B26=Data!#REF!,Data!#REF!,(IF(B26=Data!#REF!,Data!#REF!,(IF(B26=Data!#REF!,Data!#REF!,Data!#REF!)))))))))</f>
        <v>#REF!</v>
      </c>
      <c r="N26" s="328"/>
      <c r="O26" s="329"/>
      <c r="P26" s="233" t="e">
        <f>IF(B26=Data!B98,Data!H98,(IF(B26=Data!#REF!,Data!#REF!,(IF(B26=Data!B101,Data!H101,(IF(B26=Data!#REF!,Data!#REF!,(IF(B26=Data!#REF!,Data!#REF!,(IF(B26=Data!#REF!,Data!#REF!,(IF(B26=Data!B85,Data!H85,(IF(B26=Data!#REF!,Data!#REF!,Data!#REF!)))))))))))))))&amp;IF(B26=Data!#REF!,Data!#REF!,(IF(B26=Data!#REF!,Data!#REF!,(IF(B26=Data!B225,Data!H225,(IF(B26=Data!#REF!,Data!#REF!,(IF(B26=Data!#REF!,Data!#REF!,(IF(B26=Data!B125,Data!H893,(IF(B26=Data!#REF!,Data!#REF!,(IF(B26=Data!#REF!,Data!#REF!,Data!#REF!)))))))))))))))&amp;IF(B26=Data!#REF!,Data!#REF!,(IF(B26=Data!#REF!,Data!#REF!,(IF(B26=Data!#REF!,Data!#REF!,(IF(B26=Data!#REF!,Data!#REF!,(IF(B26=Data!#REF!,Data!#REF!,Data!#REF!)))))))))</f>
        <v>#REF!</v>
      </c>
      <c r="Q26" s="329"/>
      <c r="R26" s="329"/>
      <c r="S26" s="233" t="e">
        <f>IF(B26=Data!B98,Data!I98,(IF(B26=Data!#REF!,Data!#REF!,(IF(B26=Data!B101,Data!I101,(IF(B26=Data!#REF!,Data!#REF!,(IF(B26=Data!#REF!,Data!#REF!,(IF(B26=Data!#REF!,Data!#REF!,(IF(B26=Data!B85,Data!I85,(IF(B26=Data!#REF!,Data!#REF!,Data!#REF!)))))))))))))))&amp;IF(B26=Data!#REF!,Data!#REF!,(IF(B26=Data!#REF!,Data!#REF!,(IF(B26=Data!B225,Data!I225,(IF(B26=Data!#REF!,Data!#REF!,(IF(B26=Data!#REF!,Data!#REF!,(IF(B26=Data!B125,Data!I893,(IF(B26=Data!#REF!,Data!#REF!,(IF(B26=Data!#REF!,Data!#REF!,Data!#REF!)))))))))))))))&amp;IF(B26=Data!#REF!,Data!#REF!,(IF(B26=Data!#REF!,Data!#REF!,(IF(B26=Data!#REF!,Data!#REF!,(IF(B26=Data!#REF!,Data!#REF!,(IF(B26=Data!#REF!,Data!#REF!,Data!#REF!)))))))))</f>
        <v>#REF!</v>
      </c>
      <c r="T26" s="330"/>
      <c r="U26" s="233" t="e">
        <f>IF(B26=Data!B98,Data!J98,(IF(B26=Data!#REF!,Data!#REF!,(IF(B26=Data!B101,Data!J101,(IF(B26=Data!#REF!,Data!#REF!,(IF(B26=Data!#REF!,Data!#REF!,(IF(B26=Data!#REF!,Data!#REF!,(IF(B26=Data!B85,Data!J85,(IF(B26=Data!#REF!,Data!#REF!,Data!#REF!)))))))))))))))&amp;IF(B26=Data!#REF!,Data!#REF!,(IF(B26=Data!#REF!,Data!#REF!,(IF(B26=Data!B225,Data!J225,(IF(B26=Data!#REF!,Data!#REF!,(IF(B26=Data!#REF!,Data!#REF!,(IF(B26=Data!B125,Data!J893,(IF(B26=Data!#REF!,Data!#REF!,(IF(B26=Data!#REF!,Data!#REF!,Data!#REF!)))))))))))))))&amp;IF(B26=Data!#REF!,Data!#REF!,(IF(B26=Data!#REF!,Data!#REF!,(IF(B26=Data!#REF!,Data!#REF!,(IF(B26=Data!#REF!,Data!#REF!,(IF(B26=Data!#REF!,Data!#REF!,Data!#REF!)))))))))</f>
        <v>#REF!</v>
      </c>
      <c r="V26" s="227">
        <f>IF(D26="","",VLOOKUP(B26,Data!$B$5:$J$501,9,FALSE)*D26)</f>
        <v>1.488</v>
      </c>
    </row>
    <row r="27" spans="1:22" ht="17.75" customHeight="1">
      <c r="A27" s="395"/>
      <c r="B27" s="396" t="s">
        <v>983</v>
      </c>
      <c r="C27" s="239" t="str">
        <f>IF(D27="","",VLOOKUP(B27,Data!$B$5:$L$501,2,FALSE))</f>
        <v/>
      </c>
      <c r="D27" s="394"/>
      <c r="E27" s="319"/>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89,Data!G89,(IF(B27=Data!#REF!,Data!#REF!,(IF(B27=Data!B92,Data!G92,(IF(B27=Data!#REF!,Data!#REF!,(IF(B27=Data!#REF!,Data!#REF!,(IF(B27=Data!#REF!,Data!#REF!,(IF(B27=Data!B76,Data!G76,(IF(B27=Data!#REF!,Data!#REF!,Data!#REF!)))))))))))))))&amp;IF(B27=Data!#REF!,Data!#REF!,(IF(B27=Data!#REF!,Data!#REF!,(IF(B27=Data!B216,Data!G216,(IF(B27=Data!#REF!,Data!#REF!,(IF(B27=Data!#REF!,Data!#REF!,(IF(B27=Data!B116,Data!G884,(IF(B27=Data!#REF!,Data!#REF!,(IF(B27=Data!#REF!,Data!#REF!,Data!#REF!)))))))))))))))&amp;IF(B27=Data!#REF!,Data!#REF!,(IF(B27=Data!#REF!,Data!#REF!,(IF(B27=Data!#REF!,Data!#REF!,(IF(B27=Data!#REF!,Data!#REF!,(IF(B27=Data!#REF!,Data!#REF!,Data!#REF!)))))))))</f>
        <v>#REF!</v>
      </c>
      <c r="N27" s="328"/>
      <c r="O27" s="329"/>
      <c r="P27" s="233" t="e">
        <f>IF(B27=Data!B89,Data!H89,(IF(B27=Data!#REF!,Data!#REF!,(IF(B27=Data!B92,Data!H92,(IF(B27=Data!#REF!,Data!#REF!,(IF(B27=Data!#REF!,Data!#REF!,(IF(B27=Data!#REF!,Data!#REF!,(IF(B27=Data!B76,Data!H76,(IF(B27=Data!#REF!,Data!#REF!,Data!#REF!)))))))))))))))&amp;IF(B27=Data!#REF!,Data!#REF!,(IF(B27=Data!#REF!,Data!#REF!,(IF(B27=Data!B216,Data!H216,(IF(B27=Data!#REF!,Data!#REF!,(IF(B27=Data!#REF!,Data!#REF!,(IF(B27=Data!B116,Data!H884,(IF(B27=Data!#REF!,Data!#REF!,(IF(B27=Data!#REF!,Data!#REF!,Data!#REF!)))))))))))))))&amp;IF(B27=Data!#REF!,Data!#REF!,(IF(B27=Data!#REF!,Data!#REF!,(IF(B27=Data!#REF!,Data!#REF!,(IF(B27=Data!#REF!,Data!#REF!,(IF(B27=Data!#REF!,Data!#REF!,Data!#REF!)))))))))</f>
        <v>#REF!</v>
      </c>
      <c r="Q27" s="329"/>
      <c r="R27" s="329"/>
      <c r="S27" s="233" t="e">
        <f>IF(B27=Data!B89,Data!I89,(IF(B27=Data!#REF!,Data!#REF!,(IF(B27=Data!B92,Data!I92,(IF(B27=Data!#REF!,Data!#REF!,(IF(B27=Data!#REF!,Data!#REF!,(IF(B27=Data!#REF!,Data!#REF!,(IF(B27=Data!B76,Data!I76,(IF(B27=Data!#REF!,Data!#REF!,Data!#REF!)))))))))))))))&amp;IF(B27=Data!#REF!,Data!#REF!,(IF(B27=Data!#REF!,Data!#REF!,(IF(B27=Data!B216,Data!I216,(IF(B27=Data!#REF!,Data!#REF!,(IF(B27=Data!#REF!,Data!#REF!,(IF(B27=Data!B116,Data!I884,(IF(B27=Data!#REF!,Data!#REF!,(IF(B27=Data!#REF!,Data!#REF!,Data!#REF!)))))))))))))))&amp;IF(B27=Data!#REF!,Data!#REF!,(IF(B27=Data!#REF!,Data!#REF!,(IF(B27=Data!#REF!,Data!#REF!,(IF(B27=Data!#REF!,Data!#REF!,(IF(B27=Data!#REF!,Data!#REF!,Data!#REF!)))))))))</f>
        <v>#REF!</v>
      </c>
      <c r="T27" s="330"/>
      <c r="U27" s="233" t="e">
        <f>IF(B27=Data!B89,Data!J89,(IF(B27=Data!#REF!,Data!#REF!,(IF(B27=Data!B92,Data!J92,(IF(B27=Data!#REF!,Data!#REF!,(IF(B27=Data!#REF!,Data!#REF!,(IF(B27=Data!#REF!,Data!#REF!,(IF(B27=Data!B76,Data!J76,(IF(B27=Data!#REF!,Data!#REF!,Data!#REF!)))))))))))))))&amp;IF(B27=Data!#REF!,Data!#REF!,(IF(B27=Data!#REF!,Data!#REF!,(IF(B27=Data!B216,Data!J216,(IF(B27=Data!#REF!,Data!#REF!,(IF(B27=Data!#REF!,Data!#REF!,(IF(B27=Data!B116,Data!J884,(IF(B27=Data!#REF!,Data!#REF!,(IF(B27=Data!#REF!,Data!#REF!,Data!#REF!)))))))))))))))&amp;IF(B27=Data!#REF!,Data!#REF!,(IF(B27=Data!#REF!,Data!#REF!,(IF(B27=Data!#REF!,Data!#REF!,(IF(B27=Data!#REF!,Data!#REF!,(IF(B27=Data!#REF!,Data!#REF!,Data!#REF!)))))))))</f>
        <v>#REF!</v>
      </c>
      <c r="V27" s="227" t="str">
        <f>IF(D27="","",VLOOKUP(B27,Data!$B$5:$J$501,9,FALSE)*D27)</f>
        <v/>
      </c>
    </row>
    <row r="28" spans="1:22" ht="17.75" customHeight="1">
      <c r="A28" s="397">
        <v>8</v>
      </c>
      <c r="B28" s="398" t="s">
        <v>400</v>
      </c>
      <c r="C28" s="239" t="str">
        <f>IF(D28="","",VLOOKUP(B28,Data!$B$5:$L$501,2,FALSE))</f>
        <v>ZU62650</v>
      </c>
      <c r="D28" s="394">
        <v>1</v>
      </c>
      <c r="E28" s="320"/>
      <c r="F28" s="224">
        <f>IF(D28="","",VLOOKUP(B28,Data!$B$5:$L$501,11,FALSE))</f>
        <v>6876.72</v>
      </c>
      <c r="G28" s="234">
        <f t="shared" ref="G28:G37" si="1">IF(D28&gt;0,D28*F28,"-")</f>
        <v>6876.72</v>
      </c>
      <c r="H28" s="225" t="str">
        <f>IF(D28="","",VLOOKUP(B28,Data!$B$5:$D$501,3,FALSE))</f>
        <v>C/T</v>
      </c>
      <c r="I28" s="225" t="str">
        <f>IF(D28="","",VLOOKUP(B28,Data!$B$5:$M$501,12,FALSE))</f>
        <v>Indonesia</v>
      </c>
      <c r="J28" s="231" t="s">
        <v>982</v>
      </c>
      <c r="K28" s="226">
        <f>IF(D28="","",VLOOKUP(B28,Data!$B$5:$E$501,4,FALSE)*D28)</f>
        <v>338</v>
      </c>
      <c r="L28" s="232">
        <f>IF(D28="","",VLOOKUP(B28,Data!$B$5:$F$501,5,FALSE)*D28)</f>
        <v>304</v>
      </c>
      <c r="M28" s="230" t="e">
        <f>IF(B28=Data!B132,Data!G132,(IF(B28=Data!#REF!,Data!#REF!,(IF(B28=Data!B135,Data!G135,(IF(B28=Data!#REF!,Data!#REF!,(IF(B28=Data!#REF!,Data!#REF!,(IF(B28=Data!#REF!,Data!#REF!,(IF(B28=Data!B119,Data!G119,(IF(B28=Data!#REF!,Data!#REF!,Data!#REF!)))))))))))))))&amp;IF(B28=Data!#REF!,Data!#REF!,(IF(B28=Data!#REF!,Data!#REF!,(IF(B28=Data!B259,Data!G259,(IF(B28=Data!#REF!,Data!#REF!,(IF(B28=Data!#REF!,Data!#REF!,(IF(B28=Data!B159,Data!G927,(IF(B28=Data!#REF!,Data!#REF!,(IF(B28=Data!#REF!,Data!#REF!,Data!#REF!)))))))))))))))&amp;IF(B28=Data!#REF!,Data!#REF!,(IF(B28=Data!#REF!,Data!#REF!,(IF(B28=Data!#REF!,Data!#REF!,(IF(B28=Data!#REF!,Data!#REF!,(IF(B28=Data!#REF!,Data!#REF!,Data!#REF!)))))))))</f>
        <v>#REF!</v>
      </c>
      <c r="N28" s="328"/>
      <c r="O28" s="329"/>
      <c r="P28" s="233" t="e">
        <f>IF(B28=Data!B132,Data!H132,(IF(B28=Data!#REF!,Data!#REF!,(IF(B28=Data!B135,Data!H135,(IF(B28=Data!#REF!,Data!#REF!,(IF(B28=Data!#REF!,Data!#REF!,(IF(B28=Data!#REF!,Data!#REF!,(IF(B28=Data!B119,Data!H119,(IF(B28=Data!#REF!,Data!#REF!,Data!#REF!)))))))))))))))&amp;IF(B28=Data!#REF!,Data!#REF!,(IF(B28=Data!#REF!,Data!#REF!,(IF(B28=Data!B259,Data!H259,(IF(B28=Data!#REF!,Data!#REF!,(IF(B28=Data!#REF!,Data!#REF!,(IF(B28=Data!B159,Data!H927,(IF(B28=Data!#REF!,Data!#REF!,(IF(B28=Data!#REF!,Data!#REF!,Data!#REF!)))))))))))))))&amp;IF(B28=Data!#REF!,Data!#REF!,(IF(B28=Data!#REF!,Data!#REF!,(IF(B28=Data!#REF!,Data!#REF!,(IF(B28=Data!#REF!,Data!#REF!,(IF(B28=Data!#REF!,Data!#REF!,Data!#REF!)))))))))</f>
        <v>#REF!</v>
      </c>
      <c r="Q28" s="329"/>
      <c r="R28" s="329"/>
      <c r="S28" s="233" t="e">
        <f>IF(B28=Data!B132,Data!I132,(IF(B28=Data!#REF!,Data!#REF!,(IF(B28=Data!B135,Data!I135,(IF(B28=Data!#REF!,Data!#REF!,(IF(B28=Data!#REF!,Data!#REF!,(IF(B28=Data!#REF!,Data!#REF!,(IF(B28=Data!B119,Data!I119,(IF(B28=Data!#REF!,Data!#REF!,Data!#REF!)))))))))))))))&amp;IF(B28=Data!#REF!,Data!#REF!,(IF(B28=Data!#REF!,Data!#REF!,(IF(B28=Data!B259,Data!I259,(IF(B28=Data!#REF!,Data!#REF!,(IF(B28=Data!#REF!,Data!#REF!,(IF(B28=Data!B159,Data!I927,(IF(B28=Data!#REF!,Data!#REF!,(IF(B28=Data!#REF!,Data!#REF!,Data!#REF!)))))))))))))))&amp;IF(B28=Data!#REF!,Data!#REF!,(IF(B28=Data!#REF!,Data!#REF!,(IF(B28=Data!#REF!,Data!#REF!,(IF(B28=Data!#REF!,Data!#REF!,(IF(B28=Data!#REF!,Data!#REF!,Data!#REF!)))))))))</f>
        <v>#REF!</v>
      </c>
      <c r="T28" s="330"/>
      <c r="U28" s="233" t="e">
        <f>IF(B28=Data!B132,Data!J132,(IF(B28=Data!#REF!,Data!#REF!,(IF(B28=Data!B135,Data!J135,(IF(B28=Data!#REF!,Data!#REF!,(IF(B28=Data!#REF!,Data!#REF!,(IF(B28=Data!#REF!,Data!#REF!,(IF(B28=Data!B119,Data!J119,(IF(B28=Data!#REF!,Data!#REF!,Data!#REF!)))))))))))))))&amp;IF(B28=Data!#REF!,Data!#REF!,(IF(B28=Data!#REF!,Data!#REF!,(IF(B28=Data!B259,Data!J259,(IF(B28=Data!#REF!,Data!#REF!,(IF(B28=Data!#REF!,Data!#REF!,(IF(B28=Data!B159,Data!J927,(IF(B28=Data!#REF!,Data!#REF!,(IF(B28=Data!#REF!,Data!#REF!,Data!#REF!)))))))))))))))&amp;IF(B28=Data!#REF!,Data!#REF!,(IF(B28=Data!#REF!,Data!#REF!,(IF(B28=Data!#REF!,Data!#REF!,(IF(B28=Data!#REF!,Data!#REF!,(IF(B28=Data!#REF!,Data!#REF!,Data!#REF!)))))))))</f>
        <v>#REF!</v>
      </c>
      <c r="V28" s="227">
        <f>IF(D28="","",VLOOKUP(B28,Data!$B$5:$J$501,9,FALSE)*D28)</f>
        <v>1.806</v>
      </c>
    </row>
    <row r="29" spans="1:22" ht="17.75" customHeight="1">
      <c r="A29" s="397">
        <v>9</v>
      </c>
      <c r="B29" s="398" t="s">
        <v>336</v>
      </c>
      <c r="C29" s="239" t="str">
        <f>IF(D29="","",VLOOKUP(B29,Data!$B$5:$L$501,2,FALSE))</f>
        <v>ZE62400</v>
      </c>
      <c r="D29" s="394">
        <v>4</v>
      </c>
      <c r="E29" s="320"/>
      <c r="F29" s="224">
        <f>IF(D29="","",VLOOKUP(B29,Data!$B$5:$L$501,11,FALSE))</f>
        <v>1704.47</v>
      </c>
      <c r="G29" s="234">
        <f t="shared" si="1"/>
        <v>6817.88</v>
      </c>
      <c r="H29" s="225" t="str">
        <f>IF(D29="","",VLOOKUP(B29,Data!$B$5:$D$501,3,FALSE))</f>
        <v>C/T</v>
      </c>
      <c r="I29" s="225" t="str">
        <f>IF(D29="","",VLOOKUP(B29,Data!$B$5:$M$501,12,FALSE))</f>
        <v>Indonesia</v>
      </c>
      <c r="J29" s="231" t="s">
        <v>982</v>
      </c>
      <c r="K29" s="226">
        <f>IF(D29="","",VLOOKUP(B29,Data!$B$5:$E$501,4,FALSE)*D29)</f>
        <v>804</v>
      </c>
      <c r="L29" s="232">
        <f>IF(D29="","",VLOOKUP(B29,Data!$B$5:$F$501,5,FALSE)*D29)</f>
        <v>724</v>
      </c>
      <c r="M29" s="230" t="e">
        <f>IF(B29=Data!B135,Data!G135,(IF(B29=Data!#REF!,Data!#REF!,(IF(B29=Data!B138,Data!G138,(IF(B29=Data!#REF!,Data!#REF!,(IF(B29=Data!#REF!,Data!#REF!,(IF(B29=Data!#REF!,Data!#REF!,(IF(B29=Data!B122,Data!G122,(IF(B29=Data!#REF!,Data!#REF!,Data!#REF!)))))))))))))))&amp;IF(B29=Data!#REF!,Data!#REF!,(IF(B29=Data!#REF!,Data!#REF!,(IF(B29=Data!B262,Data!G262,(IF(B29=Data!#REF!,Data!#REF!,(IF(B29=Data!#REF!,Data!#REF!,(IF(B29=Data!B162,Data!G930,(IF(B29=Data!#REF!,Data!#REF!,(IF(B29=Data!#REF!,Data!#REF!,Data!#REF!)))))))))))))))&amp;IF(B29=Data!#REF!,Data!#REF!,(IF(B29=Data!#REF!,Data!#REF!,(IF(B29=Data!#REF!,Data!#REF!,(IF(B29=Data!#REF!,Data!#REF!,(IF(B29=Data!#REF!,Data!#REF!,Data!#REF!)))))))))</f>
        <v>#REF!</v>
      </c>
      <c r="N29" s="328"/>
      <c r="O29" s="329"/>
      <c r="P29" s="233" t="e">
        <f>IF(B29=Data!B135,Data!H135,(IF(B29=Data!#REF!,Data!#REF!,(IF(B29=Data!B138,Data!H138,(IF(B29=Data!#REF!,Data!#REF!,(IF(B29=Data!#REF!,Data!#REF!,(IF(B29=Data!#REF!,Data!#REF!,(IF(B29=Data!B122,Data!H122,(IF(B29=Data!#REF!,Data!#REF!,Data!#REF!)))))))))))))))&amp;IF(B29=Data!#REF!,Data!#REF!,(IF(B29=Data!#REF!,Data!#REF!,(IF(B29=Data!B262,Data!H262,(IF(B29=Data!#REF!,Data!#REF!,(IF(B29=Data!#REF!,Data!#REF!,(IF(B29=Data!B162,Data!H930,(IF(B29=Data!#REF!,Data!#REF!,(IF(B29=Data!#REF!,Data!#REF!,Data!#REF!)))))))))))))))&amp;IF(B29=Data!#REF!,Data!#REF!,(IF(B29=Data!#REF!,Data!#REF!,(IF(B29=Data!#REF!,Data!#REF!,(IF(B29=Data!#REF!,Data!#REF!,(IF(B29=Data!#REF!,Data!#REF!,Data!#REF!)))))))))</f>
        <v>#REF!</v>
      </c>
      <c r="Q29" s="329"/>
      <c r="R29" s="329"/>
      <c r="S29" s="233" t="e">
        <f>IF(B29=Data!B135,Data!I135,(IF(B29=Data!#REF!,Data!#REF!,(IF(B29=Data!B138,Data!I138,(IF(B29=Data!#REF!,Data!#REF!,(IF(B29=Data!#REF!,Data!#REF!,(IF(B29=Data!#REF!,Data!#REF!,(IF(B29=Data!B122,Data!I122,(IF(B29=Data!#REF!,Data!#REF!,Data!#REF!)))))))))))))))&amp;IF(B29=Data!#REF!,Data!#REF!,(IF(B29=Data!#REF!,Data!#REF!,(IF(B29=Data!B262,Data!I262,(IF(B29=Data!#REF!,Data!#REF!,(IF(B29=Data!#REF!,Data!#REF!,(IF(B29=Data!B162,Data!I930,(IF(B29=Data!#REF!,Data!#REF!,(IF(B29=Data!#REF!,Data!#REF!,Data!#REF!)))))))))))))))&amp;IF(B29=Data!#REF!,Data!#REF!,(IF(B29=Data!#REF!,Data!#REF!,(IF(B29=Data!#REF!,Data!#REF!,(IF(B29=Data!#REF!,Data!#REF!,(IF(B29=Data!#REF!,Data!#REF!,Data!#REF!)))))))))</f>
        <v>#REF!</v>
      </c>
      <c r="T29" s="330"/>
      <c r="U29" s="233" t="e">
        <f>IF(B29=Data!B135,Data!J135,(IF(B29=Data!#REF!,Data!#REF!,(IF(B29=Data!B138,Data!J138,(IF(B29=Data!#REF!,Data!#REF!,(IF(B29=Data!#REF!,Data!#REF!,(IF(B29=Data!#REF!,Data!#REF!,(IF(B29=Data!B122,Data!J122,(IF(B29=Data!#REF!,Data!#REF!,Data!#REF!)))))))))))))))&amp;IF(B29=Data!#REF!,Data!#REF!,(IF(B29=Data!#REF!,Data!#REF!,(IF(B29=Data!B262,Data!J262,(IF(B29=Data!#REF!,Data!#REF!,(IF(B29=Data!#REF!,Data!#REF!,(IF(B29=Data!B162,Data!J930,(IF(B29=Data!#REF!,Data!#REF!,(IF(B29=Data!#REF!,Data!#REF!,Data!#REF!)))))))))))))))&amp;IF(B29=Data!#REF!,Data!#REF!,(IF(B29=Data!#REF!,Data!#REF!,(IF(B29=Data!#REF!,Data!#REF!,(IF(B29=Data!#REF!,Data!#REF!,(IF(B29=Data!#REF!,Data!#REF!,Data!#REF!)))))))))</f>
        <v>#REF!</v>
      </c>
      <c r="V29" s="227">
        <f>IF(D29="","",VLOOKUP(B29,Data!$B$5:$J$501,9,FALSE)*D29)</f>
        <v>4.5999999999999996</v>
      </c>
    </row>
    <row r="30" spans="1:22" ht="17.75" customHeight="1">
      <c r="A30" s="397">
        <v>10</v>
      </c>
      <c r="B30" s="398" t="s">
        <v>31</v>
      </c>
      <c r="C30" s="239" t="str">
        <f>IF(D30="","",VLOOKUP(B30,Data!$B$5:$L$501,2,FALSE))</f>
        <v>ZQ21280</v>
      </c>
      <c r="D30" s="394">
        <v>1</v>
      </c>
      <c r="E30" s="320"/>
      <c r="F30" s="224">
        <f>IF(D30="","",VLOOKUP(B30,Data!$B$5:$L$501,11,FALSE))</f>
        <v>1748.05</v>
      </c>
      <c r="G30" s="234">
        <f t="shared" si="1"/>
        <v>1748.05</v>
      </c>
      <c r="H30" s="225" t="str">
        <f>IF(D30="","",VLOOKUP(B30,Data!$B$5:$D$501,3,FALSE))</f>
        <v>C/T</v>
      </c>
      <c r="I30" s="225" t="str">
        <f>IF(D30="","",VLOOKUP(B30,Data!$B$5:$M$501,12,FALSE))</f>
        <v>Indonesia</v>
      </c>
      <c r="J30" s="231" t="s">
        <v>982</v>
      </c>
      <c r="K30" s="226">
        <f>IF(D30="","",VLOOKUP(B30,Data!$B$5:$E$501,4,FALSE)*D30)</f>
        <v>201</v>
      </c>
      <c r="L30" s="232">
        <f>IF(D30="","",VLOOKUP(B30,Data!$B$5:$F$501,5,FALSE)*D30)</f>
        <v>181</v>
      </c>
      <c r="M30" s="230" t="e">
        <f>IF(B30=Data!B136,Data!G136,(IF(B30=Data!#REF!,Data!#REF!,(IF(B30=Data!B139,Data!G139,(IF(B30=Data!#REF!,Data!#REF!,(IF(B30=Data!#REF!,Data!#REF!,(IF(B30=Data!#REF!,Data!#REF!,(IF(B30=Data!B123,Data!G123,(IF(B30=Data!#REF!,Data!#REF!,Data!#REF!)))))))))))))))&amp;IF(B30=Data!#REF!,Data!#REF!,(IF(B30=Data!#REF!,Data!#REF!,(IF(B30=Data!B263,Data!G263,(IF(B30=Data!#REF!,Data!#REF!,(IF(B30=Data!#REF!,Data!#REF!,(IF(B30=Data!B163,Data!G931,(IF(B30=Data!#REF!,Data!#REF!,(IF(B30=Data!#REF!,Data!#REF!,Data!#REF!)))))))))))))))&amp;IF(B30=Data!#REF!,Data!#REF!,(IF(B30=Data!#REF!,Data!#REF!,(IF(B30=Data!#REF!,Data!#REF!,(IF(B30=Data!#REF!,Data!#REF!,(IF(B30=Data!#REF!,Data!#REF!,Data!#REF!)))))))))</f>
        <v>#REF!</v>
      </c>
      <c r="N30" s="328"/>
      <c r="O30" s="329"/>
      <c r="P30" s="233" t="e">
        <f>IF(B30=Data!B136,Data!H136,(IF(B30=Data!#REF!,Data!#REF!,(IF(B30=Data!B139,Data!H139,(IF(B30=Data!#REF!,Data!#REF!,(IF(B30=Data!#REF!,Data!#REF!,(IF(B30=Data!#REF!,Data!#REF!,(IF(B30=Data!B123,Data!H123,(IF(B30=Data!#REF!,Data!#REF!,Data!#REF!)))))))))))))))&amp;IF(B30=Data!#REF!,Data!#REF!,(IF(B30=Data!#REF!,Data!#REF!,(IF(B30=Data!B263,Data!H263,(IF(B30=Data!#REF!,Data!#REF!,(IF(B30=Data!#REF!,Data!#REF!,(IF(B30=Data!B163,Data!H931,(IF(B30=Data!#REF!,Data!#REF!,(IF(B30=Data!#REF!,Data!#REF!,Data!#REF!)))))))))))))))&amp;IF(B30=Data!#REF!,Data!#REF!,(IF(B30=Data!#REF!,Data!#REF!,(IF(B30=Data!#REF!,Data!#REF!,(IF(B30=Data!#REF!,Data!#REF!,(IF(B30=Data!#REF!,Data!#REF!,Data!#REF!)))))))))</f>
        <v>#REF!</v>
      </c>
      <c r="Q30" s="329"/>
      <c r="R30" s="329"/>
      <c r="S30" s="233" t="e">
        <f>IF(B30=Data!B136,Data!I136,(IF(B30=Data!#REF!,Data!#REF!,(IF(B30=Data!B139,Data!I139,(IF(B30=Data!#REF!,Data!#REF!,(IF(B30=Data!#REF!,Data!#REF!,(IF(B30=Data!#REF!,Data!#REF!,(IF(B30=Data!B123,Data!I123,(IF(B30=Data!#REF!,Data!#REF!,Data!#REF!)))))))))))))))&amp;IF(B30=Data!#REF!,Data!#REF!,(IF(B30=Data!#REF!,Data!#REF!,(IF(B30=Data!B263,Data!I263,(IF(B30=Data!#REF!,Data!#REF!,(IF(B30=Data!#REF!,Data!#REF!,(IF(B30=Data!B163,Data!I931,(IF(B30=Data!#REF!,Data!#REF!,(IF(B30=Data!#REF!,Data!#REF!,Data!#REF!)))))))))))))))&amp;IF(B30=Data!#REF!,Data!#REF!,(IF(B30=Data!#REF!,Data!#REF!,(IF(B30=Data!#REF!,Data!#REF!,(IF(B30=Data!#REF!,Data!#REF!,(IF(B30=Data!#REF!,Data!#REF!,Data!#REF!)))))))))</f>
        <v>#REF!</v>
      </c>
      <c r="T30" s="330"/>
      <c r="U30" s="233" t="e">
        <f>IF(B30=Data!B136,Data!J136,(IF(B30=Data!#REF!,Data!#REF!,(IF(B30=Data!B139,Data!J139,(IF(B30=Data!#REF!,Data!#REF!,(IF(B30=Data!#REF!,Data!#REF!,(IF(B30=Data!#REF!,Data!#REF!,(IF(B30=Data!B123,Data!J123,(IF(B30=Data!#REF!,Data!#REF!,Data!#REF!)))))))))))))))&amp;IF(B30=Data!#REF!,Data!#REF!,(IF(B30=Data!#REF!,Data!#REF!,(IF(B30=Data!B263,Data!J263,(IF(B30=Data!#REF!,Data!#REF!,(IF(B30=Data!#REF!,Data!#REF!,(IF(B30=Data!B163,Data!J931,(IF(B30=Data!#REF!,Data!#REF!,(IF(B30=Data!#REF!,Data!#REF!,Data!#REF!)))))))))))))))&amp;IF(B30=Data!#REF!,Data!#REF!,(IF(B30=Data!#REF!,Data!#REF!,(IF(B30=Data!#REF!,Data!#REF!,(IF(B30=Data!#REF!,Data!#REF!,(IF(B30=Data!#REF!,Data!#REF!,Data!#REF!)))))))))</f>
        <v>#REF!</v>
      </c>
      <c r="V30" s="227">
        <f>IF(D30="","",VLOOKUP(B30,Data!$B$5:$J$501,9,FALSE)*D30)</f>
        <v>1.1499999999999999</v>
      </c>
    </row>
    <row r="31" spans="1:22" ht="17.75" customHeight="1">
      <c r="A31" s="397">
        <v>11</v>
      </c>
      <c r="B31" s="398" t="s">
        <v>348</v>
      </c>
      <c r="C31" s="239" t="str">
        <f>IF(D31="","",VLOOKUP(B31,Data!$B$5:$L$501,2,FALSE))</f>
        <v>ZF71250</v>
      </c>
      <c r="D31" s="394">
        <v>5</v>
      </c>
      <c r="E31" s="320"/>
      <c r="F31" s="224">
        <f>IF(D31="","",VLOOKUP(B31,Data!$B$5:$L$501,11,FALSE))</f>
        <v>1991.71</v>
      </c>
      <c r="G31" s="234">
        <f t="shared" si="1"/>
        <v>9958.5499999999993</v>
      </c>
      <c r="H31" s="225" t="str">
        <f>IF(D31="","",VLOOKUP(B31,Data!$B$5:$D$501,3,FALSE))</f>
        <v>C/T</v>
      </c>
      <c r="I31" s="225" t="str">
        <f>IF(D31="","",VLOOKUP(B31,Data!$B$5:$M$501,12,FALSE))</f>
        <v>Indonesia</v>
      </c>
      <c r="J31" s="231" t="s">
        <v>982</v>
      </c>
      <c r="K31" s="226">
        <f>IF(D31="","",VLOOKUP(B31,Data!$B$5:$E$501,4,FALSE)*D31)</f>
        <v>1100</v>
      </c>
      <c r="L31" s="232">
        <f>IF(D31="","",VLOOKUP(B31,Data!$B$5:$F$501,5,FALSE)*D31)</f>
        <v>995</v>
      </c>
      <c r="M31" s="230" t="e">
        <f>IF(B31=Data!B137,Data!G137,(IF(B31=Data!#REF!,Data!#REF!,(IF(B31=Data!B140,Data!G140,(IF(B31=Data!#REF!,Data!#REF!,(IF(B31=Data!#REF!,Data!#REF!,(IF(B31=Data!#REF!,Data!#REF!,(IF(B31=Data!B124,Data!G124,(IF(B31=Data!#REF!,Data!#REF!,Data!#REF!)))))))))))))))&amp;IF(B31=Data!#REF!,Data!#REF!,(IF(B31=Data!#REF!,Data!#REF!,(IF(B31=Data!B264,Data!G264,(IF(B31=Data!#REF!,Data!#REF!,(IF(B31=Data!#REF!,Data!#REF!,(IF(B31=Data!B164,Data!G932,(IF(B31=Data!#REF!,Data!#REF!,(IF(B31=Data!#REF!,Data!#REF!,Data!#REF!)))))))))))))))&amp;IF(B31=Data!#REF!,Data!#REF!,(IF(B31=Data!#REF!,Data!#REF!,(IF(B31=Data!#REF!,Data!#REF!,(IF(B31=Data!#REF!,Data!#REF!,(IF(B31=Data!#REF!,Data!#REF!,Data!#REF!)))))))))</f>
        <v>#REF!</v>
      </c>
      <c r="N31" s="328"/>
      <c r="O31" s="329"/>
      <c r="P31" s="233" t="e">
        <f>IF(B31=Data!B137,Data!H137,(IF(B31=Data!#REF!,Data!#REF!,(IF(B31=Data!B140,Data!H140,(IF(B31=Data!#REF!,Data!#REF!,(IF(B31=Data!#REF!,Data!#REF!,(IF(B31=Data!#REF!,Data!#REF!,(IF(B31=Data!B124,Data!H124,(IF(B31=Data!#REF!,Data!#REF!,Data!#REF!)))))))))))))))&amp;IF(B31=Data!#REF!,Data!#REF!,(IF(B31=Data!#REF!,Data!#REF!,(IF(B31=Data!B264,Data!H264,(IF(B31=Data!#REF!,Data!#REF!,(IF(B31=Data!#REF!,Data!#REF!,(IF(B31=Data!B164,Data!H932,(IF(B31=Data!#REF!,Data!#REF!,(IF(B31=Data!#REF!,Data!#REF!,Data!#REF!)))))))))))))))&amp;IF(B31=Data!#REF!,Data!#REF!,(IF(B31=Data!#REF!,Data!#REF!,(IF(B31=Data!#REF!,Data!#REF!,(IF(B31=Data!#REF!,Data!#REF!,(IF(B31=Data!#REF!,Data!#REF!,Data!#REF!)))))))))</f>
        <v>#REF!</v>
      </c>
      <c r="Q31" s="329"/>
      <c r="R31" s="329"/>
      <c r="S31" s="233" t="e">
        <f>IF(B31=Data!B137,Data!I137,(IF(B31=Data!#REF!,Data!#REF!,(IF(B31=Data!B140,Data!I140,(IF(B31=Data!#REF!,Data!#REF!,(IF(B31=Data!#REF!,Data!#REF!,(IF(B31=Data!#REF!,Data!#REF!,(IF(B31=Data!B124,Data!I124,(IF(B31=Data!#REF!,Data!#REF!,Data!#REF!)))))))))))))))&amp;IF(B31=Data!#REF!,Data!#REF!,(IF(B31=Data!#REF!,Data!#REF!,(IF(B31=Data!B264,Data!I264,(IF(B31=Data!#REF!,Data!#REF!,(IF(B31=Data!#REF!,Data!#REF!,(IF(B31=Data!B164,Data!I932,(IF(B31=Data!#REF!,Data!#REF!,(IF(B31=Data!#REF!,Data!#REF!,Data!#REF!)))))))))))))))&amp;IF(B31=Data!#REF!,Data!#REF!,(IF(B31=Data!#REF!,Data!#REF!,(IF(B31=Data!#REF!,Data!#REF!,(IF(B31=Data!#REF!,Data!#REF!,(IF(B31=Data!#REF!,Data!#REF!,Data!#REF!)))))))))</f>
        <v>#REF!</v>
      </c>
      <c r="T31" s="330"/>
      <c r="U31" s="233" t="e">
        <f>IF(B31=Data!B137,Data!J137,(IF(B31=Data!#REF!,Data!#REF!,(IF(B31=Data!B140,Data!J140,(IF(B31=Data!#REF!,Data!#REF!,(IF(B31=Data!#REF!,Data!#REF!,(IF(B31=Data!#REF!,Data!#REF!,(IF(B31=Data!B124,Data!J124,(IF(B31=Data!#REF!,Data!#REF!,Data!#REF!)))))))))))))))&amp;IF(B31=Data!#REF!,Data!#REF!,(IF(B31=Data!#REF!,Data!#REF!,(IF(B31=Data!B264,Data!J264,(IF(B31=Data!#REF!,Data!#REF!,(IF(B31=Data!#REF!,Data!#REF!,(IF(B31=Data!B164,Data!J932,(IF(B31=Data!#REF!,Data!#REF!,(IF(B31=Data!#REF!,Data!#REF!,Data!#REF!)))))))))))))))&amp;IF(B31=Data!#REF!,Data!#REF!,(IF(B31=Data!#REF!,Data!#REF!,(IF(B31=Data!#REF!,Data!#REF!,(IF(B31=Data!#REF!,Data!#REF!,(IF(B31=Data!#REF!,Data!#REF!,Data!#REF!)))))))))</f>
        <v>#REF!</v>
      </c>
      <c r="V31" s="227">
        <f>IF(D31="","",VLOOKUP(B31,Data!$B$5:$J$501,9,FALSE)*D31)</f>
        <v>5.9250000000000007</v>
      </c>
    </row>
    <row r="32" spans="1:22" ht="17.75" customHeight="1">
      <c r="A32" s="397">
        <v>12</v>
      </c>
      <c r="B32" s="398" t="s">
        <v>32</v>
      </c>
      <c r="C32" s="239" t="str">
        <f>IF(D32="","",VLOOKUP(B32,Data!$B$5:$L$501,2,FALSE))</f>
        <v>ZQ21300</v>
      </c>
      <c r="D32" s="394">
        <v>2</v>
      </c>
      <c r="E32" s="320"/>
      <c r="F32" s="224">
        <f>IF(D32="","",VLOOKUP(B32,Data!$B$5:$L$501,11,FALSE))</f>
        <v>2033.63</v>
      </c>
      <c r="G32" s="234">
        <f t="shared" si="1"/>
        <v>4067.26</v>
      </c>
      <c r="H32" s="225" t="str">
        <f>IF(D32="","",VLOOKUP(B32,Data!$B$5:$D$501,3,FALSE))</f>
        <v>C/T</v>
      </c>
      <c r="I32" s="225" t="str">
        <f>IF(D32="","",VLOOKUP(B32,Data!$B$5:$M$501,12,FALSE))</f>
        <v>Indonesia</v>
      </c>
      <c r="J32" s="231" t="s">
        <v>982</v>
      </c>
      <c r="K32" s="226">
        <f>IF(D32="","",VLOOKUP(B32,Data!$B$5:$E$501,4,FALSE)*D32)</f>
        <v>440</v>
      </c>
      <c r="L32" s="232">
        <f>IF(D32="","",VLOOKUP(B32,Data!$B$5:$F$501,5,FALSE)*D32)</f>
        <v>398</v>
      </c>
      <c r="M32" s="230" t="e">
        <f>IF(B32=Data!B138,Data!G138,(IF(B32=Data!#REF!,Data!#REF!,(IF(B32=Data!B141,Data!G141,(IF(B32=Data!#REF!,Data!#REF!,(IF(B32=Data!#REF!,Data!#REF!,(IF(B32=Data!#REF!,Data!#REF!,(IF(B32=Data!B125,Data!G125,(IF(B32=Data!#REF!,Data!#REF!,Data!#REF!)))))))))))))))&amp;IF(B32=Data!#REF!,Data!#REF!,(IF(B32=Data!#REF!,Data!#REF!,(IF(B32=Data!B265,Data!G265,(IF(B32=Data!#REF!,Data!#REF!,(IF(B32=Data!#REF!,Data!#REF!,(IF(B32=Data!B165,Data!G933,(IF(B32=Data!#REF!,Data!#REF!,(IF(B32=Data!#REF!,Data!#REF!,Data!#REF!)))))))))))))))&amp;IF(B32=Data!#REF!,Data!#REF!,(IF(B32=Data!#REF!,Data!#REF!,(IF(B32=Data!#REF!,Data!#REF!,(IF(B32=Data!#REF!,Data!#REF!,(IF(B32=Data!#REF!,Data!#REF!,Data!#REF!)))))))))</f>
        <v>#REF!</v>
      </c>
      <c r="N32" s="328"/>
      <c r="O32" s="329"/>
      <c r="P32" s="233" t="e">
        <f>IF(B32=Data!B138,Data!H138,(IF(B32=Data!#REF!,Data!#REF!,(IF(B32=Data!B141,Data!H141,(IF(B32=Data!#REF!,Data!#REF!,(IF(B32=Data!#REF!,Data!#REF!,(IF(B32=Data!#REF!,Data!#REF!,(IF(B32=Data!B125,Data!H125,(IF(B32=Data!#REF!,Data!#REF!,Data!#REF!)))))))))))))))&amp;IF(B32=Data!#REF!,Data!#REF!,(IF(B32=Data!#REF!,Data!#REF!,(IF(B32=Data!B265,Data!H265,(IF(B32=Data!#REF!,Data!#REF!,(IF(B32=Data!#REF!,Data!#REF!,(IF(B32=Data!B165,Data!H933,(IF(B32=Data!#REF!,Data!#REF!,(IF(B32=Data!#REF!,Data!#REF!,Data!#REF!)))))))))))))))&amp;IF(B32=Data!#REF!,Data!#REF!,(IF(B32=Data!#REF!,Data!#REF!,(IF(B32=Data!#REF!,Data!#REF!,(IF(B32=Data!#REF!,Data!#REF!,(IF(B32=Data!#REF!,Data!#REF!,Data!#REF!)))))))))</f>
        <v>#REF!</v>
      </c>
      <c r="Q32" s="329"/>
      <c r="R32" s="329"/>
      <c r="S32" s="233" t="e">
        <f>IF(B32=Data!B138,Data!I138,(IF(B32=Data!#REF!,Data!#REF!,(IF(B32=Data!B141,Data!I141,(IF(B32=Data!#REF!,Data!#REF!,(IF(B32=Data!#REF!,Data!#REF!,(IF(B32=Data!#REF!,Data!#REF!,(IF(B32=Data!B125,Data!I125,(IF(B32=Data!#REF!,Data!#REF!,Data!#REF!)))))))))))))))&amp;IF(B32=Data!#REF!,Data!#REF!,(IF(B32=Data!#REF!,Data!#REF!,(IF(B32=Data!B265,Data!I265,(IF(B32=Data!#REF!,Data!#REF!,(IF(B32=Data!#REF!,Data!#REF!,(IF(B32=Data!B165,Data!I933,(IF(B32=Data!#REF!,Data!#REF!,(IF(B32=Data!#REF!,Data!#REF!,Data!#REF!)))))))))))))))&amp;IF(B32=Data!#REF!,Data!#REF!,(IF(B32=Data!#REF!,Data!#REF!,(IF(B32=Data!#REF!,Data!#REF!,(IF(B32=Data!#REF!,Data!#REF!,(IF(B32=Data!#REF!,Data!#REF!,Data!#REF!)))))))))</f>
        <v>#REF!</v>
      </c>
      <c r="T32" s="330"/>
      <c r="U32" s="233" t="e">
        <f>IF(B32=Data!B138,Data!J138,(IF(B32=Data!#REF!,Data!#REF!,(IF(B32=Data!B141,Data!J141,(IF(B32=Data!#REF!,Data!#REF!,(IF(B32=Data!#REF!,Data!#REF!,(IF(B32=Data!#REF!,Data!#REF!,(IF(B32=Data!B125,Data!J125,(IF(B32=Data!#REF!,Data!#REF!,Data!#REF!)))))))))))))))&amp;IF(B32=Data!#REF!,Data!#REF!,(IF(B32=Data!#REF!,Data!#REF!,(IF(B32=Data!B265,Data!J265,(IF(B32=Data!#REF!,Data!#REF!,(IF(B32=Data!#REF!,Data!#REF!,(IF(B32=Data!B165,Data!J933,(IF(B32=Data!#REF!,Data!#REF!,(IF(B32=Data!#REF!,Data!#REF!,Data!#REF!)))))))))))))))&amp;IF(B32=Data!#REF!,Data!#REF!,(IF(B32=Data!#REF!,Data!#REF!,(IF(B32=Data!#REF!,Data!#REF!,(IF(B32=Data!#REF!,Data!#REF!,(IF(B32=Data!#REF!,Data!#REF!,Data!#REF!)))))))))</f>
        <v>#REF!</v>
      </c>
      <c r="V32" s="227">
        <f>IF(D32="","",VLOOKUP(B32,Data!$B$5:$J$501,9,FALSE)*D32)</f>
        <v>2.37</v>
      </c>
    </row>
    <row r="33" spans="1:22" ht="17.75" customHeight="1">
      <c r="A33" s="397">
        <v>13</v>
      </c>
      <c r="B33" s="398" t="s">
        <v>24</v>
      </c>
      <c r="C33" s="239" t="str">
        <f>IF(D33="","",VLOOKUP(B33,Data!$B$5:$L$501,2,FALSE))</f>
        <v>ZJ73720</v>
      </c>
      <c r="D33" s="394">
        <v>1</v>
      </c>
      <c r="E33" s="320"/>
      <c r="F33" s="224">
        <f>IF(D33="","",VLOOKUP(B33,Data!$B$5:$L$501,11,FALSE))</f>
        <v>2445.35</v>
      </c>
      <c r="G33" s="234">
        <f t="shared" si="1"/>
        <v>2445.35</v>
      </c>
      <c r="H33" s="225" t="str">
        <f>IF(D33="","",VLOOKUP(B33,Data!$B$5:$D$501,3,FALSE))</f>
        <v>C/T</v>
      </c>
      <c r="I33" s="225" t="str">
        <f>IF(D33="","",VLOOKUP(B33,Data!$B$5:$M$501,12,FALSE))</f>
        <v>Indonesia</v>
      </c>
      <c r="J33" s="231" t="s">
        <v>982</v>
      </c>
      <c r="K33" s="226">
        <f>IF(D33="","",VLOOKUP(B33,Data!$B$5:$E$501,4,FALSE)*D33)</f>
        <v>220</v>
      </c>
      <c r="L33" s="232">
        <f>IF(D33="","",VLOOKUP(B33,Data!$B$5:$F$501,5,FALSE)*D33)</f>
        <v>199</v>
      </c>
      <c r="M33" s="230" t="e">
        <f>IF(B33=Data!B139,Data!G139,(IF(B33=Data!#REF!,Data!#REF!,(IF(B33=Data!B142,Data!G142,(IF(B33=Data!#REF!,Data!#REF!,(IF(B33=Data!#REF!,Data!#REF!,(IF(B33=Data!#REF!,Data!#REF!,(IF(B33=Data!B126,Data!G126,(IF(B33=Data!#REF!,Data!#REF!,Data!#REF!)))))))))))))))&amp;IF(B33=Data!#REF!,Data!#REF!,(IF(B33=Data!#REF!,Data!#REF!,(IF(B33=Data!B266,Data!G266,(IF(B33=Data!#REF!,Data!#REF!,(IF(B33=Data!#REF!,Data!#REF!,(IF(B33=Data!B166,Data!G934,(IF(B33=Data!#REF!,Data!#REF!,(IF(B33=Data!#REF!,Data!#REF!,Data!#REF!)))))))))))))))&amp;IF(B33=Data!#REF!,Data!#REF!,(IF(B33=Data!#REF!,Data!#REF!,(IF(B33=Data!#REF!,Data!#REF!,(IF(B33=Data!#REF!,Data!#REF!,(IF(B33=Data!#REF!,Data!#REF!,Data!#REF!)))))))))</f>
        <v>#REF!</v>
      </c>
      <c r="N33" s="328"/>
      <c r="O33" s="329"/>
      <c r="P33" s="233" t="e">
        <f>IF(B33=Data!B139,Data!H139,(IF(B33=Data!#REF!,Data!#REF!,(IF(B33=Data!B142,Data!H142,(IF(B33=Data!#REF!,Data!#REF!,(IF(B33=Data!#REF!,Data!#REF!,(IF(B33=Data!#REF!,Data!#REF!,(IF(B33=Data!B126,Data!H126,(IF(B33=Data!#REF!,Data!#REF!,Data!#REF!)))))))))))))))&amp;IF(B33=Data!#REF!,Data!#REF!,(IF(B33=Data!#REF!,Data!#REF!,(IF(B33=Data!B266,Data!H266,(IF(B33=Data!#REF!,Data!#REF!,(IF(B33=Data!#REF!,Data!#REF!,(IF(B33=Data!B166,Data!H934,(IF(B33=Data!#REF!,Data!#REF!,(IF(B33=Data!#REF!,Data!#REF!,Data!#REF!)))))))))))))))&amp;IF(B33=Data!#REF!,Data!#REF!,(IF(B33=Data!#REF!,Data!#REF!,(IF(B33=Data!#REF!,Data!#REF!,(IF(B33=Data!#REF!,Data!#REF!,(IF(B33=Data!#REF!,Data!#REF!,Data!#REF!)))))))))</f>
        <v>#REF!</v>
      </c>
      <c r="Q33" s="329"/>
      <c r="R33" s="329"/>
      <c r="S33" s="233" t="e">
        <f>IF(B33=Data!B139,Data!I139,(IF(B33=Data!#REF!,Data!#REF!,(IF(B33=Data!B142,Data!I142,(IF(B33=Data!#REF!,Data!#REF!,(IF(B33=Data!#REF!,Data!#REF!,(IF(B33=Data!#REF!,Data!#REF!,(IF(B33=Data!B126,Data!I126,(IF(B33=Data!#REF!,Data!#REF!,Data!#REF!)))))))))))))))&amp;IF(B33=Data!#REF!,Data!#REF!,(IF(B33=Data!#REF!,Data!#REF!,(IF(B33=Data!B266,Data!I266,(IF(B33=Data!#REF!,Data!#REF!,(IF(B33=Data!#REF!,Data!#REF!,(IF(B33=Data!B166,Data!I934,(IF(B33=Data!#REF!,Data!#REF!,(IF(B33=Data!#REF!,Data!#REF!,Data!#REF!)))))))))))))))&amp;IF(B33=Data!#REF!,Data!#REF!,(IF(B33=Data!#REF!,Data!#REF!,(IF(B33=Data!#REF!,Data!#REF!,(IF(B33=Data!#REF!,Data!#REF!,(IF(B33=Data!#REF!,Data!#REF!,Data!#REF!)))))))))</f>
        <v>#REF!</v>
      </c>
      <c r="T33" s="330"/>
      <c r="U33" s="233" t="e">
        <f>IF(B33=Data!B139,Data!J139,(IF(B33=Data!#REF!,Data!#REF!,(IF(B33=Data!B142,Data!J142,(IF(B33=Data!#REF!,Data!#REF!,(IF(B33=Data!#REF!,Data!#REF!,(IF(B33=Data!#REF!,Data!#REF!,(IF(B33=Data!B126,Data!J126,(IF(B33=Data!#REF!,Data!#REF!,Data!#REF!)))))))))))))))&amp;IF(B33=Data!#REF!,Data!#REF!,(IF(B33=Data!#REF!,Data!#REF!,(IF(B33=Data!B266,Data!J266,(IF(B33=Data!#REF!,Data!#REF!,(IF(B33=Data!#REF!,Data!#REF!,(IF(B33=Data!B166,Data!J934,(IF(B33=Data!#REF!,Data!#REF!,(IF(B33=Data!#REF!,Data!#REF!,Data!#REF!)))))))))))))))&amp;IF(B33=Data!#REF!,Data!#REF!,(IF(B33=Data!#REF!,Data!#REF!,(IF(B33=Data!#REF!,Data!#REF!,(IF(B33=Data!#REF!,Data!#REF!,(IF(B33=Data!#REF!,Data!#REF!,Data!#REF!)))))))))</f>
        <v>#REF!</v>
      </c>
      <c r="V33" s="227">
        <f>IF(D33="","",VLOOKUP(B33,Data!$B$5:$J$501,9,FALSE)*D33)</f>
        <v>1.1850000000000001</v>
      </c>
    </row>
    <row r="34" spans="1:22" ht="17.75" customHeight="1">
      <c r="A34" s="397">
        <v>14</v>
      </c>
      <c r="B34" s="398" t="s">
        <v>25</v>
      </c>
      <c r="C34" s="239" t="str">
        <f>IF(D34="","",VLOOKUP(B34,Data!$B$5:$L$501,2,FALSE))</f>
        <v>ZJ73730</v>
      </c>
      <c r="D34" s="394">
        <v>1</v>
      </c>
      <c r="E34" s="320"/>
      <c r="F34" s="224">
        <f>IF(D34="","",VLOOKUP(B34,Data!$B$5:$L$501,11,FALSE))</f>
        <v>2456.2800000000002</v>
      </c>
      <c r="G34" s="234">
        <f t="shared" si="1"/>
        <v>2456.2800000000002</v>
      </c>
      <c r="H34" s="225" t="str">
        <f>IF(D34="","",VLOOKUP(B34,Data!$B$5:$D$501,3,FALSE))</f>
        <v>C/T</v>
      </c>
      <c r="I34" s="225" t="str">
        <f>IF(D34="","",VLOOKUP(B34,Data!$B$5:$M$501,12,FALSE))</f>
        <v>Indonesia</v>
      </c>
      <c r="J34" s="231" t="s">
        <v>982</v>
      </c>
      <c r="K34" s="226">
        <f>IF(D34="","",VLOOKUP(B34,Data!$B$5:$E$501,4,FALSE)*D34)</f>
        <v>220</v>
      </c>
      <c r="L34" s="232">
        <f>IF(D34="","",VLOOKUP(B34,Data!$B$5:$F$501,5,FALSE)*D34)</f>
        <v>199</v>
      </c>
      <c r="M34" s="230" t="e">
        <f>IF(B34=Data!B140,Data!G140,(IF(B34=Data!#REF!,Data!#REF!,(IF(B34=Data!B143,Data!G143,(IF(B34=Data!#REF!,Data!#REF!,(IF(B34=Data!#REF!,Data!#REF!,(IF(B34=Data!#REF!,Data!#REF!,(IF(B34=Data!B127,Data!G127,(IF(B34=Data!#REF!,Data!#REF!,Data!#REF!)))))))))))))))&amp;IF(B34=Data!#REF!,Data!#REF!,(IF(B34=Data!#REF!,Data!#REF!,(IF(B34=Data!B267,Data!G267,(IF(B34=Data!#REF!,Data!#REF!,(IF(B34=Data!#REF!,Data!#REF!,(IF(B34=Data!B167,Data!G935,(IF(B34=Data!#REF!,Data!#REF!,(IF(B34=Data!#REF!,Data!#REF!,Data!#REF!)))))))))))))))&amp;IF(B34=Data!#REF!,Data!#REF!,(IF(B34=Data!#REF!,Data!#REF!,(IF(B34=Data!#REF!,Data!#REF!,(IF(B34=Data!#REF!,Data!#REF!,(IF(B34=Data!#REF!,Data!#REF!,Data!#REF!)))))))))</f>
        <v>#REF!</v>
      </c>
      <c r="N34" s="328"/>
      <c r="O34" s="329"/>
      <c r="P34" s="233" t="e">
        <f>IF(B34=Data!B140,Data!H140,(IF(B34=Data!#REF!,Data!#REF!,(IF(B34=Data!B143,Data!H143,(IF(B34=Data!#REF!,Data!#REF!,(IF(B34=Data!#REF!,Data!#REF!,(IF(B34=Data!#REF!,Data!#REF!,(IF(B34=Data!B127,Data!H127,(IF(B34=Data!#REF!,Data!#REF!,Data!#REF!)))))))))))))))&amp;IF(B34=Data!#REF!,Data!#REF!,(IF(B34=Data!#REF!,Data!#REF!,(IF(B34=Data!B267,Data!H267,(IF(B34=Data!#REF!,Data!#REF!,(IF(B34=Data!#REF!,Data!#REF!,(IF(B34=Data!B167,Data!H935,(IF(B34=Data!#REF!,Data!#REF!,(IF(B34=Data!#REF!,Data!#REF!,Data!#REF!)))))))))))))))&amp;IF(B34=Data!#REF!,Data!#REF!,(IF(B34=Data!#REF!,Data!#REF!,(IF(B34=Data!#REF!,Data!#REF!,(IF(B34=Data!#REF!,Data!#REF!,(IF(B34=Data!#REF!,Data!#REF!,Data!#REF!)))))))))</f>
        <v>#REF!</v>
      </c>
      <c r="Q34" s="329"/>
      <c r="R34" s="329"/>
      <c r="S34" s="233" t="e">
        <f>IF(B34=Data!B140,Data!I140,(IF(B34=Data!#REF!,Data!#REF!,(IF(B34=Data!B143,Data!I143,(IF(B34=Data!#REF!,Data!#REF!,(IF(B34=Data!#REF!,Data!#REF!,(IF(B34=Data!#REF!,Data!#REF!,(IF(B34=Data!B127,Data!I127,(IF(B34=Data!#REF!,Data!#REF!,Data!#REF!)))))))))))))))&amp;IF(B34=Data!#REF!,Data!#REF!,(IF(B34=Data!#REF!,Data!#REF!,(IF(B34=Data!B267,Data!I267,(IF(B34=Data!#REF!,Data!#REF!,(IF(B34=Data!#REF!,Data!#REF!,(IF(B34=Data!B167,Data!I935,(IF(B34=Data!#REF!,Data!#REF!,(IF(B34=Data!#REF!,Data!#REF!,Data!#REF!)))))))))))))))&amp;IF(B34=Data!#REF!,Data!#REF!,(IF(B34=Data!#REF!,Data!#REF!,(IF(B34=Data!#REF!,Data!#REF!,(IF(B34=Data!#REF!,Data!#REF!,(IF(B34=Data!#REF!,Data!#REF!,Data!#REF!)))))))))</f>
        <v>#REF!</v>
      </c>
      <c r="T34" s="330"/>
      <c r="U34" s="233" t="e">
        <f>IF(B34=Data!B140,Data!J140,(IF(B34=Data!#REF!,Data!#REF!,(IF(B34=Data!B143,Data!J143,(IF(B34=Data!#REF!,Data!#REF!,(IF(B34=Data!#REF!,Data!#REF!,(IF(B34=Data!#REF!,Data!#REF!,(IF(B34=Data!B127,Data!J127,(IF(B34=Data!#REF!,Data!#REF!,Data!#REF!)))))))))))))))&amp;IF(B34=Data!#REF!,Data!#REF!,(IF(B34=Data!#REF!,Data!#REF!,(IF(B34=Data!B267,Data!J267,(IF(B34=Data!#REF!,Data!#REF!,(IF(B34=Data!#REF!,Data!#REF!,(IF(B34=Data!B167,Data!J935,(IF(B34=Data!#REF!,Data!#REF!,(IF(B34=Data!#REF!,Data!#REF!,Data!#REF!)))))))))))))))&amp;IF(B34=Data!#REF!,Data!#REF!,(IF(B34=Data!#REF!,Data!#REF!,(IF(B34=Data!#REF!,Data!#REF!,(IF(B34=Data!#REF!,Data!#REF!,(IF(B34=Data!#REF!,Data!#REF!,Data!#REF!)))))))))</f>
        <v>#REF!</v>
      </c>
      <c r="V34" s="227">
        <f>IF(D34="","",VLOOKUP(B34,Data!$B$5:$J$501,9,FALSE)*D34)</f>
        <v>1.1850000000000001</v>
      </c>
    </row>
    <row r="35" spans="1:22" ht="17.75" customHeight="1">
      <c r="A35" s="397">
        <v>15</v>
      </c>
      <c r="B35" s="398" t="s">
        <v>388</v>
      </c>
      <c r="C35" s="239" t="str">
        <f>IF(D35="","",VLOOKUP(B35,Data!$B$5:$L$501,2,FALSE))</f>
        <v>ZW44780</v>
      </c>
      <c r="D35" s="394">
        <v>1</v>
      </c>
      <c r="E35" s="320"/>
      <c r="F35" s="224">
        <f>IF(D35="","",VLOOKUP(B35,Data!$B$5:$L$501,11,FALSE))</f>
        <v>2167.13</v>
      </c>
      <c r="G35" s="234">
        <f t="shared" si="1"/>
        <v>2167.13</v>
      </c>
      <c r="H35" s="225" t="str">
        <f>IF(D35="","",VLOOKUP(B35,Data!$B$5:$D$501,3,FALSE))</f>
        <v>C/T</v>
      </c>
      <c r="I35" s="225" t="str">
        <f>IF(D35="","",VLOOKUP(B35,Data!$B$5:$M$501,12,FALSE))</f>
        <v>Indonesia</v>
      </c>
      <c r="J35" s="231" t="s">
        <v>982</v>
      </c>
      <c r="K35" s="226">
        <f>IF(D35="","",VLOOKUP(B35,Data!$B$5:$E$501,4,FALSE)*D35)</f>
        <v>220</v>
      </c>
      <c r="L35" s="232">
        <f>IF(D35="","",VLOOKUP(B35,Data!$B$5:$F$501,5,FALSE)*D35)</f>
        <v>199</v>
      </c>
      <c r="M35" s="230" t="e">
        <f>IF(B35=Data!B141,Data!G141,(IF(B35=Data!#REF!,Data!#REF!,(IF(B35=Data!B144,Data!G144,(IF(B35=Data!#REF!,Data!#REF!,(IF(B35=Data!#REF!,Data!#REF!,(IF(B35=Data!#REF!,Data!#REF!,(IF(B35=Data!B128,Data!G128,(IF(B35=Data!#REF!,Data!#REF!,Data!#REF!)))))))))))))))&amp;IF(B35=Data!#REF!,Data!#REF!,(IF(B35=Data!#REF!,Data!#REF!,(IF(B35=Data!B268,Data!G268,(IF(B35=Data!#REF!,Data!#REF!,(IF(B35=Data!#REF!,Data!#REF!,(IF(B35=Data!B168,Data!G936,(IF(B35=Data!#REF!,Data!#REF!,(IF(B35=Data!#REF!,Data!#REF!,Data!#REF!)))))))))))))))&amp;IF(B35=Data!#REF!,Data!#REF!,(IF(B35=Data!#REF!,Data!#REF!,(IF(B35=Data!#REF!,Data!#REF!,(IF(B35=Data!#REF!,Data!#REF!,(IF(B35=Data!#REF!,Data!#REF!,Data!#REF!)))))))))</f>
        <v>#REF!</v>
      </c>
      <c r="N35" s="328"/>
      <c r="O35" s="329"/>
      <c r="P35" s="233" t="e">
        <f>IF(B35=Data!B141,Data!H141,(IF(B35=Data!#REF!,Data!#REF!,(IF(B35=Data!B144,Data!H144,(IF(B35=Data!#REF!,Data!#REF!,(IF(B35=Data!#REF!,Data!#REF!,(IF(B35=Data!#REF!,Data!#REF!,(IF(B35=Data!B128,Data!H128,(IF(B35=Data!#REF!,Data!#REF!,Data!#REF!)))))))))))))))&amp;IF(B35=Data!#REF!,Data!#REF!,(IF(B35=Data!#REF!,Data!#REF!,(IF(B35=Data!B268,Data!H268,(IF(B35=Data!#REF!,Data!#REF!,(IF(B35=Data!#REF!,Data!#REF!,(IF(B35=Data!B168,Data!H936,(IF(B35=Data!#REF!,Data!#REF!,(IF(B35=Data!#REF!,Data!#REF!,Data!#REF!)))))))))))))))&amp;IF(B35=Data!#REF!,Data!#REF!,(IF(B35=Data!#REF!,Data!#REF!,(IF(B35=Data!#REF!,Data!#REF!,(IF(B35=Data!#REF!,Data!#REF!,(IF(B35=Data!#REF!,Data!#REF!,Data!#REF!)))))))))</f>
        <v>#REF!</v>
      </c>
      <c r="Q35" s="329"/>
      <c r="R35" s="329"/>
      <c r="S35" s="233" t="e">
        <f>IF(B35=Data!B141,Data!I141,(IF(B35=Data!#REF!,Data!#REF!,(IF(B35=Data!B144,Data!I144,(IF(B35=Data!#REF!,Data!#REF!,(IF(B35=Data!#REF!,Data!#REF!,(IF(B35=Data!#REF!,Data!#REF!,(IF(B35=Data!B128,Data!I128,(IF(B35=Data!#REF!,Data!#REF!,Data!#REF!)))))))))))))))&amp;IF(B35=Data!#REF!,Data!#REF!,(IF(B35=Data!#REF!,Data!#REF!,(IF(B35=Data!B268,Data!I268,(IF(B35=Data!#REF!,Data!#REF!,(IF(B35=Data!#REF!,Data!#REF!,(IF(B35=Data!B168,Data!I936,(IF(B35=Data!#REF!,Data!#REF!,(IF(B35=Data!#REF!,Data!#REF!,Data!#REF!)))))))))))))))&amp;IF(B35=Data!#REF!,Data!#REF!,(IF(B35=Data!#REF!,Data!#REF!,(IF(B35=Data!#REF!,Data!#REF!,(IF(B35=Data!#REF!,Data!#REF!,(IF(B35=Data!#REF!,Data!#REF!,Data!#REF!)))))))))</f>
        <v>#REF!</v>
      </c>
      <c r="T35" s="330"/>
      <c r="U35" s="233" t="e">
        <f>IF(B35=Data!B141,Data!J141,(IF(B35=Data!#REF!,Data!#REF!,(IF(B35=Data!B144,Data!J144,(IF(B35=Data!#REF!,Data!#REF!,(IF(B35=Data!#REF!,Data!#REF!,(IF(B35=Data!#REF!,Data!#REF!,(IF(B35=Data!B128,Data!J128,(IF(B35=Data!#REF!,Data!#REF!,Data!#REF!)))))))))))))))&amp;IF(B35=Data!#REF!,Data!#REF!,(IF(B35=Data!#REF!,Data!#REF!,(IF(B35=Data!B268,Data!J268,(IF(B35=Data!#REF!,Data!#REF!,(IF(B35=Data!#REF!,Data!#REF!,(IF(B35=Data!B168,Data!J936,(IF(B35=Data!#REF!,Data!#REF!,(IF(B35=Data!#REF!,Data!#REF!,Data!#REF!)))))))))))))))&amp;IF(B35=Data!#REF!,Data!#REF!,(IF(B35=Data!#REF!,Data!#REF!,(IF(B35=Data!#REF!,Data!#REF!,(IF(B35=Data!#REF!,Data!#REF!,(IF(B35=Data!#REF!,Data!#REF!,Data!#REF!)))))))))</f>
        <v>#REF!</v>
      </c>
      <c r="V35" s="227">
        <f>IF(D35="","",VLOOKUP(B35,Data!$B$5:$J$501,9,FALSE)*D35)</f>
        <v>1.1850000000000001</v>
      </c>
    </row>
    <row r="36" spans="1:22" ht="17.75" customHeight="1">
      <c r="A36" s="397">
        <v>16</v>
      </c>
      <c r="B36" s="398" t="s">
        <v>33</v>
      </c>
      <c r="C36" s="239" t="str">
        <f>IF(D36="","",VLOOKUP(B36,Data!$B$5:$L$501,2,FALSE))</f>
        <v>ZQ21310</v>
      </c>
      <c r="D36" s="394">
        <v>1</v>
      </c>
      <c r="E36" s="320"/>
      <c r="F36" s="224">
        <f>IF(D36="","",VLOOKUP(B36,Data!$B$5:$L$501,11,FALSE))</f>
        <v>2344.4699999999998</v>
      </c>
      <c r="G36" s="234">
        <f t="shared" si="1"/>
        <v>2344.4699999999998</v>
      </c>
      <c r="H36" s="225" t="str">
        <f>IF(D36="","",VLOOKUP(B36,Data!$B$5:$D$501,3,FALSE))</f>
        <v>C/T</v>
      </c>
      <c r="I36" s="225" t="str">
        <f>IF(D36="","",VLOOKUP(B36,Data!$B$5:$M$501,12,FALSE))</f>
        <v>Indonesia</v>
      </c>
      <c r="J36" s="231" t="s">
        <v>982</v>
      </c>
      <c r="K36" s="226">
        <f>IF(D36="","",VLOOKUP(B36,Data!$B$5:$E$501,4,FALSE)*D36)</f>
        <v>267</v>
      </c>
      <c r="L36" s="232">
        <f>IF(D36="","",VLOOKUP(B36,Data!$B$5:$F$501,5,FALSE)*D36)</f>
        <v>242</v>
      </c>
      <c r="M36" s="230" t="e">
        <f>IF(B36=Data!B142,Data!G142,(IF(B36=Data!#REF!,Data!#REF!,(IF(B36=Data!B145,Data!G145,(IF(B36=Data!#REF!,Data!#REF!,(IF(B36=Data!#REF!,Data!#REF!,(IF(B36=Data!#REF!,Data!#REF!,(IF(B36=Data!B129,Data!G129,(IF(B36=Data!#REF!,Data!#REF!,Data!#REF!)))))))))))))))&amp;IF(B36=Data!#REF!,Data!#REF!,(IF(B36=Data!#REF!,Data!#REF!,(IF(B36=Data!B269,Data!G269,(IF(B36=Data!#REF!,Data!#REF!,(IF(B36=Data!#REF!,Data!#REF!,(IF(B36=Data!B169,Data!G937,(IF(B36=Data!#REF!,Data!#REF!,(IF(B36=Data!#REF!,Data!#REF!,Data!#REF!)))))))))))))))&amp;IF(B36=Data!#REF!,Data!#REF!,(IF(B36=Data!#REF!,Data!#REF!,(IF(B36=Data!#REF!,Data!#REF!,(IF(B36=Data!#REF!,Data!#REF!,(IF(B36=Data!#REF!,Data!#REF!,Data!#REF!)))))))))</f>
        <v>#REF!</v>
      </c>
      <c r="N36" s="328"/>
      <c r="O36" s="329"/>
      <c r="P36" s="233" t="e">
        <f>IF(B36=Data!B142,Data!H142,(IF(B36=Data!#REF!,Data!#REF!,(IF(B36=Data!B145,Data!H145,(IF(B36=Data!#REF!,Data!#REF!,(IF(B36=Data!#REF!,Data!#REF!,(IF(B36=Data!#REF!,Data!#REF!,(IF(B36=Data!B129,Data!H129,(IF(B36=Data!#REF!,Data!#REF!,Data!#REF!)))))))))))))))&amp;IF(B36=Data!#REF!,Data!#REF!,(IF(B36=Data!#REF!,Data!#REF!,(IF(B36=Data!B269,Data!H269,(IF(B36=Data!#REF!,Data!#REF!,(IF(B36=Data!#REF!,Data!#REF!,(IF(B36=Data!B169,Data!H937,(IF(B36=Data!#REF!,Data!#REF!,(IF(B36=Data!#REF!,Data!#REF!,Data!#REF!)))))))))))))))&amp;IF(B36=Data!#REF!,Data!#REF!,(IF(B36=Data!#REF!,Data!#REF!,(IF(B36=Data!#REF!,Data!#REF!,(IF(B36=Data!#REF!,Data!#REF!,(IF(B36=Data!#REF!,Data!#REF!,Data!#REF!)))))))))</f>
        <v>#REF!</v>
      </c>
      <c r="Q36" s="329"/>
      <c r="R36" s="329"/>
      <c r="S36" s="233" t="e">
        <f>IF(B36=Data!B142,Data!I142,(IF(B36=Data!#REF!,Data!#REF!,(IF(B36=Data!B145,Data!I145,(IF(B36=Data!#REF!,Data!#REF!,(IF(B36=Data!#REF!,Data!#REF!,(IF(B36=Data!#REF!,Data!#REF!,(IF(B36=Data!B129,Data!I129,(IF(B36=Data!#REF!,Data!#REF!,Data!#REF!)))))))))))))))&amp;IF(B36=Data!#REF!,Data!#REF!,(IF(B36=Data!#REF!,Data!#REF!,(IF(B36=Data!B269,Data!I269,(IF(B36=Data!#REF!,Data!#REF!,(IF(B36=Data!#REF!,Data!#REF!,(IF(B36=Data!B169,Data!I937,(IF(B36=Data!#REF!,Data!#REF!,(IF(B36=Data!#REF!,Data!#REF!,Data!#REF!)))))))))))))))&amp;IF(B36=Data!#REF!,Data!#REF!,(IF(B36=Data!#REF!,Data!#REF!,(IF(B36=Data!#REF!,Data!#REF!,(IF(B36=Data!#REF!,Data!#REF!,(IF(B36=Data!#REF!,Data!#REF!,Data!#REF!)))))))))</f>
        <v>#REF!</v>
      </c>
      <c r="T36" s="330"/>
      <c r="U36" s="233" t="e">
        <f>IF(B36=Data!B142,Data!J142,(IF(B36=Data!#REF!,Data!#REF!,(IF(B36=Data!B145,Data!J145,(IF(B36=Data!#REF!,Data!#REF!,(IF(B36=Data!#REF!,Data!#REF!,(IF(B36=Data!#REF!,Data!#REF!,(IF(B36=Data!B129,Data!J129,(IF(B36=Data!#REF!,Data!#REF!,Data!#REF!)))))))))))))))&amp;IF(B36=Data!#REF!,Data!#REF!,(IF(B36=Data!#REF!,Data!#REF!,(IF(B36=Data!B269,Data!J269,(IF(B36=Data!#REF!,Data!#REF!,(IF(B36=Data!#REF!,Data!#REF!,(IF(B36=Data!B169,Data!J937,(IF(B36=Data!#REF!,Data!#REF!,(IF(B36=Data!#REF!,Data!#REF!,Data!#REF!)))))))))))))))&amp;IF(B36=Data!#REF!,Data!#REF!,(IF(B36=Data!#REF!,Data!#REF!,(IF(B36=Data!#REF!,Data!#REF!,(IF(B36=Data!#REF!,Data!#REF!,(IF(B36=Data!#REF!,Data!#REF!,Data!#REF!)))))))))</f>
        <v>#REF!</v>
      </c>
      <c r="V36" s="227">
        <f>IF(D36="","",VLOOKUP(B36,Data!$B$5:$J$501,9,FALSE)*D36)</f>
        <v>1.488</v>
      </c>
    </row>
    <row r="37" spans="1:22" ht="17.75" customHeight="1">
      <c r="A37" s="397">
        <v>17</v>
      </c>
      <c r="B37" s="398" t="s">
        <v>26</v>
      </c>
      <c r="C37" s="239" t="str">
        <f>IF(D37="","",VLOOKUP(B37,Data!$B$5:$L$501,2,FALSE))</f>
        <v>ZJ73750</v>
      </c>
      <c r="D37" s="394">
        <v>1</v>
      </c>
      <c r="E37" s="320"/>
      <c r="F37" s="224">
        <f>IF(D37="","",VLOOKUP(B37,Data!$B$5:$L$501,11,FALSE))</f>
        <v>2662.91</v>
      </c>
      <c r="G37" s="234">
        <f t="shared" si="1"/>
        <v>2662.91</v>
      </c>
      <c r="H37" s="225" t="str">
        <f>IF(D37="","",VLOOKUP(B37,Data!$B$5:$D$501,3,FALSE))</f>
        <v>C/T</v>
      </c>
      <c r="I37" s="225" t="str">
        <f>IF(D37="","",VLOOKUP(B37,Data!$B$5:$M$501,12,FALSE))</f>
        <v>Indonesia</v>
      </c>
      <c r="J37" s="231" t="s">
        <v>982</v>
      </c>
      <c r="K37" s="226">
        <f>IF(D37="","",VLOOKUP(B37,Data!$B$5:$E$501,4,FALSE)*D37)</f>
        <v>267</v>
      </c>
      <c r="L37" s="232">
        <f>IF(D37="","",VLOOKUP(B37,Data!$B$5:$F$501,5,FALSE)*D37)</f>
        <v>242</v>
      </c>
      <c r="M37" s="230" t="e">
        <f>IF(B37=Data!B143,Data!G143,(IF(B37=Data!#REF!,Data!#REF!,(IF(B37=Data!B146,Data!G146,(IF(B37=Data!#REF!,Data!#REF!,(IF(B37=Data!#REF!,Data!#REF!,(IF(B37=Data!#REF!,Data!#REF!,(IF(B37=Data!B130,Data!G130,(IF(B37=Data!#REF!,Data!#REF!,Data!#REF!)))))))))))))))&amp;IF(B37=Data!#REF!,Data!#REF!,(IF(B37=Data!#REF!,Data!#REF!,(IF(B37=Data!B270,Data!G270,(IF(B37=Data!#REF!,Data!#REF!,(IF(B37=Data!#REF!,Data!#REF!,(IF(B37=Data!B170,Data!G938,(IF(B37=Data!#REF!,Data!#REF!,(IF(B37=Data!#REF!,Data!#REF!,Data!#REF!)))))))))))))))&amp;IF(B37=Data!#REF!,Data!#REF!,(IF(B37=Data!#REF!,Data!#REF!,(IF(B37=Data!#REF!,Data!#REF!,(IF(B37=Data!#REF!,Data!#REF!,(IF(B37=Data!#REF!,Data!#REF!,Data!#REF!)))))))))</f>
        <v>#REF!</v>
      </c>
      <c r="N37" s="328"/>
      <c r="O37" s="329"/>
      <c r="P37" s="233" t="e">
        <f>IF(B37=Data!B143,Data!H143,(IF(B37=Data!#REF!,Data!#REF!,(IF(B37=Data!B146,Data!H146,(IF(B37=Data!#REF!,Data!#REF!,(IF(B37=Data!#REF!,Data!#REF!,(IF(B37=Data!#REF!,Data!#REF!,(IF(B37=Data!B130,Data!H130,(IF(B37=Data!#REF!,Data!#REF!,Data!#REF!)))))))))))))))&amp;IF(B37=Data!#REF!,Data!#REF!,(IF(B37=Data!#REF!,Data!#REF!,(IF(B37=Data!B270,Data!H270,(IF(B37=Data!#REF!,Data!#REF!,(IF(B37=Data!#REF!,Data!#REF!,(IF(B37=Data!B170,Data!H938,(IF(B37=Data!#REF!,Data!#REF!,(IF(B37=Data!#REF!,Data!#REF!,Data!#REF!)))))))))))))))&amp;IF(B37=Data!#REF!,Data!#REF!,(IF(B37=Data!#REF!,Data!#REF!,(IF(B37=Data!#REF!,Data!#REF!,(IF(B37=Data!#REF!,Data!#REF!,(IF(B37=Data!#REF!,Data!#REF!,Data!#REF!)))))))))</f>
        <v>#REF!</v>
      </c>
      <c r="Q37" s="329"/>
      <c r="R37" s="329"/>
      <c r="S37" s="233" t="e">
        <f>IF(B37=Data!B143,Data!I143,(IF(B37=Data!#REF!,Data!#REF!,(IF(B37=Data!B146,Data!I146,(IF(B37=Data!#REF!,Data!#REF!,(IF(B37=Data!#REF!,Data!#REF!,(IF(B37=Data!#REF!,Data!#REF!,(IF(B37=Data!B130,Data!I130,(IF(B37=Data!#REF!,Data!#REF!,Data!#REF!)))))))))))))))&amp;IF(B37=Data!#REF!,Data!#REF!,(IF(B37=Data!#REF!,Data!#REF!,(IF(B37=Data!B270,Data!I270,(IF(B37=Data!#REF!,Data!#REF!,(IF(B37=Data!#REF!,Data!#REF!,(IF(B37=Data!B170,Data!I938,(IF(B37=Data!#REF!,Data!#REF!,(IF(B37=Data!#REF!,Data!#REF!,Data!#REF!)))))))))))))))&amp;IF(B37=Data!#REF!,Data!#REF!,(IF(B37=Data!#REF!,Data!#REF!,(IF(B37=Data!#REF!,Data!#REF!,(IF(B37=Data!#REF!,Data!#REF!,(IF(B37=Data!#REF!,Data!#REF!,Data!#REF!)))))))))</f>
        <v>#REF!</v>
      </c>
      <c r="T37" s="330"/>
      <c r="U37" s="233" t="e">
        <f>IF(B37=Data!B143,Data!J143,(IF(B37=Data!#REF!,Data!#REF!,(IF(B37=Data!B146,Data!J146,(IF(B37=Data!#REF!,Data!#REF!,(IF(B37=Data!#REF!,Data!#REF!,(IF(B37=Data!#REF!,Data!#REF!,(IF(B37=Data!B130,Data!J130,(IF(B37=Data!#REF!,Data!#REF!,Data!#REF!)))))))))))))))&amp;IF(B37=Data!#REF!,Data!#REF!,(IF(B37=Data!#REF!,Data!#REF!,(IF(B37=Data!B270,Data!J270,(IF(B37=Data!#REF!,Data!#REF!,(IF(B37=Data!#REF!,Data!#REF!,(IF(B37=Data!B170,Data!J938,(IF(B37=Data!#REF!,Data!#REF!,(IF(B37=Data!#REF!,Data!#REF!,Data!#REF!)))))))))))))))&amp;IF(B37=Data!#REF!,Data!#REF!,(IF(B37=Data!#REF!,Data!#REF!,(IF(B37=Data!#REF!,Data!#REF!,(IF(B37=Data!#REF!,Data!#REF!,(IF(B37=Data!#REF!,Data!#REF!,Data!#REF!)))))))))</f>
        <v>#REF!</v>
      </c>
      <c r="V37" s="227">
        <f>IF(D37="","",VLOOKUP(B37,Data!$B$5:$J$501,9,FALSE)*D37)</f>
        <v>1.488</v>
      </c>
    </row>
    <row r="38" spans="1:22" ht="17.5" customHeight="1">
      <c r="A38" s="326"/>
      <c r="B38" s="327"/>
      <c r="C38" s="239" t="str">
        <f>IF(D38="","",VLOOKUP(B38,Data!$B$5:$L$501,2,FALSE))</f>
        <v/>
      </c>
      <c r="D38" s="229"/>
      <c r="E38" s="228"/>
      <c r="F38" s="224" t="str">
        <f>IF(D38="","",VLOOKUP(B38,Data!$B$5:$L$501,11,FALSE))</f>
        <v/>
      </c>
      <c r="G38" s="234" t="str">
        <f t="shared" si="0"/>
        <v>-</v>
      </c>
      <c r="H38" s="225" t="str">
        <f>IF(D38="","",VLOOKUP(B38,Data!$B$5:$D$501,3,FALSE))</f>
        <v/>
      </c>
      <c r="I38" s="225" t="str">
        <f>IF(D38="","",VLOOKUP(B38,Data!$B$5:$M$501,12,FALSE))</f>
        <v/>
      </c>
      <c r="J38" s="231"/>
      <c r="K38" s="226" t="str">
        <f>IF(D38="","",VLOOKUP(B38,Data!$B$5:$E$501,4,FALSE)*D38)</f>
        <v/>
      </c>
      <c r="L38" s="232" t="str">
        <f>IF(D38="","",VLOOKUP(B38,Data!$B$5:$F$501,5,FALSE)*D38)</f>
        <v/>
      </c>
      <c r="M38" s="230" t="e">
        <f>IF(B38=Data!B108,Data!G108,(IF(B38=Data!#REF!,Data!#REF!,(IF(B38=Data!B111,Data!G111,(IF(B38=Data!#REF!,Data!#REF!,(IF(B38=Data!#REF!,Data!#REF!,(IF(B38=Data!#REF!,Data!#REF!,(IF(B38=Data!B95,Data!G95,(IF(B38=Data!#REF!,Data!#REF!,Data!#REF!)))))))))))))))&amp;IF(B38=Data!#REF!,Data!#REF!,(IF(B38=Data!#REF!,Data!#REF!,(IF(B38=Data!B235,Data!G235,(IF(B38=Data!#REF!,Data!#REF!,(IF(B38=Data!#REF!,Data!#REF!,(IF(B38=Data!B135,Data!G903,(IF(B38=Data!#REF!,Data!#REF!,(IF(B38=Data!#REF!,Data!#REF!,Data!#REF!)))))))))))))))&amp;IF(B38=Data!#REF!,Data!#REF!,(IF(B38=Data!#REF!,Data!#REF!,(IF(B38=Data!#REF!,Data!#REF!,(IF(B38=Data!#REF!,Data!#REF!,(IF(B38=Data!#REF!,Data!#REF!,Data!#REF!)))))))))</f>
        <v>#REF!</v>
      </c>
      <c r="N38" s="328"/>
      <c r="O38" s="329"/>
      <c r="P38" s="233" t="e">
        <f>IF(B38=Data!B108,Data!H108,(IF(B38=Data!#REF!,Data!#REF!,(IF(B38=Data!B111,Data!H111,(IF(B38=Data!#REF!,Data!#REF!,(IF(B38=Data!#REF!,Data!#REF!,(IF(B38=Data!#REF!,Data!#REF!,(IF(B38=Data!B95,Data!H95,(IF(B38=Data!#REF!,Data!#REF!,Data!#REF!)))))))))))))))&amp;IF(B38=Data!#REF!,Data!#REF!,(IF(B38=Data!#REF!,Data!#REF!,(IF(B38=Data!B235,Data!H235,(IF(B38=Data!#REF!,Data!#REF!,(IF(B38=Data!#REF!,Data!#REF!,(IF(B38=Data!B135,Data!H903,(IF(B38=Data!#REF!,Data!#REF!,(IF(B38=Data!#REF!,Data!#REF!,Data!#REF!)))))))))))))))&amp;IF(B38=Data!#REF!,Data!#REF!,(IF(B38=Data!#REF!,Data!#REF!,(IF(B38=Data!#REF!,Data!#REF!,(IF(B38=Data!#REF!,Data!#REF!,(IF(B38=Data!#REF!,Data!#REF!,Data!#REF!)))))))))</f>
        <v>#REF!</v>
      </c>
      <c r="Q38" s="329"/>
      <c r="R38" s="329"/>
      <c r="S38" s="233" t="e">
        <f>IF(B38=Data!B108,Data!I108,(IF(B38=Data!#REF!,Data!#REF!,(IF(B38=Data!B111,Data!I111,(IF(B38=Data!#REF!,Data!#REF!,(IF(B38=Data!#REF!,Data!#REF!,(IF(B38=Data!#REF!,Data!#REF!,(IF(B38=Data!B95,Data!I95,(IF(B38=Data!#REF!,Data!#REF!,Data!#REF!)))))))))))))))&amp;IF(B38=Data!#REF!,Data!#REF!,(IF(B38=Data!#REF!,Data!#REF!,(IF(B38=Data!B235,Data!I235,(IF(B38=Data!#REF!,Data!#REF!,(IF(B38=Data!#REF!,Data!#REF!,(IF(B38=Data!B135,Data!I903,(IF(B38=Data!#REF!,Data!#REF!,(IF(B38=Data!#REF!,Data!#REF!,Data!#REF!)))))))))))))))&amp;IF(B38=Data!#REF!,Data!#REF!,(IF(B38=Data!#REF!,Data!#REF!,(IF(B38=Data!#REF!,Data!#REF!,(IF(B38=Data!#REF!,Data!#REF!,(IF(B38=Data!#REF!,Data!#REF!,Data!#REF!)))))))))</f>
        <v>#REF!</v>
      </c>
      <c r="T38" s="330"/>
      <c r="U38" s="233" t="e">
        <f>IF(B38=Data!B108,Data!J108,(IF(B38=Data!#REF!,Data!#REF!,(IF(B38=Data!B111,Data!J111,(IF(B38=Data!#REF!,Data!#REF!,(IF(B38=Data!#REF!,Data!#REF!,(IF(B38=Data!#REF!,Data!#REF!,(IF(B38=Data!B95,Data!J95,(IF(B38=Data!#REF!,Data!#REF!,Data!#REF!)))))))))))))))&amp;IF(B38=Data!#REF!,Data!#REF!,(IF(B38=Data!#REF!,Data!#REF!,(IF(B38=Data!B235,Data!J235,(IF(B38=Data!#REF!,Data!#REF!,(IF(B38=Data!#REF!,Data!#REF!,(IF(B38=Data!B135,Data!J903,(IF(B38=Data!#REF!,Data!#REF!,(IF(B38=Data!#REF!,Data!#REF!,Data!#REF!)))))))))))))))&amp;IF(B38=Data!#REF!,Data!#REF!,(IF(B38=Data!#REF!,Data!#REF!,(IF(B38=Data!#REF!,Data!#REF!,(IF(B38=Data!#REF!,Data!#REF!,(IF(B38=Data!#REF!,Data!#REF!,Data!#REF!)))))))))</f>
        <v>#REF!</v>
      </c>
      <c r="V38" s="227" t="str">
        <f>IF(D38="","",VLOOKUP(B38,Data!$B$5:$J$501,9,FALSE)*D38)</f>
        <v/>
      </c>
    </row>
    <row r="39" spans="1:22" ht="29" customHeight="1">
      <c r="A39" s="326"/>
      <c r="B39" s="390"/>
      <c r="C39" s="326"/>
      <c r="D39" s="321">
        <f>SUM(D18:D37)</f>
        <v>32</v>
      </c>
      <c r="E39" s="113"/>
      <c r="F39" s="167"/>
      <c r="G39" s="236">
        <f>SUM(G18:G37)</f>
        <v>78753.440000000002</v>
      </c>
      <c r="H39" s="235"/>
      <c r="I39" s="235"/>
      <c r="J39" s="241"/>
      <c r="K39" s="236">
        <f>SUM(K18:K37)</f>
        <v>7818</v>
      </c>
      <c r="L39" s="236">
        <f>SUM(L18:L37)</f>
        <v>7065</v>
      </c>
      <c r="M39" s="236" t="e">
        <f>SUM(M16:M38)</f>
        <v>#REF!</v>
      </c>
      <c r="N39" s="237" t="e">
        <f>SUM(#REF!)</f>
        <v>#REF!</v>
      </c>
      <c r="O39" s="236">
        <f>SUM(O16:O38)</f>
        <v>0</v>
      </c>
      <c r="P39" s="236" t="e">
        <f>SUM(P16:P38)</f>
        <v>#REF!</v>
      </c>
      <c r="Q39" s="237"/>
      <c r="R39" s="236">
        <f>SUM(R16:R38)</f>
        <v>0</v>
      </c>
      <c r="S39" s="236" t="e">
        <f>SUM(S16:S38)</f>
        <v>#REF!</v>
      </c>
      <c r="T39" s="237"/>
      <c r="U39" s="236" t="e">
        <f>SUM(U16:U38)</f>
        <v>#REF!</v>
      </c>
      <c r="V39" s="238">
        <f>SUM(V18:V37)</f>
        <v>43.229000000000006</v>
      </c>
    </row>
    <row r="40" spans="1:22" ht="16.5">
      <c r="A40" s="326"/>
      <c r="B40" s="19"/>
      <c r="C40" s="21"/>
      <c r="D40" s="203"/>
      <c r="E40" s="34"/>
      <c r="F40" s="186" t="s">
        <v>525</v>
      </c>
      <c r="G40" s="183"/>
      <c r="H40" s="55"/>
      <c r="I40" s="55"/>
      <c r="J40" s="165"/>
      <c r="K40" s="187"/>
      <c r="L40" s="183"/>
      <c r="M40" s="36"/>
      <c r="N40" s="35"/>
      <c r="O40" s="35"/>
      <c r="P40" s="35"/>
      <c r="Q40" s="35"/>
      <c r="R40" s="35"/>
      <c r="S40" s="35"/>
      <c r="T40" s="36"/>
      <c r="U40" s="36"/>
      <c r="V40" s="185"/>
    </row>
    <row r="41" spans="1:22" ht="13">
      <c r="A41" s="16" t="s">
        <v>520</v>
      </c>
      <c r="B41" s="17"/>
      <c r="C41" s="1"/>
      <c r="D41" s="204" t="s">
        <v>532</v>
      </c>
      <c r="E41" s="27"/>
      <c r="F41" s="81" t="s">
        <v>81</v>
      </c>
      <c r="G41" s="85"/>
      <c r="H41" s="32" t="s">
        <v>82</v>
      </c>
      <c r="I41" s="56"/>
      <c r="J41" s="188" t="s">
        <v>83</v>
      </c>
      <c r="K41" s="178"/>
      <c r="L41" s="428" t="s">
        <v>84</v>
      </c>
      <c r="M41" s="429"/>
      <c r="N41" s="429"/>
      <c r="O41" s="429"/>
      <c r="P41" s="429"/>
      <c r="Q41" s="429"/>
      <c r="R41" s="429"/>
      <c r="S41" s="429"/>
      <c r="T41" s="429"/>
      <c r="U41" s="429"/>
      <c r="V41" s="430"/>
    </row>
    <row r="42" spans="1:22" ht="13">
      <c r="A42" s="19" t="s">
        <v>521</v>
      </c>
      <c r="B42" s="20"/>
      <c r="C42" s="60"/>
      <c r="D42" s="201" t="s">
        <v>86</v>
      </c>
      <c r="E42" s="20"/>
      <c r="F42" s="431"/>
      <c r="G42" s="432"/>
      <c r="H42" s="19" t="s">
        <v>87</v>
      </c>
      <c r="I42" s="61"/>
      <c r="J42" s="189" t="s">
        <v>533</v>
      </c>
      <c r="K42" s="180"/>
      <c r="L42" s="176"/>
      <c r="M42" s="20"/>
      <c r="N42" s="20"/>
      <c r="O42" s="20"/>
      <c r="P42" s="20"/>
      <c r="Q42" s="20"/>
      <c r="R42" s="20"/>
      <c r="S42" s="20"/>
      <c r="T42" s="20"/>
      <c r="U42" s="20"/>
      <c r="V42" s="181"/>
    </row>
    <row r="43" spans="1:22">
      <c r="A43" s="19" t="s">
        <v>522</v>
      </c>
      <c r="B43" s="20"/>
      <c r="C43" s="21"/>
      <c r="D43" s="201"/>
      <c r="E43" s="20"/>
      <c r="F43" s="431"/>
      <c r="G43" s="432"/>
      <c r="H43" s="19"/>
      <c r="I43" s="61"/>
      <c r="J43" s="433" t="s">
        <v>92</v>
      </c>
      <c r="K43" s="434"/>
      <c r="L43" s="176"/>
      <c r="M43" s="20"/>
      <c r="N43" s="20"/>
      <c r="O43" s="20"/>
      <c r="P43" s="20"/>
      <c r="Q43" s="20"/>
      <c r="R43" s="20"/>
      <c r="S43" s="20"/>
      <c r="T43" s="20"/>
      <c r="U43" s="20"/>
      <c r="V43" s="181"/>
    </row>
    <row r="44" spans="1:22">
      <c r="A44" s="34"/>
      <c r="B44" s="35"/>
      <c r="C44" s="392"/>
      <c r="D44" s="201" t="s">
        <v>93</v>
      </c>
      <c r="E44" s="20"/>
      <c r="F44" s="190"/>
      <c r="G44" s="191"/>
      <c r="H44" s="19" t="s">
        <v>94</v>
      </c>
      <c r="I44" s="61"/>
      <c r="J44" s="189"/>
      <c r="K44" s="180"/>
      <c r="L44" s="176"/>
      <c r="M44" s="20"/>
      <c r="N44" s="20"/>
      <c r="O44" s="20"/>
      <c r="P44" s="20"/>
      <c r="Q44" s="20"/>
      <c r="R44" s="20"/>
      <c r="S44" s="20"/>
      <c r="T44" s="20"/>
      <c r="U44" s="20"/>
      <c r="V44" s="181"/>
    </row>
    <row r="45" spans="1:22" ht="13">
      <c r="A45" s="16" t="s">
        <v>95</v>
      </c>
      <c r="B45" s="27"/>
      <c r="C45" s="12"/>
      <c r="D45" s="201" t="s">
        <v>96</v>
      </c>
      <c r="E45" s="20"/>
      <c r="F45" s="89" t="s">
        <v>97</v>
      </c>
      <c r="G45" s="86"/>
      <c r="H45" s="19" t="s">
        <v>87</v>
      </c>
      <c r="I45" s="61"/>
      <c r="J45" s="189" t="s">
        <v>98</v>
      </c>
      <c r="K45" s="180"/>
      <c r="L45" s="176"/>
      <c r="M45" s="20"/>
      <c r="N45" s="20"/>
      <c r="O45" s="20"/>
      <c r="P45" s="20"/>
      <c r="Q45" s="20"/>
      <c r="R45" s="20"/>
      <c r="S45" s="20"/>
      <c r="T45" s="20"/>
      <c r="U45" s="20"/>
      <c r="V45" s="181"/>
    </row>
    <row r="46" spans="1:22" ht="13">
      <c r="A46" s="19" t="s">
        <v>538</v>
      </c>
      <c r="B46" s="20"/>
      <c r="C46" s="21"/>
      <c r="D46" s="201" t="s">
        <v>99</v>
      </c>
      <c r="E46" s="20"/>
      <c r="F46" s="90"/>
      <c r="G46" s="192"/>
      <c r="H46" s="19" t="s">
        <v>100</v>
      </c>
      <c r="I46" s="61"/>
      <c r="J46" s="433" t="s">
        <v>523</v>
      </c>
      <c r="K46" s="434"/>
      <c r="L46" s="435" t="s">
        <v>102</v>
      </c>
      <c r="M46" s="436"/>
      <c r="N46" s="436"/>
      <c r="O46" s="436"/>
      <c r="P46" s="436"/>
      <c r="Q46" s="436"/>
      <c r="R46" s="436"/>
      <c r="S46" s="436"/>
      <c r="T46" s="436"/>
      <c r="U46" s="436"/>
      <c r="V46" s="437"/>
    </row>
    <row r="47" spans="1:22">
      <c r="A47" s="34"/>
      <c r="B47" s="35"/>
      <c r="C47" s="36"/>
      <c r="D47" s="202"/>
      <c r="E47" s="35"/>
      <c r="F47" s="422" t="s">
        <v>985</v>
      </c>
      <c r="G47" s="423"/>
      <c r="H47" s="422" t="s">
        <v>984</v>
      </c>
      <c r="I47" s="423"/>
      <c r="J47" s="184" t="s">
        <v>539</v>
      </c>
      <c r="K47" s="184"/>
      <c r="L47" s="424" t="s">
        <v>104</v>
      </c>
      <c r="M47" s="425"/>
      <c r="N47" s="425"/>
      <c r="O47" s="425"/>
      <c r="P47" s="425"/>
      <c r="Q47" s="425"/>
      <c r="R47" s="425"/>
      <c r="S47" s="425"/>
      <c r="T47" s="425"/>
      <c r="U47" s="425"/>
      <c r="V47" s="426"/>
    </row>
    <row r="51" spans="1:29" ht="36" customHeight="1">
      <c r="A51" s="206" t="s">
        <v>545</v>
      </c>
      <c r="B51" s="206"/>
      <c r="D51" s="4"/>
      <c r="F51" s="331" t="s">
        <v>883</v>
      </c>
      <c r="G51" s="331"/>
      <c r="H51" s="331" t="s">
        <v>578</v>
      </c>
      <c r="J51" s="4"/>
    </row>
    <row r="52" spans="1:29" ht="20">
      <c r="A52" s="206" t="s">
        <v>901</v>
      </c>
      <c r="B52" s="206"/>
      <c r="D52" s="4"/>
      <c r="F52" s="331" t="s">
        <v>884</v>
      </c>
      <c r="G52" s="332"/>
      <c r="H52" s="331" t="s">
        <v>578</v>
      </c>
      <c r="J52" s="4"/>
    </row>
    <row r="53" spans="1:29" ht="20">
      <c r="A53" s="206" t="s">
        <v>546</v>
      </c>
      <c r="B53" s="206"/>
      <c r="D53" s="4"/>
      <c r="F53" s="331" t="s">
        <v>885</v>
      </c>
      <c r="G53" s="331"/>
      <c r="H53" s="331" t="s">
        <v>578</v>
      </c>
      <c r="J53" s="4"/>
    </row>
    <row r="54" spans="1:29" ht="20">
      <c r="A54" s="206" t="s">
        <v>547</v>
      </c>
      <c r="B54" s="206"/>
      <c r="D54" s="4"/>
      <c r="F54" s="331" t="s">
        <v>886</v>
      </c>
      <c r="G54" s="331"/>
      <c r="H54" s="331" t="s">
        <v>578</v>
      </c>
      <c r="J54" s="4"/>
    </row>
    <row r="55" spans="1:29" s="172" customFormat="1" ht="20">
      <c r="A55" s="206" t="s">
        <v>548</v>
      </c>
      <c r="B55" s="206"/>
      <c r="C55" s="4"/>
      <c r="D55" s="4"/>
      <c r="E55" s="4"/>
      <c r="F55" s="331" t="s">
        <v>887</v>
      </c>
      <c r="G55" s="331"/>
      <c r="H55" s="331" t="s">
        <v>578</v>
      </c>
      <c r="I55" s="4"/>
      <c r="J55" s="4"/>
      <c r="M55" s="4"/>
      <c r="N55" s="4"/>
      <c r="O55" s="4"/>
      <c r="P55" s="4"/>
      <c r="Q55" s="4"/>
      <c r="R55" s="4"/>
      <c r="S55" s="4"/>
      <c r="T55" s="4"/>
      <c r="U55" s="4"/>
      <c r="V55" s="173"/>
      <c r="Y55" s="4"/>
      <c r="Z55" s="4"/>
      <c r="AA55" s="4"/>
      <c r="AB55" s="4"/>
      <c r="AC55" s="4"/>
    </row>
    <row r="56" spans="1:29" ht="20">
      <c r="F56" s="331" t="s">
        <v>888</v>
      </c>
      <c r="G56" s="331"/>
      <c r="H56" s="331" t="s">
        <v>578</v>
      </c>
    </row>
  </sheetData>
  <mergeCells count="10">
    <mergeCell ref="F47:G47"/>
    <mergeCell ref="H47:I47"/>
    <mergeCell ref="L47:V47"/>
    <mergeCell ref="I5:J5"/>
    <mergeCell ref="L41:V41"/>
    <mergeCell ref="F42:G42"/>
    <mergeCell ref="F43:G43"/>
    <mergeCell ref="J43:K43"/>
    <mergeCell ref="J46:K46"/>
    <mergeCell ref="L46:V46"/>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AEAC9-F552-4469-A1E1-4484CF305D94}">
  <dimension ref="A1:AC47"/>
  <sheetViews>
    <sheetView topLeftCell="A7" zoomScale="80" zoomScaleNormal="80" zoomScaleSheetLayoutView="80" workbookViewId="0">
      <selection activeCell="J19" sqref="J19"/>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 style="172" customWidth="1"/>
    <col min="12"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95"/>
      <c r="B18" s="396" t="s">
        <v>983</v>
      </c>
      <c r="C18" s="239" t="str">
        <f>IF(D18="","",VLOOKUP(B18,Data!$B$5:$L$501,2,FALSE))</f>
        <v/>
      </c>
      <c r="D18" s="394"/>
      <c r="E18" s="319"/>
      <c r="F18" s="224" t="str">
        <f>IF(D18="","",VLOOKUP(B18,Data!$B$5:$L$501,11,FALSE))</f>
        <v/>
      </c>
      <c r="G18" s="234" t="str">
        <f t="shared" ref="G18:G29"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89,Data!G89,(IF(B18=Data!#REF!,Data!#REF!,(IF(B18=Data!B92,Data!G92,(IF(B18=Data!#REF!,Data!#REF!,(IF(B18=Data!#REF!,Data!#REF!,(IF(B18=Data!#REF!,Data!#REF!,(IF(B18=Data!B76,Data!G76,(IF(B18=Data!#REF!,Data!#REF!,Data!#REF!)))))))))))))))&amp;IF(B18=Data!#REF!,Data!#REF!,(IF(B18=Data!#REF!,Data!#REF!,(IF(B18=Data!B216,Data!G216,(IF(B18=Data!#REF!,Data!#REF!,(IF(B18=Data!#REF!,Data!#REF!,(IF(B18=Data!B116,Data!G884,(IF(B18=Data!#REF!,Data!#REF!,(IF(B18=Data!#REF!,Data!#REF!,Data!#REF!)))))))))))))))&amp;IF(B18=Data!#REF!,Data!#REF!,(IF(B18=Data!#REF!,Data!#REF!,(IF(B18=Data!#REF!,Data!#REF!,(IF(B18=Data!#REF!,Data!#REF!,(IF(B18=Data!#REF!,Data!#REF!,Data!#REF!)))))))))</f>
        <v>#REF!</v>
      </c>
      <c r="N18" s="328"/>
      <c r="O18" s="329"/>
      <c r="P18" s="233" t="e">
        <f>IF(B18=Data!B89,Data!H89,(IF(B18=Data!#REF!,Data!#REF!,(IF(B18=Data!B92,Data!H92,(IF(B18=Data!#REF!,Data!#REF!,(IF(B18=Data!#REF!,Data!#REF!,(IF(B18=Data!#REF!,Data!#REF!,(IF(B18=Data!B76,Data!H76,(IF(B18=Data!#REF!,Data!#REF!,Data!#REF!)))))))))))))))&amp;IF(B18=Data!#REF!,Data!#REF!,(IF(B18=Data!#REF!,Data!#REF!,(IF(B18=Data!B216,Data!H216,(IF(B18=Data!#REF!,Data!#REF!,(IF(B18=Data!#REF!,Data!#REF!,(IF(B18=Data!B116,Data!H884,(IF(B18=Data!#REF!,Data!#REF!,(IF(B18=Data!#REF!,Data!#REF!,Data!#REF!)))))))))))))))&amp;IF(B18=Data!#REF!,Data!#REF!,(IF(B18=Data!#REF!,Data!#REF!,(IF(B18=Data!#REF!,Data!#REF!,(IF(B18=Data!#REF!,Data!#REF!,(IF(B18=Data!#REF!,Data!#REF!,Data!#REF!)))))))))</f>
        <v>#REF!</v>
      </c>
      <c r="Q18" s="329"/>
      <c r="R18" s="329"/>
      <c r="S18" s="233" t="e">
        <f>IF(B18=Data!B89,Data!I89,(IF(B18=Data!#REF!,Data!#REF!,(IF(B18=Data!B92,Data!I92,(IF(B18=Data!#REF!,Data!#REF!,(IF(B18=Data!#REF!,Data!#REF!,(IF(B18=Data!#REF!,Data!#REF!,(IF(B18=Data!B76,Data!I76,(IF(B18=Data!#REF!,Data!#REF!,Data!#REF!)))))))))))))))&amp;IF(B18=Data!#REF!,Data!#REF!,(IF(B18=Data!#REF!,Data!#REF!,(IF(B18=Data!B216,Data!I216,(IF(B18=Data!#REF!,Data!#REF!,(IF(B18=Data!#REF!,Data!#REF!,(IF(B18=Data!B116,Data!I884,(IF(B18=Data!#REF!,Data!#REF!,(IF(B18=Data!#REF!,Data!#REF!,Data!#REF!)))))))))))))))&amp;IF(B18=Data!#REF!,Data!#REF!,(IF(B18=Data!#REF!,Data!#REF!,(IF(B18=Data!#REF!,Data!#REF!,(IF(B18=Data!#REF!,Data!#REF!,(IF(B18=Data!#REF!,Data!#REF!,Data!#REF!)))))))))</f>
        <v>#REF!</v>
      </c>
      <c r="T18" s="330"/>
      <c r="U18" s="233" t="e">
        <f>IF(B18=Data!B89,Data!J89,(IF(B18=Data!#REF!,Data!#REF!,(IF(B18=Data!B92,Data!J92,(IF(B18=Data!#REF!,Data!#REF!,(IF(B18=Data!#REF!,Data!#REF!,(IF(B18=Data!#REF!,Data!#REF!,(IF(B18=Data!B76,Data!J76,(IF(B18=Data!#REF!,Data!#REF!,Data!#REF!)))))))))))))))&amp;IF(B18=Data!#REF!,Data!#REF!,(IF(B18=Data!#REF!,Data!#REF!,(IF(B18=Data!B216,Data!J216,(IF(B18=Data!#REF!,Data!#REF!,(IF(B18=Data!#REF!,Data!#REF!,(IF(B18=Data!B116,Data!J884,(IF(B18=Data!#REF!,Data!#REF!,(IF(B18=Data!#REF!,Data!#REF!,Data!#REF!)))))))))))))))&amp;IF(B18=Data!#REF!,Data!#REF!,(IF(B18=Data!#REF!,Data!#REF!,(IF(B18=Data!#REF!,Data!#REF!,(IF(B18=Data!#REF!,Data!#REF!,(IF(B18=Data!#REF!,Data!#REF!,Data!#REF!)))))))))</f>
        <v>#REF!</v>
      </c>
      <c r="V18" s="227" t="str">
        <f>IF(D18="","",VLOOKUP(B18,Data!$B$5:$J$501,9,FALSE)*D18)</f>
        <v/>
      </c>
    </row>
    <row r="19" spans="1:22" ht="17.75" customHeight="1">
      <c r="A19" s="397"/>
      <c r="B19" s="398" t="s">
        <v>356</v>
      </c>
      <c r="C19" s="239" t="str">
        <f>IF(D19="","",VLOOKUP(B19,Data!$B$5:$L$501,2,FALSE))</f>
        <v>WQ78290</v>
      </c>
      <c r="D19" s="394">
        <v>5</v>
      </c>
      <c r="E19" s="320" t="s">
        <v>570</v>
      </c>
      <c r="F19" s="224">
        <f>IF(D19="","",VLOOKUP(B19,Data!$B$5:$L$501,11,FALSE))</f>
        <v>4283.7299999999996</v>
      </c>
      <c r="G19" s="234">
        <f t="shared" si="0"/>
        <v>21418.649999999998</v>
      </c>
      <c r="H19" s="225" t="str">
        <f>IF(D19="","",VLOOKUP(B19,Data!$B$5:$D$501,3,FALSE))</f>
        <v>C/T</v>
      </c>
      <c r="I19" s="225" t="str">
        <f>IF(D19="","",VLOOKUP(B19,Data!$B$5:$M$501,12,FALSE))</f>
        <v>Indonesia</v>
      </c>
      <c r="J19" s="231" t="s">
        <v>982</v>
      </c>
      <c r="K19" s="226">
        <f>IF(D19="","",VLOOKUP(B19,Data!$B$5:$E$501,4,FALSE)*D19)</f>
        <v>1525</v>
      </c>
      <c r="L19" s="232">
        <f>IF(D19="","",VLOOKUP(B19,Data!$B$5:$F$501,5,FALSE)*D19)</f>
        <v>1345</v>
      </c>
      <c r="M19" s="230" t="e">
        <f>IF(B19=Data!B132,Data!G132,(IF(B19=Data!#REF!,Data!#REF!,(IF(B19=Data!B135,Data!G135,(IF(B19=Data!#REF!,Data!#REF!,(IF(B19=Data!#REF!,Data!#REF!,(IF(B19=Data!#REF!,Data!#REF!,(IF(B19=Data!B119,Data!G119,(IF(B19=Data!#REF!,Data!#REF!,Data!#REF!)))))))))))))))&amp;IF(B19=Data!#REF!,Data!#REF!,(IF(B19=Data!#REF!,Data!#REF!,(IF(B19=Data!B259,Data!G259,(IF(B19=Data!#REF!,Data!#REF!,(IF(B19=Data!#REF!,Data!#REF!,(IF(B19=Data!B159,Data!G927,(IF(B19=Data!#REF!,Data!#REF!,(IF(B19=Data!#REF!,Data!#REF!,Data!#REF!)))))))))))))))&amp;IF(B19=Data!#REF!,Data!#REF!,(IF(B19=Data!#REF!,Data!#REF!,(IF(B19=Data!#REF!,Data!#REF!,(IF(B19=Data!#REF!,Data!#REF!,(IF(B19=Data!#REF!,Data!#REF!,Data!#REF!)))))))))</f>
        <v>#REF!</v>
      </c>
      <c r="N19" s="328"/>
      <c r="O19" s="329"/>
      <c r="P19" s="233" t="e">
        <f>IF(B19=Data!B132,Data!H132,(IF(B19=Data!#REF!,Data!#REF!,(IF(B19=Data!B135,Data!H135,(IF(B19=Data!#REF!,Data!#REF!,(IF(B19=Data!#REF!,Data!#REF!,(IF(B19=Data!#REF!,Data!#REF!,(IF(B19=Data!B119,Data!H119,(IF(B19=Data!#REF!,Data!#REF!,Data!#REF!)))))))))))))))&amp;IF(B19=Data!#REF!,Data!#REF!,(IF(B19=Data!#REF!,Data!#REF!,(IF(B19=Data!B259,Data!H259,(IF(B19=Data!#REF!,Data!#REF!,(IF(B19=Data!#REF!,Data!#REF!,(IF(B19=Data!B159,Data!H927,(IF(B19=Data!#REF!,Data!#REF!,(IF(B19=Data!#REF!,Data!#REF!,Data!#REF!)))))))))))))))&amp;IF(B19=Data!#REF!,Data!#REF!,(IF(B19=Data!#REF!,Data!#REF!,(IF(B19=Data!#REF!,Data!#REF!,(IF(B19=Data!#REF!,Data!#REF!,(IF(B19=Data!#REF!,Data!#REF!,Data!#REF!)))))))))</f>
        <v>#REF!</v>
      </c>
      <c r="Q19" s="329"/>
      <c r="R19" s="329"/>
      <c r="S19" s="233" t="e">
        <f>IF(B19=Data!B132,Data!I132,(IF(B19=Data!#REF!,Data!#REF!,(IF(B19=Data!B135,Data!I135,(IF(B19=Data!#REF!,Data!#REF!,(IF(B19=Data!#REF!,Data!#REF!,(IF(B19=Data!#REF!,Data!#REF!,(IF(B19=Data!B119,Data!I119,(IF(B19=Data!#REF!,Data!#REF!,Data!#REF!)))))))))))))))&amp;IF(B19=Data!#REF!,Data!#REF!,(IF(B19=Data!#REF!,Data!#REF!,(IF(B19=Data!B259,Data!I259,(IF(B19=Data!#REF!,Data!#REF!,(IF(B19=Data!#REF!,Data!#REF!,(IF(B19=Data!B159,Data!I927,(IF(B19=Data!#REF!,Data!#REF!,(IF(B19=Data!#REF!,Data!#REF!,Data!#REF!)))))))))))))))&amp;IF(B19=Data!#REF!,Data!#REF!,(IF(B19=Data!#REF!,Data!#REF!,(IF(B19=Data!#REF!,Data!#REF!,(IF(B19=Data!#REF!,Data!#REF!,(IF(B19=Data!#REF!,Data!#REF!,Data!#REF!)))))))))</f>
        <v>#REF!</v>
      </c>
      <c r="T19" s="330"/>
      <c r="U19" s="233" t="e">
        <f>IF(B19=Data!B132,Data!J132,(IF(B19=Data!#REF!,Data!#REF!,(IF(B19=Data!B135,Data!J135,(IF(B19=Data!#REF!,Data!#REF!,(IF(B19=Data!#REF!,Data!#REF!,(IF(B19=Data!#REF!,Data!#REF!,(IF(B19=Data!B119,Data!J119,(IF(B19=Data!#REF!,Data!#REF!,Data!#REF!)))))))))))))))&amp;IF(B19=Data!#REF!,Data!#REF!,(IF(B19=Data!#REF!,Data!#REF!,(IF(B19=Data!B259,Data!J259,(IF(B19=Data!#REF!,Data!#REF!,(IF(B19=Data!#REF!,Data!#REF!,(IF(B19=Data!B159,Data!J927,(IF(B19=Data!#REF!,Data!#REF!,(IF(B19=Data!#REF!,Data!#REF!,Data!#REF!)))))))))))))))&amp;IF(B19=Data!#REF!,Data!#REF!,(IF(B19=Data!#REF!,Data!#REF!,(IF(B19=Data!#REF!,Data!#REF!,(IF(B19=Data!#REF!,Data!#REF!,(IF(B19=Data!#REF!,Data!#REF!,Data!#REF!)))))))))</f>
        <v>#REF!</v>
      </c>
      <c r="V19" s="227">
        <f>IF(D19="","",VLOOKUP(B19,Data!$B$5:$J$501,9,FALSE)*D19)</f>
        <v>7.67</v>
      </c>
    </row>
    <row r="20" spans="1:22" ht="17.75" customHeight="1">
      <c r="A20" s="397"/>
      <c r="B20" s="398" t="s">
        <v>348</v>
      </c>
      <c r="C20" s="239" t="str">
        <f>IF(D20="","",VLOOKUP(B20,Data!$B$5:$L$501,2,FALSE))</f>
        <v>ZF71250</v>
      </c>
      <c r="D20" s="394">
        <v>4</v>
      </c>
      <c r="E20" s="319"/>
      <c r="F20" s="224">
        <f>IF(D20="","",VLOOKUP(B20,Data!$B$5:$L$501,11,FALSE))</f>
        <v>1991.71</v>
      </c>
      <c r="G20" s="234">
        <f t="shared" si="0"/>
        <v>7966.84</v>
      </c>
      <c r="H20" s="225" t="str">
        <f>IF(D20="","",VLOOKUP(B20,Data!$B$5:$D$501,3,FALSE))</f>
        <v>C/T</v>
      </c>
      <c r="I20" s="225" t="str">
        <f>IF(D20="","",VLOOKUP(B20,Data!$B$5:$M$501,12,FALSE))</f>
        <v>Indonesia</v>
      </c>
      <c r="J20" s="231" t="s">
        <v>982</v>
      </c>
      <c r="K20" s="226">
        <f>IF(D20="","",VLOOKUP(B20,Data!$B$5:$E$501,4,FALSE)*D20)</f>
        <v>880</v>
      </c>
      <c r="L20" s="232">
        <f>IF(D20="","",VLOOKUP(B20,Data!$B$5:$F$501,5,FALSE)*D20)</f>
        <v>796</v>
      </c>
      <c r="M20" s="230" t="e">
        <f>IF(B20=Data!B135,Data!G135,(IF(B20=Data!#REF!,Data!#REF!,(IF(B20=Data!B138,Data!G138,(IF(B20=Data!#REF!,Data!#REF!,(IF(B20=Data!#REF!,Data!#REF!,(IF(B20=Data!#REF!,Data!#REF!,(IF(B20=Data!B122,Data!G122,(IF(B20=Data!#REF!,Data!#REF!,Data!#REF!)))))))))))))))&amp;IF(B20=Data!#REF!,Data!#REF!,(IF(B20=Data!#REF!,Data!#REF!,(IF(B20=Data!B262,Data!G262,(IF(B20=Data!#REF!,Data!#REF!,(IF(B20=Data!#REF!,Data!#REF!,(IF(B20=Data!B162,Data!G930,(IF(B20=Data!#REF!,Data!#REF!,(IF(B20=Data!#REF!,Data!#REF!,Data!#REF!)))))))))))))))&amp;IF(B20=Data!#REF!,Data!#REF!,(IF(B20=Data!#REF!,Data!#REF!,(IF(B20=Data!#REF!,Data!#REF!,(IF(B20=Data!#REF!,Data!#REF!,(IF(B20=Data!#REF!,Data!#REF!,Data!#REF!)))))))))</f>
        <v>#REF!</v>
      </c>
      <c r="N20" s="328"/>
      <c r="O20" s="329"/>
      <c r="P20" s="233" t="e">
        <f>IF(B20=Data!B135,Data!H135,(IF(B20=Data!#REF!,Data!#REF!,(IF(B20=Data!B138,Data!H138,(IF(B20=Data!#REF!,Data!#REF!,(IF(B20=Data!#REF!,Data!#REF!,(IF(B20=Data!#REF!,Data!#REF!,(IF(B20=Data!B122,Data!H122,(IF(B20=Data!#REF!,Data!#REF!,Data!#REF!)))))))))))))))&amp;IF(B20=Data!#REF!,Data!#REF!,(IF(B20=Data!#REF!,Data!#REF!,(IF(B20=Data!B262,Data!H262,(IF(B20=Data!#REF!,Data!#REF!,(IF(B20=Data!#REF!,Data!#REF!,(IF(B20=Data!B162,Data!H930,(IF(B20=Data!#REF!,Data!#REF!,(IF(B20=Data!#REF!,Data!#REF!,Data!#REF!)))))))))))))))&amp;IF(B20=Data!#REF!,Data!#REF!,(IF(B20=Data!#REF!,Data!#REF!,(IF(B20=Data!#REF!,Data!#REF!,(IF(B20=Data!#REF!,Data!#REF!,(IF(B20=Data!#REF!,Data!#REF!,Data!#REF!)))))))))</f>
        <v>#REF!</v>
      </c>
      <c r="Q20" s="329"/>
      <c r="R20" s="329"/>
      <c r="S20" s="233" t="e">
        <f>IF(B20=Data!B135,Data!I135,(IF(B20=Data!#REF!,Data!#REF!,(IF(B20=Data!B138,Data!I138,(IF(B20=Data!#REF!,Data!#REF!,(IF(B20=Data!#REF!,Data!#REF!,(IF(B20=Data!#REF!,Data!#REF!,(IF(B20=Data!B122,Data!I122,(IF(B20=Data!#REF!,Data!#REF!,Data!#REF!)))))))))))))))&amp;IF(B20=Data!#REF!,Data!#REF!,(IF(B20=Data!#REF!,Data!#REF!,(IF(B20=Data!B262,Data!I262,(IF(B20=Data!#REF!,Data!#REF!,(IF(B20=Data!#REF!,Data!#REF!,(IF(B20=Data!B162,Data!I930,(IF(B20=Data!#REF!,Data!#REF!,(IF(B20=Data!#REF!,Data!#REF!,Data!#REF!)))))))))))))))&amp;IF(B20=Data!#REF!,Data!#REF!,(IF(B20=Data!#REF!,Data!#REF!,(IF(B20=Data!#REF!,Data!#REF!,(IF(B20=Data!#REF!,Data!#REF!,(IF(B20=Data!#REF!,Data!#REF!,Data!#REF!)))))))))</f>
        <v>#REF!</v>
      </c>
      <c r="T20" s="330"/>
      <c r="U20" s="233" t="e">
        <f>IF(B20=Data!B135,Data!J135,(IF(B20=Data!#REF!,Data!#REF!,(IF(B20=Data!B138,Data!J138,(IF(B20=Data!#REF!,Data!#REF!,(IF(B20=Data!#REF!,Data!#REF!,(IF(B20=Data!#REF!,Data!#REF!,(IF(B20=Data!B122,Data!J122,(IF(B20=Data!#REF!,Data!#REF!,Data!#REF!)))))))))))))))&amp;IF(B20=Data!#REF!,Data!#REF!,(IF(B20=Data!#REF!,Data!#REF!,(IF(B20=Data!B262,Data!J262,(IF(B20=Data!#REF!,Data!#REF!,(IF(B20=Data!#REF!,Data!#REF!,(IF(B20=Data!B162,Data!J930,(IF(B20=Data!#REF!,Data!#REF!,(IF(B20=Data!#REF!,Data!#REF!,Data!#REF!)))))))))))))))&amp;IF(B20=Data!#REF!,Data!#REF!,(IF(B20=Data!#REF!,Data!#REF!,(IF(B20=Data!#REF!,Data!#REF!,(IF(B20=Data!#REF!,Data!#REF!,(IF(B20=Data!#REF!,Data!#REF!,Data!#REF!)))))))))</f>
        <v>#REF!</v>
      </c>
      <c r="V20" s="227">
        <f>IF(D20="","",VLOOKUP(B20,Data!$B$5:$J$501,9,FALSE)*D20)</f>
        <v>4.74</v>
      </c>
    </row>
    <row r="21" spans="1:22" ht="17.75" customHeight="1">
      <c r="A21" s="397"/>
      <c r="B21" s="398" t="s">
        <v>350</v>
      </c>
      <c r="C21" s="239" t="str">
        <f>IF(D21="","",VLOOKUP(B21,Data!$B$5:$L$501,2,FALSE))</f>
        <v>ZF42500</v>
      </c>
      <c r="D21" s="394">
        <v>5</v>
      </c>
      <c r="E21" s="228" t="s">
        <v>519</v>
      </c>
      <c r="F21" s="224">
        <f>IF(D21="","",VLOOKUP(B21,Data!$B$5:$L$501,11,FALSE))</f>
        <v>2302.7199999999998</v>
      </c>
      <c r="G21" s="234">
        <f t="shared" si="0"/>
        <v>11513.599999999999</v>
      </c>
      <c r="H21" s="225" t="str">
        <f>IF(D21="","",VLOOKUP(B21,Data!$B$5:$D$501,3,FALSE))</f>
        <v>C/T</v>
      </c>
      <c r="I21" s="225" t="str">
        <f>IF(D21="","",VLOOKUP(B21,Data!$B$5:$M$501,12,FALSE))</f>
        <v>Indonesia</v>
      </c>
      <c r="J21" s="231" t="s">
        <v>982</v>
      </c>
      <c r="K21" s="226">
        <f>IF(D21="","",VLOOKUP(B21,Data!$B$5:$E$501,4,FALSE)*D21)</f>
        <v>1335</v>
      </c>
      <c r="L21" s="232">
        <f>IF(D21="","",VLOOKUP(B21,Data!$B$5:$F$501,5,FALSE)*D21)</f>
        <v>1210</v>
      </c>
      <c r="M21" s="230" t="e">
        <f>IF(B21=Data!B136,Data!G136,(IF(B21=Data!#REF!,Data!#REF!,(IF(B21=Data!B139,Data!G139,(IF(B21=Data!#REF!,Data!#REF!,(IF(B21=Data!#REF!,Data!#REF!,(IF(B21=Data!#REF!,Data!#REF!,(IF(B21=Data!B123,Data!G123,(IF(B21=Data!#REF!,Data!#REF!,Data!#REF!)))))))))))))))&amp;IF(B21=Data!#REF!,Data!#REF!,(IF(B21=Data!#REF!,Data!#REF!,(IF(B21=Data!B263,Data!G263,(IF(B21=Data!#REF!,Data!#REF!,(IF(B21=Data!#REF!,Data!#REF!,(IF(B21=Data!B163,Data!G931,(IF(B21=Data!#REF!,Data!#REF!,(IF(B21=Data!#REF!,Data!#REF!,Data!#REF!)))))))))))))))&amp;IF(B21=Data!#REF!,Data!#REF!,(IF(B21=Data!#REF!,Data!#REF!,(IF(B21=Data!#REF!,Data!#REF!,(IF(B21=Data!#REF!,Data!#REF!,(IF(B21=Data!#REF!,Data!#REF!,Data!#REF!)))))))))</f>
        <v>#REF!</v>
      </c>
      <c r="N21" s="328"/>
      <c r="O21" s="329"/>
      <c r="P21" s="233" t="e">
        <f>IF(B21=Data!B136,Data!H136,(IF(B21=Data!#REF!,Data!#REF!,(IF(B21=Data!B139,Data!H139,(IF(B21=Data!#REF!,Data!#REF!,(IF(B21=Data!#REF!,Data!#REF!,(IF(B21=Data!#REF!,Data!#REF!,(IF(B21=Data!B123,Data!H123,(IF(B21=Data!#REF!,Data!#REF!,Data!#REF!)))))))))))))))&amp;IF(B21=Data!#REF!,Data!#REF!,(IF(B21=Data!#REF!,Data!#REF!,(IF(B21=Data!B263,Data!H263,(IF(B21=Data!#REF!,Data!#REF!,(IF(B21=Data!#REF!,Data!#REF!,(IF(B21=Data!B163,Data!H931,(IF(B21=Data!#REF!,Data!#REF!,(IF(B21=Data!#REF!,Data!#REF!,Data!#REF!)))))))))))))))&amp;IF(B21=Data!#REF!,Data!#REF!,(IF(B21=Data!#REF!,Data!#REF!,(IF(B21=Data!#REF!,Data!#REF!,(IF(B21=Data!#REF!,Data!#REF!,(IF(B21=Data!#REF!,Data!#REF!,Data!#REF!)))))))))</f>
        <v>#REF!</v>
      </c>
      <c r="Q21" s="329"/>
      <c r="R21" s="329"/>
      <c r="S21" s="233" t="e">
        <f>IF(B21=Data!B136,Data!I136,(IF(B21=Data!#REF!,Data!#REF!,(IF(B21=Data!B139,Data!I139,(IF(B21=Data!#REF!,Data!#REF!,(IF(B21=Data!#REF!,Data!#REF!,(IF(B21=Data!#REF!,Data!#REF!,(IF(B21=Data!B123,Data!I123,(IF(B21=Data!#REF!,Data!#REF!,Data!#REF!)))))))))))))))&amp;IF(B21=Data!#REF!,Data!#REF!,(IF(B21=Data!#REF!,Data!#REF!,(IF(B21=Data!B263,Data!I263,(IF(B21=Data!#REF!,Data!#REF!,(IF(B21=Data!#REF!,Data!#REF!,(IF(B21=Data!B163,Data!I931,(IF(B21=Data!#REF!,Data!#REF!,(IF(B21=Data!#REF!,Data!#REF!,Data!#REF!)))))))))))))))&amp;IF(B21=Data!#REF!,Data!#REF!,(IF(B21=Data!#REF!,Data!#REF!,(IF(B21=Data!#REF!,Data!#REF!,(IF(B21=Data!#REF!,Data!#REF!,(IF(B21=Data!#REF!,Data!#REF!,Data!#REF!)))))))))</f>
        <v>#REF!</v>
      </c>
      <c r="T21" s="330"/>
      <c r="U21" s="233" t="e">
        <f>IF(B21=Data!B136,Data!J136,(IF(B21=Data!#REF!,Data!#REF!,(IF(B21=Data!B139,Data!J139,(IF(B21=Data!#REF!,Data!#REF!,(IF(B21=Data!#REF!,Data!#REF!,(IF(B21=Data!#REF!,Data!#REF!,(IF(B21=Data!B123,Data!J123,(IF(B21=Data!#REF!,Data!#REF!,Data!#REF!)))))))))))))))&amp;IF(B21=Data!#REF!,Data!#REF!,(IF(B21=Data!#REF!,Data!#REF!,(IF(B21=Data!B263,Data!J263,(IF(B21=Data!#REF!,Data!#REF!,(IF(B21=Data!#REF!,Data!#REF!,(IF(B21=Data!B163,Data!J931,(IF(B21=Data!#REF!,Data!#REF!,(IF(B21=Data!#REF!,Data!#REF!,Data!#REF!)))))))))))))))&amp;IF(B21=Data!#REF!,Data!#REF!,(IF(B21=Data!#REF!,Data!#REF!,(IF(B21=Data!#REF!,Data!#REF!,(IF(B21=Data!#REF!,Data!#REF!,(IF(B21=Data!#REF!,Data!#REF!,Data!#REF!)))))))))</f>
        <v>#REF!</v>
      </c>
      <c r="V21" s="227">
        <f>IF(D21="","",VLOOKUP(B21,Data!$B$5:$J$501,9,FALSE)*D21)</f>
        <v>7.4399999999999995</v>
      </c>
    </row>
    <row r="22" spans="1:22" ht="17.75" customHeight="1">
      <c r="A22" s="397"/>
      <c r="B22" s="398"/>
      <c r="C22" s="239" t="str">
        <f>IF(D22="","",VLOOKUP(B22,Data!$B$5:$L$501,2,FALSE))</f>
        <v/>
      </c>
      <c r="D22" s="394"/>
      <c r="E22" s="228"/>
      <c r="F22" s="224" t="str">
        <f>IF(D22="","",VLOOKUP(B22,Data!$B$5:$L$501,11,FALSE))</f>
        <v/>
      </c>
      <c r="G22" s="234" t="str">
        <f t="shared" si="0"/>
        <v>-</v>
      </c>
      <c r="H22" s="225" t="str">
        <f>IF(D22="","",VLOOKUP(B22,Data!$B$5:$D$501,3,FALSE))</f>
        <v/>
      </c>
      <c r="I22" s="225" t="str">
        <f>IF(D22="","",VLOOKUP(B22,Data!$B$5:$M$501,12,FALSE))</f>
        <v/>
      </c>
      <c r="J22" s="231"/>
      <c r="K22" s="226" t="str">
        <f>IF(D22="","",VLOOKUP(B22,Data!$B$5:$E$501,4,FALSE)*D22)</f>
        <v/>
      </c>
      <c r="L22" s="232" t="str">
        <f>IF(D22="","",VLOOKUP(B22,Data!$B$5:$F$501,5,FALSE)*D22)</f>
        <v/>
      </c>
      <c r="M22" s="230" t="e">
        <f>IF(B22=Data!B137,Data!G137,(IF(B22=Data!#REF!,Data!#REF!,(IF(B22=Data!B140,Data!G140,(IF(B22=Data!#REF!,Data!#REF!,(IF(B22=Data!#REF!,Data!#REF!,(IF(B22=Data!#REF!,Data!#REF!,(IF(B22=Data!B124,Data!G124,(IF(B22=Data!#REF!,Data!#REF!,Data!#REF!)))))))))))))))&amp;IF(B22=Data!#REF!,Data!#REF!,(IF(B22=Data!#REF!,Data!#REF!,(IF(B22=Data!B264,Data!G264,(IF(B22=Data!#REF!,Data!#REF!,(IF(B22=Data!#REF!,Data!#REF!,(IF(B22=Data!B164,Data!G932,(IF(B22=Data!#REF!,Data!#REF!,(IF(B22=Data!#REF!,Data!#REF!,Data!#REF!)))))))))))))))&amp;IF(B22=Data!#REF!,Data!#REF!,(IF(B22=Data!#REF!,Data!#REF!,(IF(B22=Data!#REF!,Data!#REF!,(IF(B22=Data!#REF!,Data!#REF!,(IF(B22=Data!#REF!,Data!#REF!,Data!#REF!)))))))))</f>
        <v>#REF!</v>
      </c>
      <c r="N22" s="328"/>
      <c r="O22" s="329"/>
      <c r="P22" s="233" t="e">
        <f>IF(B22=Data!B137,Data!H137,(IF(B22=Data!#REF!,Data!#REF!,(IF(B22=Data!B140,Data!H140,(IF(B22=Data!#REF!,Data!#REF!,(IF(B22=Data!#REF!,Data!#REF!,(IF(B22=Data!#REF!,Data!#REF!,(IF(B22=Data!B124,Data!H124,(IF(B22=Data!#REF!,Data!#REF!,Data!#REF!)))))))))))))))&amp;IF(B22=Data!#REF!,Data!#REF!,(IF(B22=Data!#REF!,Data!#REF!,(IF(B22=Data!B264,Data!H264,(IF(B22=Data!#REF!,Data!#REF!,(IF(B22=Data!#REF!,Data!#REF!,(IF(B22=Data!B164,Data!H932,(IF(B22=Data!#REF!,Data!#REF!,(IF(B22=Data!#REF!,Data!#REF!,Data!#REF!)))))))))))))))&amp;IF(B22=Data!#REF!,Data!#REF!,(IF(B22=Data!#REF!,Data!#REF!,(IF(B22=Data!#REF!,Data!#REF!,(IF(B22=Data!#REF!,Data!#REF!,(IF(B22=Data!#REF!,Data!#REF!,Data!#REF!)))))))))</f>
        <v>#REF!</v>
      </c>
      <c r="Q22" s="329"/>
      <c r="R22" s="329"/>
      <c r="S22" s="233" t="e">
        <f>IF(B22=Data!B137,Data!I137,(IF(B22=Data!#REF!,Data!#REF!,(IF(B22=Data!B140,Data!I140,(IF(B22=Data!#REF!,Data!#REF!,(IF(B22=Data!#REF!,Data!#REF!,(IF(B22=Data!#REF!,Data!#REF!,(IF(B22=Data!B124,Data!I124,(IF(B22=Data!#REF!,Data!#REF!,Data!#REF!)))))))))))))))&amp;IF(B22=Data!#REF!,Data!#REF!,(IF(B22=Data!#REF!,Data!#REF!,(IF(B22=Data!B264,Data!I264,(IF(B22=Data!#REF!,Data!#REF!,(IF(B22=Data!#REF!,Data!#REF!,(IF(B22=Data!B164,Data!I932,(IF(B22=Data!#REF!,Data!#REF!,(IF(B22=Data!#REF!,Data!#REF!,Data!#REF!)))))))))))))))&amp;IF(B22=Data!#REF!,Data!#REF!,(IF(B22=Data!#REF!,Data!#REF!,(IF(B22=Data!#REF!,Data!#REF!,(IF(B22=Data!#REF!,Data!#REF!,(IF(B22=Data!#REF!,Data!#REF!,Data!#REF!)))))))))</f>
        <v>#REF!</v>
      </c>
      <c r="T22" s="330"/>
      <c r="U22" s="233" t="e">
        <f>IF(B22=Data!B137,Data!J137,(IF(B22=Data!#REF!,Data!#REF!,(IF(B22=Data!B140,Data!J140,(IF(B22=Data!#REF!,Data!#REF!,(IF(B22=Data!#REF!,Data!#REF!,(IF(B22=Data!#REF!,Data!#REF!,(IF(B22=Data!B124,Data!J124,(IF(B22=Data!#REF!,Data!#REF!,Data!#REF!)))))))))))))))&amp;IF(B22=Data!#REF!,Data!#REF!,(IF(B22=Data!#REF!,Data!#REF!,(IF(B22=Data!B264,Data!J264,(IF(B22=Data!#REF!,Data!#REF!,(IF(B22=Data!#REF!,Data!#REF!,(IF(B22=Data!B164,Data!J932,(IF(B22=Data!#REF!,Data!#REF!,(IF(B22=Data!#REF!,Data!#REF!,Data!#REF!)))))))))))))))&amp;IF(B22=Data!#REF!,Data!#REF!,(IF(B22=Data!#REF!,Data!#REF!,(IF(B22=Data!#REF!,Data!#REF!,(IF(B22=Data!#REF!,Data!#REF!,(IF(B22=Data!#REF!,Data!#REF!,Data!#REF!)))))))))</f>
        <v>#REF!</v>
      </c>
      <c r="V22" s="227" t="str">
        <f>IF(D22="","",VLOOKUP(B22,Data!$B$5:$J$501,9,FALSE)*D22)</f>
        <v/>
      </c>
    </row>
    <row r="23" spans="1:22" ht="17.75" customHeight="1">
      <c r="A23" s="397"/>
      <c r="B23" s="398"/>
      <c r="C23" s="239" t="str">
        <f>IF(D23="","",VLOOKUP(B23,Data!$B$5:$L$501,2,FALSE))</f>
        <v/>
      </c>
      <c r="D23" s="394"/>
      <c r="E23" s="319" t="s">
        <v>524</v>
      </c>
      <c r="F23" s="224" t="str">
        <f>IF(D23="","",VLOOKUP(B23,Data!$B$5:$L$501,11,FALSE))</f>
        <v/>
      </c>
      <c r="G23" s="234" t="str">
        <f t="shared" si="0"/>
        <v>-</v>
      </c>
      <c r="H23" s="225" t="str">
        <f>IF(D23="","",VLOOKUP(B23,Data!$B$5:$D$501,3,FALSE))</f>
        <v/>
      </c>
      <c r="I23" s="225" t="str">
        <f>IF(D23="","",VLOOKUP(B23,Data!$B$5:$M$501,12,FALSE))</f>
        <v/>
      </c>
      <c r="J23" s="231"/>
      <c r="K23" s="226" t="str">
        <f>IF(D23="","",VLOOKUP(B23,Data!$B$5:$E$501,4,FALSE)*D23)</f>
        <v/>
      </c>
      <c r="L23" s="232" t="str">
        <f>IF(D23="","",VLOOKUP(B23,Data!$B$5:$F$501,5,FALSE)*D23)</f>
        <v/>
      </c>
      <c r="M23" s="230" t="e">
        <f>IF(B23=Data!B138,Data!G138,(IF(B23=Data!#REF!,Data!#REF!,(IF(B23=Data!B141,Data!G141,(IF(B23=Data!#REF!,Data!#REF!,(IF(B23=Data!#REF!,Data!#REF!,(IF(B23=Data!#REF!,Data!#REF!,(IF(B23=Data!B125,Data!G125,(IF(B23=Data!#REF!,Data!#REF!,Data!#REF!)))))))))))))))&amp;IF(B23=Data!#REF!,Data!#REF!,(IF(B23=Data!#REF!,Data!#REF!,(IF(B23=Data!B265,Data!G265,(IF(B23=Data!#REF!,Data!#REF!,(IF(B23=Data!#REF!,Data!#REF!,(IF(B23=Data!B165,Data!G933,(IF(B23=Data!#REF!,Data!#REF!,(IF(B23=Data!#REF!,Data!#REF!,Data!#REF!)))))))))))))))&amp;IF(B23=Data!#REF!,Data!#REF!,(IF(B23=Data!#REF!,Data!#REF!,(IF(B23=Data!#REF!,Data!#REF!,(IF(B23=Data!#REF!,Data!#REF!,(IF(B23=Data!#REF!,Data!#REF!,Data!#REF!)))))))))</f>
        <v>#REF!</v>
      </c>
      <c r="N23" s="328"/>
      <c r="O23" s="329"/>
      <c r="P23" s="233" t="e">
        <f>IF(B23=Data!B138,Data!H138,(IF(B23=Data!#REF!,Data!#REF!,(IF(B23=Data!B141,Data!H141,(IF(B23=Data!#REF!,Data!#REF!,(IF(B23=Data!#REF!,Data!#REF!,(IF(B23=Data!#REF!,Data!#REF!,(IF(B23=Data!B125,Data!H125,(IF(B23=Data!#REF!,Data!#REF!,Data!#REF!)))))))))))))))&amp;IF(B23=Data!#REF!,Data!#REF!,(IF(B23=Data!#REF!,Data!#REF!,(IF(B23=Data!B265,Data!H265,(IF(B23=Data!#REF!,Data!#REF!,(IF(B23=Data!#REF!,Data!#REF!,(IF(B23=Data!B165,Data!H933,(IF(B23=Data!#REF!,Data!#REF!,(IF(B23=Data!#REF!,Data!#REF!,Data!#REF!)))))))))))))))&amp;IF(B23=Data!#REF!,Data!#REF!,(IF(B23=Data!#REF!,Data!#REF!,(IF(B23=Data!#REF!,Data!#REF!,(IF(B23=Data!#REF!,Data!#REF!,(IF(B23=Data!#REF!,Data!#REF!,Data!#REF!)))))))))</f>
        <v>#REF!</v>
      </c>
      <c r="Q23" s="329"/>
      <c r="R23" s="329"/>
      <c r="S23" s="233" t="e">
        <f>IF(B23=Data!B138,Data!I138,(IF(B23=Data!#REF!,Data!#REF!,(IF(B23=Data!B141,Data!I141,(IF(B23=Data!#REF!,Data!#REF!,(IF(B23=Data!#REF!,Data!#REF!,(IF(B23=Data!#REF!,Data!#REF!,(IF(B23=Data!B125,Data!I125,(IF(B23=Data!#REF!,Data!#REF!,Data!#REF!)))))))))))))))&amp;IF(B23=Data!#REF!,Data!#REF!,(IF(B23=Data!#REF!,Data!#REF!,(IF(B23=Data!B265,Data!I265,(IF(B23=Data!#REF!,Data!#REF!,(IF(B23=Data!#REF!,Data!#REF!,(IF(B23=Data!B165,Data!I933,(IF(B23=Data!#REF!,Data!#REF!,(IF(B23=Data!#REF!,Data!#REF!,Data!#REF!)))))))))))))))&amp;IF(B23=Data!#REF!,Data!#REF!,(IF(B23=Data!#REF!,Data!#REF!,(IF(B23=Data!#REF!,Data!#REF!,(IF(B23=Data!#REF!,Data!#REF!,(IF(B23=Data!#REF!,Data!#REF!,Data!#REF!)))))))))</f>
        <v>#REF!</v>
      </c>
      <c r="T23" s="330"/>
      <c r="U23" s="233" t="e">
        <f>IF(B23=Data!B138,Data!J138,(IF(B23=Data!#REF!,Data!#REF!,(IF(B23=Data!B141,Data!J141,(IF(B23=Data!#REF!,Data!#REF!,(IF(B23=Data!#REF!,Data!#REF!,(IF(B23=Data!#REF!,Data!#REF!,(IF(B23=Data!B125,Data!J125,(IF(B23=Data!#REF!,Data!#REF!,Data!#REF!)))))))))))))))&amp;IF(B23=Data!#REF!,Data!#REF!,(IF(B23=Data!#REF!,Data!#REF!,(IF(B23=Data!B265,Data!J265,(IF(B23=Data!#REF!,Data!#REF!,(IF(B23=Data!#REF!,Data!#REF!,(IF(B23=Data!B165,Data!J933,(IF(B23=Data!#REF!,Data!#REF!,(IF(B23=Data!#REF!,Data!#REF!,Data!#REF!)))))))))))))))&amp;IF(B23=Data!#REF!,Data!#REF!,(IF(B23=Data!#REF!,Data!#REF!,(IF(B23=Data!#REF!,Data!#REF!,(IF(B23=Data!#REF!,Data!#REF!,(IF(B23=Data!#REF!,Data!#REF!,Data!#REF!)))))))))</f>
        <v>#REF!</v>
      </c>
      <c r="V23" s="227" t="str">
        <f>IF(D23="","",VLOOKUP(B23,Data!$B$5:$J$501,9,FALSE)*D23)</f>
        <v/>
      </c>
    </row>
    <row r="24" spans="1:22" ht="17.75" customHeight="1">
      <c r="A24" s="397"/>
      <c r="B24" s="398"/>
      <c r="C24" s="239" t="str">
        <f>IF(D24="","",VLOOKUP(B24,Data!$B$5:$L$501,2,FALSE))</f>
        <v/>
      </c>
      <c r="D24" s="394"/>
      <c r="E24" s="320"/>
      <c r="F24" s="224" t="str">
        <f>IF(D24="","",VLOOKUP(B24,Data!$B$5:$L$501,11,FALSE))</f>
        <v/>
      </c>
      <c r="G24" s="234" t="str">
        <f t="shared" si="0"/>
        <v>-</v>
      </c>
      <c r="H24" s="225" t="str">
        <f>IF(D24="","",VLOOKUP(B24,Data!$B$5:$D$501,3,FALSE))</f>
        <v/>
      </c>
      <c r="I24" s="225" t="str">
        <f>IF(D24="","",VLOOKUP(B24,Data!$B$5:$M$501,12,FALSE))</f>
        <v/>
      </c>
      <c r="J24" s="231"/>
      <c r="K24" s="226" t="str">
        <f>IF(D24="","",VLOOKUP(B24,Data!$B$5:$E$501,4,FALSE)*D24)</f>
        <v/>
      </c>
      <c r="L24" s="232" t="str">
        <f>IF(D24="","",VLOOKUP(B24,Data!$B$5:$F$501,5,FALSE)*D24)</f>
        <v/>
      </c>
      <c r="M24" s="230" t="e">
        <f>IF(B24=Data!B139,Data!G139,(IF(B24=Data!#REF!,Data!#REF!,(IF(B24=Data!B142,Data!G142,(IF(B24=Data!#REF!,Data!#REF!,(IF(B24=Data!#REF!,Data!#REF!,(IF(B24=Data!#REF!,Data!#REF!,(IF(B24=Data!B126,Data!G126,(IF(B24=Data!#REF!,Data!#REF!,Data!#REF!)))))))))))))))&amp;IF(B24=Data!#REF!,Data!#REF!,(IF(B24=Data!#REF!,Data!#REF!,(IF(B24=Data!B266,Data!G266,(IF(B24=Data!#REF!,Data!#REF!,(IF(B24=Data!#REF!,Data!#REF!,(IF(B24=Data!B166,Data!G934,(IF(B24=Data!#REF!,Data!#REF!,(IF(B24=Data!#REF!,Data!#REF!,Data!#REF!)))))))))))))))&amp;IF(B24=Data!#REF!,Data!#REF!,(IF(B24=Data!#REF!,Data!#REF!,(IF(B24=Data!#REF!,Data!#REF!,(IF(B24=Data!#REF!,Data!#REF!,(IF(B24=Data!#REF!,Data!#REF!,Data!#REF!)))))))))</f>
        <v>#REF!</v>
      </c>
      <c r="N24" s="328"/>
      <c r="O24" s="329"/>
      <c r="P24" s="233" t="e">
        <f>IF(B24=Data!B139,Data!H139,(IF(B24=Data!#REF!,Data!#REF!,(IF(B24=Data!B142,Data!H142,(IF(B24=Data!#REF!,Data!#REF!,(IF(B24=Data!#REF!,Data!#REF!,(IF(B24=Data!#REF!,Data!#REF!,(IF(B24=Data!B126,Data!H126,(IF(B24=Data!#REF!,Data!#REF!,Data!#REF!)))))))))))))))&amp;IF(B24=Data!#REF!,Data!#REF!,(IF(B24=Data!#REF!,Data!#REF!,(IF(B24=Data!B266,Data!H266,(IF(B24=Data!#REF!,Data!#REF!,(IF(B24=Data!#REF!,Data!#REF!,(IF(B24=Data!B166,Data!H934,(IF(B24=Data!#REF!,Data!#REF!,(IF(B24=Data!#REF!,Data!#REF!,Data!#REF!)))))))))))))))&amp;IF(B24=Data!#REF!,Data!#REF!,(IF(B24=Data!#REF!,Data!#REF!,(IF(B24=Data!#REF!,Data!#REF!,(IF(B24=Data!#REF!,Data!#REF!,(IF(B24=Data!#REF!,Data!#REF!,Data!#REF!)))))))))</f>
        <v>#REF!</v>
      </c>
      <c r="Q24" s="329"/>
      <c r="R24" s="329"/>
      <c r="S24" s="233" t="e">
        <f>IF(B24=Data!B139,Data!I139,(IF(B24=Data!#REF!,Data!#REF!,(IF(B24=Data!B142,Data!I142,(IF(B24=Data!#REF!,Data!#REF!,(IF(B24=Data!#REF!,Data!#REF!,(IF(B24=Data!#REF!,Data!#REF!,(IF(B24=Data!B126,Data!I126,(IF(B24=Data!#REF!,Data!#REF!,Data!#REF!)))))))))))))))&amp;IF(B24=Data!#REF!,Data!#REF!,(IF(B24=Data!#REF!,Data!#REF!,(IF(B24=Data!B266,Data!I266,(IF(B24=Data!#REF!,Data!#REF!,(IF(B24=Data!#REF!,Data!#REF!,(IF(B24=Data!B166,Data!I934,(IF(B24=Data!#REF!,Data!#REF!,(IF(B24=Data!#REF!,Data!#REF!,Data!#REF!)))))))))))))))&amp;IF(B24=Data!#REF!,Data!#REF!,(IF(B24=Data!#REF!,Data!#REF!,(IF(B24=Data!#REF!,Data!#REF!,(IF(B24=Data!#REF!,Data!#REF!,(IF(B24=Data!#REF!,Data!#REF!,Data!#REF!)))))))))</f>
        <v>#REF!</v>
      </c>
      <c r="T24" s="330"/>
      <c r="U24" s="233" t="e">
        <f>IF(B24=Data!B139,Data!J139,(IF(B24=Data!#REF!,Data!#REF!,(IF(B24=Data!B142,Data!J142,(IF(B24=Data!#REF!,Data!#REF!,(IF(B24=Data!#REF!,Data!#REF!,(IF(B24=Data!#REF!,Data!#REF!,(IF(B24=Data!B126,Data!J126,(IF(B24=Data!#REF!,Data!#REF!,Data!#REF!)))))))))))))))&amp;IF(B24=Data!#REF!,Data!#REF!,(IF(B24=Data!#REF!,Data!#REF!,(IF(B24=Data!B266,Data!J266,(IF(B24=Data!#REF!,Data!#REF!,(IF(B24=Data!#REF!,Data!#REF!,(IF(B24=Data!B166,Data!J934,(IF(B24=Data!#REF!,Data!#REF!,(IF(B24=Data!#REF!,Data!#REF!,Data!#REF!)))))))))))))))&amp;IF(B24=Data!#REF!,Data!#REF!,(IF(B24=Data!#REF!,Data!#REF!,(IF(B24=Data!#REF!,Data!#REF!,(IF(B24=Data!#REF!,Data!#REF!,(IF(B24=Data!#REF!,Data!#REF!,Data!#REF!)))))))))</f>
        <v>#REF!</v>
      </c>
      <c r="V24" s="227" t="str">
        <f>IF(D24="","",VLOOKUP(B24,Data!$B$5:$J$501,9,FALSE)*D24)</f>
        <v/>
      </c>
    </row>
    <row r="25" spans="1:22" ht="17.75" customHeight="1">
      <c r="A25" s="397"/>
      <c r="B25" s="398"/>
      <c r="C25" s="239" t="str">
        <f>IF(D25="","",VLOOKUP(B25,Data!$B$5:$L$501,2,FALSE))</f>
        <v/>
      </c>
      <c r="D25" s="394"/>
      <c r="E25" s="320"/>
      <c r="F25" s="224" t="str">
        <f>IF(D25="","",VLOOKUP(B25,Data!$B$5:$L$501,11,FALSE))</f>
        <v/>
      </c>
      <c r="G25" s="234" t="str">
        <f t="shared" si="0"/>
        <v>-</v>
      </c>
      <c r="H25" s="225" t="str">
        <f>IF(D25="","",VLOOKUP(B25,Data!$B$5:$D$501,3,FALSE))</f>
        <v/>
      </c>
      <c r="I25" s="225" t="str">
        <f>IF(D25="","",VLOOKUP(B25,Data!$B$5:$M$501,12,FALSE))</f>
        <v/>
      </c>
      <c r="J25" s="231"/>
      <c r="K25" s="226" t="str">
        <f>IF(D25="","",VLOOKUP(B25,Data!$B$5:$E$501,4,FALSE)*D25)</f>
        <v/>
      </c>
      <c r="L25" s="232" t="str">
        <f>IF(D25="","",VLOOKUP(B25,Data!$B$5:$F$501,5,FALSE)*D25)</f>
        <v/>
      </c>
      <c r="M25" s="230" t="e">
        <f>IF(B25=Data!B140,Data!G140,(IF(B25=Data!#REF!,Data!#REF!,(IF(B25=Data!B143,Data!G143,(IF(B25=Data!#REF!,Data!#REF!,(IF(B25=Data!#REF!,Data!#REF!,(IF(B25=Data!#REF!,Data!#REF!,(IF(B25=Data!B127,Data!G127,(IF(B25=Data!#REF!,Data!#REF!,Data!#REF!)))))))))))))))&amp;IF(B25=Data!#REF!,Data!#REF!,(IF(B25=Data!#REF!,Data!#REF!,(IF(B25=Data!B267,Data!G267,(IF(B25=Data!#REF!,Data!#REF!,(IF(B25=Data!#REF!,Data!#REF!,(IF(B25=Data!B167,Data!G935,(IF(B25=Data!#REF!,Data!#REF!,(IF(B25=Data!#REF!,Data!#REF!,Data!#REF!)))))))))))))))&amp;IF(B25=Data!#REF!,Data!#REF!,(IF(B25=Data!#REF!,Data!#REF!,(IF(B25=Data!#REF!,Data!#REF!,(IF(B25=Data!#REF!,Data!#REF!,(IF(B25=Data!#REF!,Data!#REF!,Data!#REF!)))))))))</f>
        <v>#REF!</v>
      </c>
      <c r="N25" s="328"/>
      <c r="O25" s="329"/>
      <c r="P25" s="233" t="e">
        <f>IF(B25=Data!B140,Data!H140,(IF(B25=Data!#REF!,Data!#REF!,(IF(B25=Data!B143,Data!H143,(IF(B25=Data!#REF!,Data!#REF!,(IF(B25=Data!#REF!,Data!#REF!,(IF(B25=Data!#REF!,Data!#REF!,(IF(B25=Data!B127,Data!H127,(IF(B25=Data!#REF!,Data!#REF!,Data!#REF!)))))))))))))))&amp;IF(B25=Data!#REF!,Data!#REF!,(IF(B25=Data!#REF!,Data!#REF!,(IF(B25=Data!B267,Data!H267,(IF(B25=Data!#REF!,Data!#REF!,(IF(B25=Data!#REF!,Data!#REF!,(IF(B25=Data!B167,Data!H935,(IF(B25=Data!#REF!,Data!#REF!,(IF(B25=Data!#REF!,Data!#REF!,Data!#REF!)))))))))))))))&amp;IF(B25=Data!#REF!,Data!#REF!,(IF(B25=Data!#REF!,Data!#REF!,(IF(B25=Data!#REF!,Data!#REF!,(IF(B25=Data!#REF!,Data!#REF!,(IF(B25=Data!#REF!,Data!#REF!,Data!#REF!)))))))))</f>
        <v>#REF!</v>
      </c>
      <c r="Q25" s="329"/>
      <c r="R25" s="329"/>
      <c r="S25" s="233" t="e">
        <f>IF(B25=Data!B140,Data!I140,(IF(B25=Data!#REF!,Data!#REF!,(IF(B25=Data!B143,Data!I143,(IF(B25=Data!#REF!,Data!#REF!,(IF(B25=Data!#REF!,Data!#REF!,(IF(B25=Data!#REF!,Data!#REF!,(IF(B25=Data!B127,Data!I127,(IF(B25=Data!#REF!,Data!#REF!,Data!#REF!)))))))))))))))&amp;IF(B25=Data!#REF!,Data!#REF!,(IF(B25=Data!#REF!,Data!#REF!,(IF(B25=Data!B267,Data!I267,(IF(B25=Data!#REF!,Data!#REF!,(IF(B25=Data!#REF!,Data!#REF!,(IF(B25=Data!B167,Data!I935,(IF(B25=Data!#REF!,Data!#REF!,(IF(B25=Data!#REF!,Data!#REF!,Data!#REF!)))))))))))))))&amp;IF(B25=Data!#REF!,Data!#REF!,(IF(B25=Data!#REF!,Data!#REF!,(IF(B25=Data!#REF!,Data!#REF!,(IF(B25=Data!#REF!,Data!#REF!,(IF(B25=Data!#REF!,Data!#REF!,Data!#REF!)))))))))</f>
        <v>#REF!</v>
      </c>
      <c r="T25" s="330"/>
      <c r="U25" s="233" t="e">
        <f>IF(B25=Data!B140,Data!J140,(IF(B25=Data!#REF!,Data!#REF!,(IF(B25=Data!B143,Data!J143,(IF(B25=Data!#REF!,Data!#REF!,(IF(B25=Data!#REF!,Data!#REF!,(IF(B25=Data!#REF!,Data!#REF!,(IF(B25=Data!B127,Data!J127,(IF(B25=Data!#REF!,Data!#REF!,Data!#REF!)))))))))))))))&amp;IF(B25=Data!#REF!,Data!#REF!,(IF(B25=Data!#REF!,Data!#REF!,(IF(B25=Data!B267,Data!J267,(IF(B25=Data!#REF!,Data!#REF!,(IF(B25=Data!#REF!,Data!#REF!,(IF(B25=Data!B167,Data!J935,(IF(B25=Data!#REF!,Data!#REF!,(IF(B25=Data!#REF!,Data!#REF!,Data!#REF!)))))))))))))))&amp;IF(B25=Data!#REF!,Data!#REF!,(IF(B25=Data!#REF!,Data!#REF!,(IF(B25=Data!#REF!,Data!#REF!,(IF(B25=Data!#REF!,Data!#REF!,(IF(B25=Data!#REF!,Data!#REF!,Data!#REF!)))))))))</f>
        <v>#REF!</v>
      </c>
      <c r="V25" s="227" t="str">
        <f>IF(D25="","",VLOOKUP(B25,Data!$B$5:$J$501,9,FALSE)*D25)</f>
        <v/>
      </c>
    </row>
    <row r="26" spans="1:22" ht="17.75" customHeight="1">
      <c r="A26" s="397"/>
      <c r="B26" s="398"/>
      <c r="C26" s="239" t="str">
        <f>IF(D26="","",VLOOKUP(B26,Data!$B$5:$L$501,2,FALSE))</f>
        <v/>
      </c>
      <c r="D26" s="394"/>
      <c r="E26" s="320"/>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141,Data!G141,(IF(B26=Data!#REF!,Data!#REF!,(IF(B26=Data!B144,Data!G144,(IF(B26=Data!#REF!,Data!#REF!,(IF(B26=Data!#REF!,Data!#REF!,(IF(B26=Data!#REF!,Data!#REF!,(IF(B26=Data!B128,Data!G128,(IF(B26=Data!#REF!,Data!#REF!,Data!#REF!)))))))))))))))&amp;IF(B26=Data!#REF!,Data!#REF!,(IF(B26=Data!#REF!,Data!#REF!,(IF(B26=Data!B268,Data!G268,(IF(B26=Data!#REF!,Data!#REF!,(IF(B26=Data!#REF!,Data!#REF!,(IF(B26=Data!B168,Data!G936,(IF(B26=Data!#REF!,Data!#REF!,(IF(B26=Data!#REF!,Data!#REF!,Data!#REF!)))))))))))))))&amp;IF(B26=Data!#REF!,Data!#REF!,(IF(B26=Data!#REF!,Data!#REF!,(IF(B26=Data!#REF!,Data!#REF!,(IF(B26=Data!#REF!,Data!#REF!,(IF(B26=Data!#REF!,Data!#REF!,Data!#REF!)))))))))</f>
        <v>#REF!</v>
      </c>
      <c r="N26" s="328"/>
      <c r="O26" s="329"/>
      <c r="P26" s="233" t="e">
        <f>IF(B26=Data!B141,Data!H141,(IF(B26=Data!#REF!,Data!#REF!,(IF(B26=Data!B144,Data!H144,(IF(B26=Data!#REF!,Data!#REF!,(IF(B26=Data!#REF!,Data!#REF!,(IF(B26=Data!#REF!,Data!#REF!,(IF(B26=Data!B128,Data!H128,(IF(B26=Data!#REF!,Data!#REF!,Data!#REF!)))))))))))))))&amp;IF(B26=Data!#REF!,Data!#REF!,(IF(B26=Data!#REF!,Data!#REF!,(IF(B26=Data!B268,Data!H268,(IF(B26=Data!#REF!,Data!#REF!,(IF(B26=Data!#REF!,Data!#REF!,(IF(B26=Data!B168,Data!H936,(IF(B26=Data!#REF!,Data!#REF!,(IF(B26=Data!#REF!,Data!#REF!,Data!#REF!)))))))))))))))&amp;IF(B26=Data!#REF!,Data!#REF!,(IF(B26=Data!#REF!,Data!#REF!,(IF(B26=Data!#REF!,Data!#REF!,(IF(B26=Data!#REF!,Data!#REF!,(IF(B26=Data!#REF!,Data!#REF!,Data!#REF!)))))))))</f>
        <v>#REF!</v>
      </c>
      <c r="Q26" s="329"/>
      <c r="R26" s="329"/>
      <c r="S26" s="233" t="e">
        <f>IF(B26=Data!B141,Data!I141,(IF(B26=Data!#REF!,Data!#REF!,(IF(B26=Data!B144,Data!I144,(IF(B26=Data!#REF!,Data!#REF!,(IF(B26=Data!#REF!,Data!#REF!,(IF(B26=Data!#REF!,Data!#REF!,(IF(B26=Data!B128,Data!I128,(IF(B26=Data!#REF!,Data!#REF!,Data!#REF!)))))))))))))))&amp;IF(B26=Data!#REF!,Data!#REF!,(IF(B26=Data!#REF!,Data!#REF!,(IF(B26=Data!B268,Data!I268,(IF(B26=Data!#REF!,Data!#REF!,(IF(B26=Data!#REF!,Data!#REF!,(IF(B26=Data!B168,Data!I936,(IF(B26=Data!#REF!,Data!#REF!,(IF(B26=Data!#REF!,Data!#REF!,Data!#REF!)))))))))))))))&amp;IF(B26=Data!#REF!,Data!#REF!,(IF(B26=Data!#REF!,Data!#REF!,(IF(B26=Data!#REF!,Data!#REF!,(IF(B26=Data!#REF!,Data!#REF!,(IF(B26=Data!#REF!,Data!#REF!,Data!#REF!)))))))))</f>
        <v>#REF!</v>
      </c>
      <c r="T26" s="330"/>
      <c r="U26" s="233" t="e">
        <f>IF(B26=Data!B141,Data!J141,(IF(B26=Data!#REF!,Data!#REF!,(IF(B26=Data!B144,Data!J144,(IF(B26=Data!#REF!,Data!#REF!,(IF(B26=Data!#REF!,Data!#REF!,(IF(B26=Data!#REF!,Data!#REF!,(IF(B26=Data!B128,Data!J128,(IF(B26=Data!#REF!,Data!#REF!,Data!#REF!)))))))))))))))&amp;IF(B26=Data!#REF!,Data!#REF!,(IF(B26=Data!#REF!,Data!#REF!,(IF(B26=Data!B268,Data!J268,(IF(B26=Data!#REF!,Data!#REF!,(IF(B26=Data!#REF!,Data!#REF!,(IF(B26=Data!B168,Data!J936,(IF(B26=Data!#REF!,Data!#REF!,(IF(B26=Data!#REF!,Data!#REF!,Data!#REF!)))))))))))))))&amp;IF(B26=Data!#REF!,Data!#REF!,(IF(B26=Data!#REF!,Data!#REF!,(IF(B26=Data!#REF!,Data!#REF!,(IF(B26=Data!#REF!,Data!#REF!,(IF(B26=Data!#REF!,Data!#REF!,Data!#REF!)))))))))</f>
        <v>#REF!</v>
      </c>
      <c r="V26" s="227" t="str">
        <f>IF(D26="","",VLOOKUP(B26,Data!$B$5:$J$501,9,FALSE)*D26)</f>
        <v/>
      </c>
    </row>
    <row r="27" spans="1:22" ht="17.75" customHeight="1">
      <c r="A27" s="397"/>
      <c r="B27" s="398"/>
      <c r="C27" s="239" t="str">
        <f>IF(D27="","",VLOOKUP(B27,Data!$B$5:$L$501,2,FALSE))</f>
        <v/>
      </c>
      <c r="D27" s="394"/>
      <c r="E27" s="320"/>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142,Data!G142,(IF(B27=Data!#REF!,Data!#REF!,(IF(B27=Data!B145,Data!G145,(IF(B27=Data!#REF!,Data!#REF!,(IF(B27=Data!#REF!,Data!#REF!,(IF(B27=Data!#REF!,Data!#REF!,(IF(B27=Data!B129,Data!G129,(IF(B27=Data!#REF!,Data!#REF!,Data!#REF!)))))))))))))))&amp;IF(B27=Data!#REF!,Data!#REF!,(IF(B27=Data!#REF!,Data!#REF!,(IF(B27=Data!B269,Data!G269,(IF(B27=Data!#REF!,Data!#REF!,(IF(B27=Data!#REF!,Data!#REF!,(IF(B27=Data!B169,Data!G937,(IF(B27=Data!#REF!,Data!#REF!,(IF(B27=Data!#REF!,Data!#REF!,Data!#REF!)))))))))))))))&amp;IF(B27=Data!#REF!,Data!#REF!,(IF(B27=Data!#REF!,Data!#REF!,(IF(B27=Data!#REF!,Data!#REF!,(IF(B27=Data!#REF!,Data!#REF!,(IF(B27=Data!#REF!,Data!#REF!,Data!#REF!)))))))))</f>
        <v>#REF!</v>
      </c>
      <c r="N27" s="328"/>
      <c r="O27" s="329"/>
      <c r="P27" s="233" t="e">
        <f>IF(B27=Data!B142,Data!H142,(IF(B27=Data!#REF!,Data!#REF!,(IF(B27=Data!B145,Data!H145,(IF(B27=Data!#REF!,Data!#REF!,(IF(B27=Data!#REF!,Data!#REF!,(IF(B27=Data!#REF!,Data!#REF!,(IF(B27=Data!B129,Data!H129,(IF(B27=Data!#REF!,Data!#REF!,Data!#REF!)))))))))))))))&amp;IF(B27=Data!#REF!,Data!#REF!,(IF(B27=Data!#REF!,Data!#REF!,(IF(B27=Data!B269,Data!H269,(IF(B27=Data!#REF!,Data!#REF!,(IF(B27=Data!#REF!,Data!#REF!,(IF(B27=Data!B169,Data!H937,(IF(B27=Data!#REF!,Data!#REF!,(IF(B27=Data!#REF!,Data!#REF!,Data!#REF!)))))))))))))))&amp;IF(B27=Data!#REF!,Data!#REF!,(IF(B27=Data!#REF!,Data!#REF!,(IF(B27=Data!#REF!,Data!#REF!,(IF(B27=Data!#REF!,Data!#REF!,(IF(B27=Data!#REF!,Data!#REF!,Data!#REF!)))))))))</f>
        <v>#REF!</v>
      </c>
      <c r="Q27" s="329"/>
      <c r="R27" s="329"/>
      <c r="S27" s="233" t="e">
        <f>IF(B27=Data!B142,Data!I142,(IF(B27=Data!#REF!,Data!#REF!,(IF(B27=Data!B145,Data!I145,(IF(B27=Data!#REF!,Data!#REF!,(IF(B27=Data!#REF!,Data!#REF!,(IF(B27=Data!#REF!,Data!#REF!,(IF(B27=Data!B129,Data!I129,(IF(B27=Data!#REF!,Data!#REF!,Data!#REF!)))))))))))))))&amp;IF(B27=Data!#REF!,Data!#REF!,(IF(B27=Data!#REF!,Data!#REF!,(IF(B27=Data!B269,Data!I269,(IF(B27=Data!#REF!,Data!#REF!,(IF(B27=Data!#REF!,Data!#REF!,(IF(B27=Data!B169,Data!I937,(IF(B27=Data!#REF!,Data!#REF!,(IF(B27=Data!#REF!,Data!#REF!,Data!#REF!)))))))))))))))&amp;IF(B27=Data!#REF!,Data!#REF!,(IF(B27=Data!#REF!,Data!#REF!,(IF(B27=Data!#REF!,Data!#REF!,(IF(B27=Data!#REF!,Data!#REF!,(IF(B27=Data!#REF!,Data!#REF!,Data!#REF!)))))))))</f>
        <v>#REF!</v>
      </c>
      <c r="T27" s="330"/>
      <c r="U27" s="233" t="e">
        <f>IF(B27=Data!B142,Data!J142,(IF(B27=Data!#REF!,Data!#REF!,(IF(B27=Data!B145,Data!J145,(IF(B27=Data!#REF!,Data!#REF!,(IF(B27=Data!#REF!,Data!#REF!,(IF(B27=Data!#REF!,Data!#REF!,(IF(B27=Data!B129,Data!J129,(IF(B27=Data!#REF!,Data!#REF!,Data!#REF!)))))))))))))))&amp;IF(B27=Data!#REF!,Data!#REF!,(IF(B27=Data!#REF!,Data!#REF!,(IF(B27=Data!B269,Data!J269,(IF(B27=Data!#REF!,Data!#REF!,(IF(B27=Data!#REF!,Data!#REF!,(IF(B27=Data!B169,Data!J937,(IF(B27=Data!#REF!,Data!#REF!,(IF(B27=Data!#REF!,Data!#REF!,Data!#REF!)))))))))))))))&amp;IF(B27=Data!#REF!,Data!#REF!,(IF(B27=Data!#REF!,Data!#REF!,(IF(B27=Data!#REF!,Data!#REF!,(IF(B27=Data!#REF!,Data!#REF!,(IF(B27=Data!#REF!,Data!#REF!,Data!#REF!)))))))))</f>
        <v>#REF!</v>
      </c>
      <c r="V27" s="227" t="str">
        <f>IF(D27="","",VLOOKUP(B27,Data!$B$5:$J$501,9,FALSE)*D27)</f>
        <v/>
      </c>
    </row>
    <row r="28" spans="1:22" ht="17.75" customHeight="1">
      <c r="A28" s="397"/>
      <c r="B28" s="398"/>
      <c r="C28" s="239" t="str">
        <f>IF(D28="","",VLOOKUP(B28,Data!$B$5:$L$501,2,FALSE))</f>
        <v/>
      </c>
      <c r="D28" s="394"/>
      <c r="E28" s="320"/>
      <c r="F28" s="224" t="str">
        <f>IF(D28="","",VLOOKUP(B28,Data!$B$5:$L$501,11,FALSE))</f>
        <v/>
      </c>
      <c r="G28" s="234" t="str">
        <f t="shared" si="0"/>
        <v>-</v>
      </c>
      <c r="H28" s="225" t="str">
        <f>IF(D28="","",VLOOKUP(B28,Data!$B$5:$D$501,3,FALSE))</f>
        <v/>
      </c>
      <c r="I28" s="225" t="str">
        <f>IF(D28="","",VLOOKUP(B28,Data!$B$5:$M$501,12,FALSE))</f>
        <v/>
      </c>
      <c r="J28" s="231"/>
      <c r="K28" s="226" t="str">
        <f>IF(D28="","",VLOOKUP(B28,Data!$B$5:$E$501,4,FALSE)*D28)</f>
        <v/>
      </c>
      <c r="L28" s="232" t="str">
        <f>IF(D28="","",VLOOKUP(B28,Data!$B$5:$F$501,5,FALSE)*D28)</f>
        <v/>
      </c>
      <c r="M28" s="230" t="e">
        <f>IF(B28=Data!B143,Data!G143,(IF(B28=Data!#REF!,Data!#REF!,(IF(B28=Data!B146,Data!G146,(IF(B28=Data!#REF!,Data!#REF!,(IF(B28=Data!#REF!,Data!#REF!,(IF(B28=Data!#REF!,Data!#REF!,(IF(B28=Data!B130,Data!G130,(IF(B28=Data!#REF!,Data!#REF!,Data!#REF!)))))))))))))))&amp;IF(B28=Data!#REF!,Data!#REF!,(IF(B28=Data!#REF!,Data!#REF!,(IF(B28=Data!B270,Data!G270,(IF(B28=Data!#REF!,Data!#REF!,(IF(B28=Data!#REF!,Data!#REF!,(IF(B28=Data!B170,Data!G938,(IF(B28=Data!#REF!,Data!#REF!,(IF(B28=Data!#REF!,Data!#REF!,Data!#REF!)))))))))))))))&amp;IF(B28=Data!#REF!,Data!#REF!,(IF(B28=Data!#REF!,Data!#REF!,(IF(B28=Data!#REF!,Data!#REF!,(IF(B28=Data!#REF!,Data!#REF!,(IF(B28=Data!#REF!,Data!#REF!,Data!#REF!)))))))))</f>
        <v>#REF!</v>
      </c>
      <c r="N28" s="328"/>
      <c r="O28" s="329"/>
      <c r="P28" s="233" t="e">
        <f>IF(B28=Data!B143,Data!H143,(IF(B28=Data!#REF!,Data!#REF!,(IF(B28=Data!B146,Data!H146,(IF(B28=Data!#REF!,Data!#REF!,(IF(B28=Data!#REF!,Data!#REF!,(IF(B28=Data!#REF!,Data!#REF!,(IF(B28=Data!B130,Data!H130,(IF(B28=Data!#REF!,Data!#REF!,Data!#REF!)))))))))))))))&amp;IF(B28=Data!#REF!,Data!#REF!,(IF(B28=Data!#REF!,Data!#REF!,(IF(B28=Data!B270,Data!H270,(IF(B28=Data!#REF!,Data!#REF!,(IF(B28=Data!#REF!,Data!#REF!,(IF(B28=Data!B170,Data!H938,(IF(B28=Data!#REF!,Data!#REF!,(IF(B28=Data!#REF!,Data!#REF!,Data!#REF!)))))))))))))))&amp;IF(B28=Data!#REF!,Data!#REF!,(IF(B28=Data!#REF!,Data!#REF!,(IF(B28=Data!#REF!,Data!#REF!,(IF(B28=Data!#REF!,Data!#REF!,(IF(B28=Data!#REF!,Data!#REF!,Data!#REF!)))))))))</f>
        <v>#REF!</v>
      </c>
      <c r="Q28" s="329"/>
      <c r="R28" s="329"/>
      <c r="S28" s="233" t="e">
        <f>IF(B28=Data!B143,Data!I143,(IF(B28=Data!#REF!,Data!#REF!,(IF(B28=Data!B146,Data!I146,(IF(B28=Data!#REF!,Data!#REF!,(IF(B28=Data!#REF!,Data!#REF!,(IF(B28=Data!#REF!,Data!#REF!,(IF(B28=Data!B130,Data!I130,(IF(B28=Data!#REF!,Data!#REF!,Data!#REF!)))))))))))))))&amp;IF(B28=Data!#REF!,Data!#REF!,(IF(B28=Data!#REF!,Data!#REF!,(IF(B28=Data!B270,Data!I270,(IF(B28=Data!#REF!,Data!#REF!,(IF(B28=Data!#REF!,Data!#REF!,(IF(B28=Data!B170,Data!I938,(IF(B28=Data!#REF!,Data!#REF!,(IF(B28=Data!#REF!,Data!#REF!,Data!#REF!)))))))))))))))&amp;IF(B28=Data!#REF!,Data!#REF!,(IF(B28=Data!#REF!,Data!#REF!,(IF(B28=Data!#REF!,Data!#REF!,(IF(B28=Data!#REF!,Data!#REF!,(IF(B28=Data!#REF!,Data!#REF!,Data!#REF!)))))))))</f>
        <v>#REF!</v>
      </c>
      <c r="T28" s="330"/>
      <c r="U28" s="233" t="e">
        <f>IF(B28=Data!B143,Data!J143,(IF(B28=Data!#REF!,Data!#REF!,(IF(B28=Data!B146,Data!J146,(IF(B28=Data!#REF!,Data!#REF!,(IF(B28=Data!#REF!,Data!#REF!,(IF(B28=Data!#REF!,Data!#REF!,(IF(B28=Data!B130,Data!J130,(IF(B28=Data!#REF!,Data!#REF!,Data!#REF!)))))))))))))))&amp;IF(B28=Data!#REF!,Data!#REF!,(IF(B28=Data!#REF!,Data!#REF!,(IF(B28=Data!B270,Data!J270,(IF(B28=Data!#REF!,Data!#REF!,(IF(B28=Data!#REF!,Data!#REF!,(IF(B28=Data!B170,Data!J938,(IF(B28=Data!#REF!,Data!#REF!,(IF(B28=Data!#REF!,Data!#REF!,Data!#REF!)))))))))))))))&amp;IF(B28=Data!#REF!,Data!#REF!,(IF(B28=Data!#REF!,Data!#REF!,(IF(B28=Data!#REF!,Data!#REF!,(IF(B28=Data!#REF!,Data!#REF!,(IF(B28=Data!#REF!,Data!#REF!,Data!#REF!)))))))))</f>
        <v>#REF!</v>
      </c>
      <c r="V28" s="227" t="str">
        <f>IF(D28="","",VLOOKUP(B28,Data!$B$5:$J$501,9,FALSE)*D28)</f>
        <v/>
      </c>
    </row>
    <row r="29" spans="1:22" ht="17.5" customHeight="1">
      <c r="A29" s="326"/>
      <c r="B29" s="327"/>
      <c r="C29" s="239" t="str">
        <f>IF(D29="","",VLOOKUP(B29,Data!$B$5:$L$501,2,FALSE))</f>
        <v/>
      </c>
      <c r="D29" s="229"/>
      <c r="E29" s="228"/>
      <c r="F29" s="224" t="str">
        <f>IF(D29="","",VLOOKUP(B29,Data!$B$5:$L$501,11,FALSE))</f>
        <v/>
      </c>
      <c r="G29" s="234" t="str">
        <f t="shared" si="0"/>
        <v>-</v>
      </c>
      <c r="H29" s="225" t="str">
        <f>IF(D29="","",VLOOKUP(B29,Data!$B$5:$D$501,3,FALSE))</f>
        <v/>
      </c>
      <c r="I29" s="225" t="str">
        <f>IF(D29="","",VLOOKUP(B29,Data!$B$5:$M$501,12,FALSE))</f>
        <v/>
      </c>
      <c r="J29" s="231"/>
      <c r="K29" s="226" t="str">
        <f>IF(D29="","",VLOOKUP(B29,Data!$B$5:$E$501,4,FALSE)*D29)</f>
        <v/>
      </c>
      <c r="L29" s="232" t="str">
        <f>IF(D29="","",VLOOKUP(B29,Data!$B$5:$F$501,5,FALSE)*D29)</f>
        <v/>
      </c>
      <c r="M29" s="230" t="e">
        <f>IF(B29=Data!B108,Data!G108,(IF(B29=Data!#REF!,Data!#REF!,(IF(B29=Data!B111,Data!G111,(IF(B29=Data!#REF!,Data!#REF!,(IF(B29=Data!#REF!,Data!#REF!,(IF(B29=Data!#REF!,Data!#REF!,(IF(B29=Data!B95,Data!G95,(IF(B29=Data!#REF!,Data!#REF!,Data!#REF!)))))))))))))))&amp;IF(B29=Data!#REF!,Data!#REF!,(IF(B29=Data!#REF!,Data!#REF!,(IF(B29=Data!B235,Data!G235,(IF(B29=Data!#REF!,Data!#REF!,(IF(B29=Data!#REF!,Data!#REF!,(IF(B29=Data!B135,Data!G903,(IF(B29=Data!#REF!,Data!#REF!,(IF(B29=Data!#REF!,Data!#REF!,Data!#REF!)))))))))))))))&amp;IF(B29=Data!#REF!,Data!#REF!,(IF(B29=Data!#REF!,Data!#REF!,(IF(B29=Data!#REF!,Data!#REF!,(IF(B29=Data!#REF!,Data!#REF!,(IF(B29=Data!#REF!,Data!#REF!,Data!#REF!)))))))))</f>
        <v>#REF!</v>
      </c>
      <c r="N29" s="328"/>
      <c r="O29" s="329"/>
      <c r="P29" s="233" t="e">
        <f>IF(B29=Data!B108,Data!H108,(IF(B29=Data!#REF!,Data!#REF!,(IF(B29=Data!B111,Data!H111,(IF(B29=Data!#REF!,Data!#REF!,(IF(B29=Data!#REF!,Data!#REF!,(IF(B29=Data!#REF!,Data!#REF!,(IF(B29=Data!B95,Data!H95,(IF(B29=Data!#REF!,Data!#REF!,Data!#REF!)))))))))))))))&amp;IF(B29=Data!#REF!,Data!#REF!,(IF(B29=Data!#REF!,Data!#REF!,(IF(B29=Data!B235,Data!H235,(IF(B29=Data!#REF!,Data!#REF!,(IF(B29=Data!#REF!,Data!#REF!,(IF(B29=Data!B135,Data!H903,(IF(B29=Data!#REF!,Data!#REF!,(IF(B29=Data!#REF!,Data!#REF!,Data!#REF!)))))))))))))))&amp;IF(B29=Data!#REF!,Data!#REF!,(IF(B29=Data!#REF!,Data!#REF!,(IF(B29=Data!#REF!,Data!#REF!,(IF(B29=Data!#REF!,Data!#REF!,(IF(B29=Data!#REF!,Data!#REF!,Data!#REF!)))))))))</f>
        <v>#REF!</v>
      </c>
      <c r="Q29" s="329"/>
      <c r="R29" s="329"/>
      <c r="S29" s="233" t="e">
        <f>IF(B29=Data!B108,Data!I108,(IF(B29=Data!#REF!,Data!#REF!,(IF(B29=Data!B111,Data!I111,(IF(B29=Data!#REF!,Data!#REF!,(IF(B29=Data!#REF!,Data!#REF!,(IF(B29=Data!#REF!,Data!#REF!,(IF(B29=Data!B95,Data!I95,(IF(B29=Data!#REF!,Data!#REF!,Data!#REF!)))))))))))))))&amp;IF(B29=Data!#REF!,Data!#REF!,(IF(B29=Data!#REF!,Data!#REF!,(IF(B29=Data!B235,Data!I235,(IF(B29=Data!#REF!,Data!#REF!,(IF(B29=Data!#REF!,Data!#REF!,(IF(B29=Data!B135,Data!I903,(IF(B29=Data!#REF!,Data!#REF!,(IF(B29=Data!#REF!,Data!#REF!,Data!#REF!)))))))))))))))&amp;IF(B29=Data!#REF!,Data!#REF!,(IF(B29=Data!#REF!,Data!#REF!,(IF(B29=Data!#REF!,Data!#REF!,(IF(B29=Data!#REF!,Data!#REF!,(IF(B29=Data!#REF!,Data!#REF!,Data!#REF!)))))))))</f>
        <v>#REF!</v>
      </c>
      <c r="T29" s="330"/>
      <c r="U29" s="233" t="e">
        <f>IF(B29=Data!B108,Data!J108,(IF(B29=Data!#REF!,Data!#REF!,(IF(B29=Data!B111,Data!J111,(IF(B29=Data!#REF!,Data!#REF!,(IF(B29=Data!#REF!,Data!#REF!,(IF(B29=Data!#REF!,Data!#REF!,(IF(B29=Data!B95,Data!J95,(IF(B29=Data!#REF!,Data!#REF!,Data!#REF!)))))))))))))))&amp;IF(B29=Data!#REF!,Data!#REF!,(IF(B29=Data!#REF!,Data!#REF!,(IF(B29=Data!B235,Data!J235,(IF(B29=Data!#REF!,Data!#REF!,(IF(B29=Data!#REF!,Data!#REF!,(IF(B29=Data!B135,Data!J903,(IF(B29=Data!#REF!,Data!#REF!,(IF(B29=Data!#REF!,Data!#REF!,Data!#REF!)))))))))))))))&amp;IF(B29=Data!#REF!,Data!#REF!,(IF(B29=Data!#REF!,Data!#REF!,(IF(B29=Data!#REF!,Data!#REF!,(IF(B29=Data!#REF!,Data!#REF!,(IF(B29=Data!#REF!,Data!#REF!,Data!#REF!)))))))))</f>
        <v>#REF!</v>
      </c>
      <c r="V29" s="227" t="str">
        <f>IF(D29="","",VLOOKUP(B29,Data!$B$5:$J$501,9,FALSE)*D29)</f>
        <v/>
      </c>
    </row>
    <row r="30" spans="1:22" ht="29" customHeight="1">
      <c r="A30" s="326"/>
      <c r="B30" s="390"/>
      <c r="C30" s="326"/>
      <c r="D30" s="321">
        <f>SUM(D18:D28)</f>
        <v>14</v>
      </c>
      <c r="E30" s="113"/>
      <c r="F30" s="167"/>
      <c r="G30" s="236">
        <f>SUM(G18:G28)</f>
        <v>40899.089999999997</v>
      </c>
      <c r="H30" s="235"/>
      <c r="I30" s="235"/>
      <c r="J30" s="241"/>
      <c r="K30" s="236">
        <f>SUM(K18:K28)</f>
        <v>3740</v>
      </c>
      <c r="L30" s="236">
        <f>SUM(L18:L28)</f>
        <v>3351</v>
      </c>
      <c r="M30" s="236" t="e">
        <f>SUM(M16:M29)</f>
        <v>#REF!</v>
      </c>
      <c r="N30" s="237" t="e">
        <f>SUM(#REF!)</f>
        <v>#REF!</v>
      </c>
      <c r="O30" s="236">
        <f>SUM(O16:O29)</f>
        <v>0</v>
      </c>
      <c r="P30" s="236" t="e">
        <f>SUM(P16:P29)</f>
        <v>#REF!</v>
      </c>
      <c r="Q30" s="237"/>
      <c r="R30" s="236">
        <f>SUM(R16:R29)</f>
        <v>0</v>
      </c>
      <c r="S30" s="236" t="e">
        <f>SUM(S16:S29)</f>
        <v>#REF!</v>
      </c>
      <c r="T30" s="237"/>
      <c r="U30" s="236" t="e">
        <f>SUM(U16:U29)</f>
        <v>#REF!</v>
      </c>
      <c r="V30" s="238">
        <f>SUM(V18:V28)</f>
        <v>19.850000000000001</v>
      </c>
    </row>
    <row r="31" spans="1:22" ht="16.5">
      <c r="A31" s="326"/>
      <c r="B31" s="19"/>
      <c r="C31" s="21"/>
      <c r="D31" s="203"/>
      <c r="E31" s="34"/>
      <c r="F31" s="186" t="s">
        <v>525</v>
      </c>
      <c r="G31" s="183"/>
      <c r="H31" s="55"/>
      <c r="I31" s="55"/>
      <c r="J31" s="165"/>
      <c r="K31" s="187"/>
      <c r="L31" s="183"/>
      <c r="M31" s="36"/>
      <c r="N31" s="35"/>
      <c r="O31" s="35"/>
      <c r="P31" s="35"/>
      <c r="Q31" s="35"/>
      <c r="R31" s="35"/>
      <c r="S31" s="35"/>
      <c r="T31" s="36"/>
      <c r="U31" s="36"/>
      <c r="V31" s="185"/>
    </row>
    <row r="32" spans="1:22" ht="13">
      <c r="A32" s="16" t="s">
        <v>520</v>
      </c>
      <c r="B32" s="17"/>
      <c r="C32" s="1"/>
      <c r="D32" s="204" t="s">
        <v>532</v>
      </c>
      <c r="E32" s="27"/>
      <c r="F32" s="81" t="s">
        <v>81</v>
      </c>
      <c r="G32" s="85"/>
      <c r="H32" s="32" t="s">
        <v>82</v>
      </c>
      <c r="I32" s="56"/>
      <c r="J32" s="188" t="s">
        <v>83</v>
      </c>
      <c r="K32" s="178"/>
      <c r="L32" s="428" t="s">
        <v>84</v>
      </c>
      <c r="M32" s="429"/>
      <c r="N32" s="429"/>
      <c r="O32" s="429"/>
      <c r="P32" s="429"/>
      <c r="Q32" s="429"/>
      <c r="R32" s="429"/>
      <c r="S32" s="429"/>
      <c r="T32" s="429"/>
      <c r="U32" s="429"/>
      <c r="V32" s="430"/>
    </row>
    <row r="33" spans="1:29" ht="13">
      <c r="A33" s="19" t="s">
        <v>521</v>
      </c>
      <c r="B33" s="20"/>
      <c r="C33" s="60"/>
      <c r="D33" s="201" t="s">
        <v>86</v>
      </c>
      <c r="E33" s="20"/>
      <c r="F33" s="431"/>
      <c r="G33" s="432"/>
      <c r="H33" s="19" t="s">
        <v>87</v>
      </c>
      <c r="I33" s="61"/>
      <c r="J33" s="189" t="s">
        <v>533</v>
      </c>
      <c r="K33" s="180"/>
      <c r="L33" s="176"/>
      <c r="M33" s="20"/>
      <c r="N33" s="20"/>
      <c r="O33" s="20"/>
      <c r="P33" s="20"/>
      <c r="Q33" s="20"/>
      <c r="R33" s="20"/>
      <c r="S33" s="20"/>
      <c r="T33" s="20"/>
      <c r="U33" s="20"/>
      <c r="V33" s="181"/>
    </row>
    <row r="34" spans="1:29">
      <c r="A34" s="19" t="s">
        <v>522</v>
      </c>
      <c r="B34" s="20"/>
      <c r="C34" s="21"/>
      <c r="D34" s="201"/>
      <c r="E34" s="20"/>
      <c r="F34" s="431"/>
      <c r="G34" s="432"/>
      <c r="H34" s="19"/>
      <c r="I34" s="61"/>
      <c r="J34" s="433" t="s">
        <v>92</v>
      </c>
      <c r="K34" s="434"/>
      <c r="L34" s="176"/>
      <c r="M34" s="20"/>
      <c r="N34" s="20"/>
      <c r="O34" s="20"/>
      <c r="P34" s="20"/>
      <c r="Q34" s="20"/>
      <c r="R34" s="20"/>
      <c r="S34" s="20"/>
      <c r="T34" s="20"/>
      <c r="U34" s="20"/>
      <c r="V34" s="181"/>
    </row>
    <row r="35" spans="1:29">
      <c r="A35" s="34"/>
      <c r="B35" s="35"/>
      <c r="C35" s="393"/>
      <c r="D35" s="201" t="s">
        <v>93</v>
      </c>
      <c r="E35" s="20"/>
      <c r="F35" s="190"/>
      <c r="G35" s="191"/>
      <c r="H35" s="19" t="s">
        <v>94</v>
      </c>
      <c r="I35" s="61"/>
      <c r="J35" s="189"/>
      <c r="K35" s="180"/>
      <c r="L35" s="176"/>
      <c r="M35" s="20"/>
      <c r="N35" s="20"/>
      <c r="O35" s="20"/>
      <c r="P35" s="20"/>
      <c r="Q35" s="20"/>
      <c r="R35" s="20"/>
      <c r="S35" s="20"/>
      <c r="T35" s="20"/>
      <c r="U35" s="20"/>
      <c r="V35" s="181"/>
    </row>
    <row r="36" spans="1:29" ht="13">
      <c r="A36" s="16" t="s">
        <v>95</v>
      </c>
      <c r="B36" s="27"/>
      <c r="C36" s="12"/>
      <c r="D36" s="201" t="s">
        <v>96</v>
      </c>
      <c r="E36" s="20"/>
      <c r="F36" s="89" t="s">
        <v>97</v>
      </c>
      <c r="G36" s="86"/>
      <c r="H36" s="19" t="s">
        <v>87</v>
      </c>
      <c r="I36" s="61"/>
      <c r="J36" s="189" t="s">
        <v>98</v>
      </c>
      <c r="K36" s="180"/>
      <c r="L36" s="176"/>
      <c r="M36" s="20"/>
      <c r="N36" s="20"/>
      <c r="O36" s="20"/>
      <c r="P36" s="20"/>
      <c r="Q36" s="20"/>
      <c r="R36" s="20"/>
      <c r="S36" s="20"/>
      <c r="T36" s="20"/>
      <c r="U36" s="20"/>
      <c r="V36" s="181"/>
    </row>
    <row r="37" spans="1:29" ht="13">
      <c r="A37" s="19" t="s">
        <v>538</v>
      </c>
      <c r="B37" s="20"/>
      <c r="C37" s="21"/>
      <c r="D37" s="201" t="s">
        <v>99</v>
      </c>
      <c r="E37" s="20"/>
      <c r="F37" s="90"/>
      <c r="G37" s="192"/>
      <c r="H37" s="19" t="s">
        <v>100</v>
      </c>
      <c r="I37" s="61"/>
      <c r="J37" s="433" t="s">
        <v>523</v>
      </c>
      <c r="K37" s="434"/>
      <c r="L37" s="435" t="s">
        <v>102</v>
      </c>
      <c r="M37" s="436"/>
      <c r="N37" s="436"/>
      <c r="O37" s="436"/>
      <c r="P37" s="436"/>
      <c r="Q37" s="436"/>
      <c r="R37" s="436"/>
      <c r="S37" s="436"/>
      <c r="T37" s="436"/>
      <c r="U37" s="436"/>
      <c r="V37" s="437"/>
    </row>
    <row r="38" spans="1:29">
      <c r="A38" s="34"/>
      <c r="B38" s="35"/>
      <c r="C38" s="36"/>
      <c r="D38" s="202"/>
      <c r="E38" s="35"/>
      <c r="F38" s="422" t="s">
        <v>985</v>
      </c>
      <c r="G38" s="423"/>
      <c r="H38" s="422" t="s">
        <v>984</v>
      </c>
      <c r="I38" s="423"/>
      <c r="J38" s="184" t="s">
        <v>539</v>
      </c>
      <c r="K38" s="184"/>
      <c r="L38" s="424" t="s">
        <v>104</v>
      </c>
      <c r="M38" s="425"/>
      <c r="N38" s="425"/>
      <c r="O38" s="425"/>
      <c r="P38" s="425"/>
      <c r="Q38" s="425"/>
      <c r="R38" s="425"/>
      <c r="S38" s="425"/>
      <c r="T38" s="425"/>
      <c r="U38" s="425"/>
      <c r="V38" s="426"/>
    </row>
    <row r="42" spans="1:29" ht="36" customHeight="1">
      <c r="A42" s="206" t="s">
        <v>545</v>
      </c>
      <c r="B42" s="206"/>
      <c r="D42" s="4"/>
      <c r="F42" s="331" t="s">
        <v>883</v>
      </c>
      <c r="G42" s="331"/>
      <c r="H42" s="331" t="s">
        <v>578</v>
      </c>
      <c r="J42" s="4"/>
    </row>
    <row r="43" spans="1:29" ht="20">
      <c r="A43" s="206" t="s">
        <v>901</v>
      </c>
      <c r="B43" s="206"/>
      <c r="D43" s="4"/>
      <c r="F43" s="331" t="s">
        <v>884</v>
      </c>
      <c r="G43" s="332"/>
      <c r="H43" s="331" t="s">
        <v>578</v>
      </c>
      <c r="J43" s="4"/>
    </row>
    <row r="44" spans="1:29" ht="20">
      <c r="A44" s="206" t="s">
        <v>546</v>
      </c>
      <c r="B44" s="206"/>
      <c r="D44" s="4"/>
      <c r="F44" s="331" t="s">
        <v>885</v>
      </c>
      <c r="G44" s="331"/>
      <c r="H44" s="331" t="s">
        <v>578</v>
      </c>
      <c r="J44" s="4"/>
    </row>
    <row r="45" spans="1:29" ht="20">
      <c r="A45" s="206" t="s">
        <v>547</v>
      </c>
      <c r="B45" s="206"/>
      <c r="D45" s="4"/>
      <c r="F45" s="331" t="s">
        <v>886</v>
      </c>
      <c r="G45" s="331"/>
      <c r="H45" s="331" t="s">
        <v>578</v>
      </c>
      <c r="J45" s="4"/>
    </row>
    <row r="46" spans="1:29" s="172" customFormat="1" ht="20">
      <c r="A46" s="206" t="s">
        <v>548</v>
      </c>
      <c r="B46" s="206"/>
      <c r="C46" s="4"/>
      <c r="D46" s="4"/>
      <c r="E46" s="4"/>
      <c r="F46" s="331" t="s">
        <v>887</v>
      </c>
      <c r="G46" s="331"/>
      <c r="H46" s="331" t="s">
        <v>578</v>
      </c>
      <c r="I46" s="4"/>
      <c r="J46" s="4"/>
      <c r="M46" s="4"/>
      <c r="N46" s="4"/>
      <c r="O46" s="4"/>
      <c r="P46" s="4"/>
      <c r="Q46" s="4"/>
      <c r="R46" s="4"/>
      <c r="S46" s="4"/>
      <c r="T46" s="4"/>
      <c r="U46" s="4"/>
      <c r="V46" s="173"/>
      <c r="Y46" s="4"/>
      <c r="Z46" s="4"/>
      <c r="AA46" s="4"/>
      <c r="AB46" s="4"/>
      <c r="AC46" s="4"/>
    </row>
    <row r="47" spans="1:29" ht="20">
      <c r="F47" s="331" t="s">
        <v>888</v>
      </c>
      <c r="G47" s="331"/>
      <c r="H47" s="331" t="s">
        <v>578</v>
      </c>
    </row>
  </sheetData>
  <mergeCells count="10">
    <mergeCell ref="F38:G38"/>
    <mergeCell ref="H38:I38"/>
    <mergeCell ref="L38:V38"/>
    <mergeCell ref="I5:J5"/>
    <mergeCell ref="L32:V32"/>
    <mergeCell ref="F33:G33"/>
    <mergeCell ref="F34:G34"/>
    <mergeCell ref="J34:K34"/>
    <mergeCell ref="J37:K37"/>
    <mergeCell ref="L37:V37"/>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B54B2-D008-47B2-A70C-BB0B293D1B2D}">
  <dimension ref="A1:AC45"/>
  <sheetViews>
    <sheetView topLeftCell="A10" zoomScale="80" zoomScaleNormal="80" zoomScaleSheetLayoutView="80" workbookViewId="0">
      <selection activeCell="B24" sqref="B24"/>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 style="172" customWidth="1"/>
    <col min="12"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95"/>
      <c r="B18" s="396" t="s">
        <v>983</v>
      </c>
      <c r="C18" s="239" t="str">
        <f>IF(D18="","",VLOOKUP(B18,Data!$B$5:$L$501,2,FALSE))</f>
        <v/>
      </c>
      <c r="D18" s="394"/>
      <c r="E18" s="319"/>
      <c r="F18" s="224" t="str">
        <f>IF(D18="","",VLOOKUP(B18,Data!$B$5:$L$501,11,FALSE))</f>
        <v/>
      </c>
      <c r="G18" s="234" t="str">
        <f t="shared" ref="G18:G27"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89,Data!G89,(IF(B18=Data!#REF!,Data!#REF!,(IF(B18=Data!B92,Data!G92,(IF(B18=Data!#REF!,Data!#REF!,(IF(B18=Data!#REF!,Data!#REF!,(IF(B18=Data!#REF!,Data!#REF!,(IF(B18=Data!B76,Data!G76,(IF(B18=Data!#REF!,Data!#REF!,Data!#REF!)))))))))))))))&amp;IF(B18=Data!#REF!,Data!#REF!,(IF(B18=Data!#REF!,Data!#REF!,(IF(B18=Data!B216,Data!G216,(IF(B18=Data!#REF!,Data!#REF!,(IF(B18=Data!#REF!,Data!#REF!,(IF(B18=Data!B116,Data!G884,(IF(B18=Data!#REF!,Data!#REF!,(IF(B18=Data!#REF!,Data!#REF!,Data!#REF!)))))))))))))))&amp;IF(B18=Data!#REF!,Data!#REF!,(IF(B18=Data!#REF!,Data!#REF!,(IF(B18=Data!#REF!,Data!#REF!,(IF(B18=Data!#REF!,Data!#REF!,(IF(B18=Data!#REF!,Data!#REF!,Data!#REF!)))))))))</f>
        <v>#REF!</v>
      </c>
      <c r="N18" s="328"/>
      <c r="O18" s="329"/>
      <c r="P18" s="233" t="e">
        <f>IF(B18=Data!B89,Data!H89,(IF(B18=Data!#REF!,Data!#REF!,(IF(B18=Data!B92,Data!H92,(IF(B18=Data!#REF!,Data!#REF!,(IF(B18=Data!#REF!,Data!#REF!,(IF(B18=Data!#REF!,Data!#REF!,(IF(B18=Data!B76,Data!H76,(IF(B18=Data!#REF!,Data!#REF!,Data!#REF!)))))))))))))))&amp;IF(B18=Data!#REF!,Data!#REF!,(IF(B18=Data!#REF!,Data!#REF!,(IF(B18=Data!B216,Data!H216,(IF(B18=Data!#REF!,Data!#REF!,(IF(B18=Data!#REF!,Data!#REF!,(IF(B18=Data!B116,Data!H884,(IF(B18=Data!#REF!,Data!#REF!,(IF(B18=Data!#REF!,Data!#REF!,Data!#REF!)))))))))))))))&amp;IF(B18=Data!#REF!,Data!#REF!,(IF(B18=Data!#REF!,Data!#REF!,(IF(B18=Data!#REF!,Data!#REF!,(IF(B18=Data!#REF!,Data!#REF!,(IF(B18=Data!#REF!,Data!#REF!,Data!#REF!)))))))))</f>
        <v>#REF!</v>
      </c>
      <c r="Q18" s="329"/>
      <c r="R18" s="329"/>
      <c r="S18" s="233" t="e">
        <f>IF(B18=Data!B89,Data!I89,(IF(B18=Data!#REF!,Data!#REF!,(IF(B18=Data!B92,Data!I92,(IF(B18=Data!#REF!,Data!#REF!,(IF(B18=Data!#REF!,Data!#REF!,(IF(B18=Data!#REF!,Data!#REF!,(IF(B18=Data!B76,Data!I76,(IF(B18=Data!#REF!,Data!#REF!,Data!#REF!)))))))))))))))&amp;IF(B18=Data!#REF!,Data!#REF!,(IF(B18=Data!#REF!,Data!#REF!,(IF(B18=Data!B216,Data!I216,(IF(B18=Data!#REF!,Data!#REF!,(IF(B18=Data!#REF!,Data!#REF!,(IF(B18=Data!B116,Data!I884,(IF(B18=Data!#REF!,Data!#REF!,(IF(B18=Data!#REF!,Data!#REF!,Data!#REF!)))))))))))))))&amp;IF(B18=Data!#REF!,Data!#REF!,(IF(B18=Data!#REF!,Data!#REF!,(IF(B18=Data!#REF!,Data!#REF!,(IF(B18=Data!#REF!,Data!#REF!,(IF(B18=Data!#REF!,Data!#REF!,Data!#REF!)))))))))</f>
        <v>#REF!</v>
      </c>
      <c r="T18" s="330"/>
      <c r="U18" s="233" t="e">
        <f>IF(B18=Data!B89,Data!J89,(IF(B18=Data!#REF!,Data!#REF!,(IF(B18=Data!B92,Data!J92,(IF(B18=Data!#REF!,Data!#REF!,(IF(B18=Data!#REF!,Data!#REF!,(IF(B18=Data!#REF!,Data!#REF!,(IF(B18=Data!B76,Data!J76,(IF(B18=Data!#REF!,Data!#REF!,Data!#REF!)))))))))))))))&amp;IF(B18=Data!#REF!,Data!#REF!,(IF(B18=Data!#REF!,Data!#REF!,(IF(B18=Data!B216,Data!J216,(IF(B18=Data!#REF!,Data!#REF!,(IF(B18=Data!#REF!,Data!#REF!,(IF(B18=Data!B116,Data!J884,(IF(B18=Data!#REF!,Data!#REF!,(IF(B18=Data!#REF!,Data!#REF!,Data!#REF!)))))))))))))))&amp;IF(B18=Data!#REF!,Data!#REF!,(IF(B18=Data!#REF!,Data!#REF!,(IF(B18=Data!#REF!,Data!#REF!,(IF(B18=Data!#REF!,Data!#REF!,(IF(B18=Data!#REF!,Data!#REF!,Data!#REF!)))))))))</f>
        <v>#REF!</v>
      </c>
      <c r="V18" s="227" t="str">
        <f>IF(D18="","",VLOOKUP(B18,Data!$B$5:$J$501,9,FALSE)*D18)</f>
        <v/>
      </c>
    </row>
    <row r="19" spans="1:22" ht="17.75" customHeight="1">
      <c r="A19" s="397">
        <v>1</v>
      </c>
      <c r="B19" s="398" t="s">
        <v>374</v>
      </c>
      <c r="C19" s="239" t="str">
        <f>IF(D19="","",VLOOKUP(B19,Data!$B$5:$L$501,2,FALSE))</f>
        <v>WQ78310</v>
      </c>
      <c r="D19" s="394">
        <v>1</v>
      </c>
      <c r="E19" s="320" t="s">
        <v>570</v>
      </c>
      <c r="F19" s="224">
        <f>IF(D19="","",VLOOKUP(B19,Data!$B$5:$L$501,11,FALSE))</f>
        <v>6409.6</v>
      </c>
      <c r="G19" s="234">
        <f t="shared" si="0"/>
        <v>6409.6</v>
      </c>
      <c r="H19" s="225" t="str">
        <f>IF(D19="","",VLOOKUP(B19,Data!$B$5:$D$501,3,FALSE))</f>
        <v>C/T</v>
      </c>
      <c r="I19" s="225" t="str">
        <f>IF(D19="","",VLOOKUP(B19,Data!$B$5:$M$501,12,FALSE))</f>
        <v>Indonesia</v>
      </c>
      <c r="J19" s="231" t="s">
        <v>982</v>
      </c>
      <c r="K19" s="226">
        <f>IF(D19="","",VLOOKUP(B19,Data!$B$5:$E$501,4,FALSE)*D19)</f>
        <v>317</v>
      </c>
      <c r="L19" s="232">
        <f>IF(D19="","",VLOOKUP(B19,Data!$B$5:$F$501,5,FALSE)*D19)</f>
        <v>279</v>
      </c>
      <c r="M19" s="230" t="e">
        <f>IF(B19=Data!B132,Data!G132,(IF(B19=Data!#REF!,Data!#REF!,(IF(B19=Data!B135,Data!G135,(IF(B19=Data!#REF!,Data!#REF!,(IF(B19=Data!#REF!,Data!#REF!,(IF(B19=Data!#REF!,Data!#REF!,(IF(B19=Data!B119,Data!G119,(IF(B19=Data!#REF!,Data!#REF!,Data!#REF!)))))))))))))))&amp;IF(B19=Data!#REF!,Data!#REF!,(IF(B19=Data!#REF!,Data!#REF!,(IF(B19=Data!B259,Data!G259,(IF(B19=Data!#REF!,Data!#REF!,(IF(B19=Data!#REF!,Data!#REF!,(IF(B19=Data!B159,Data!G927,(IF(B19=Data!#REF!,Data!#REF!,(IF(B19=Data!#REF!,Data!#REF!,Data!#REF!)))))))))))))))&amp;IF(B19=Data!#REF!,Data!#REF!,(IF(B19=Data!#REF!,Data!#REF!,(IF(B19=Data!#REF!,Data!#REF!,(IF(B19=Data!#REF!,Data!#REF!,(IF(B19=Data!#REF!,Data!#REF!,Data!#REF!)))))))))</f>
        <v>#REF!</v>
      </c>
      <c r="N19" s="328"/>
      <c r="O19" s="329"/>
      <c r="P19" s="233" t="e">
        <f>IF(B19=Data!B132,Data!H132,(IF(B19=Data!#REF!,Data!#REF!,(IF(B19=Data!B135,Data!H135,(IF(B19=Data!#REF!,Data!#REF!,(IF(B19=Data!#REF!,Data!#REF!,(IF(B19=Data!#REF!,Data!#REF!,(IF(B19=Data!B119,Data!H119,(IF(B19=Data!#REF!,Data!#REF!,Data!#REF!)))))))))))))))&amp;IF(B19=Data!#REF!,Data!#REF!,(IF(B19=Data!#REF!,Data!#REF!,(IF(B19=Data!B259,Data!H259,(IF(B19=Data!#REF!,Data!#REF!,(IF(B19=Data!#REF!,Data!#REF!,(IF(B19=Data!B159,Data!H927,(IF(B19=Data!#REF!,Data!#REF!,(IF(B19=Data!#REF!,Data!#REF!,Data!#REF!)))))))))))))))&amp;IF(B19=Data!#REF!,Data!#REF!,(IF(B19=Data!#REF!,Data!#REF!,(IF(B19=Data!#REF!,Data!#REF!,(IF(B19=Data!#REF!,Data!#REF!,(IF(B19=Data!#REF!,Data!#REF!,Data!#REF!)))))))))</f>
        <v>#REF!</v>
      </c>
      <c r="Q19" s="329"/>
      <c r="R19" s="329"/>
      <c r="S19" s="233" t="e">
        <f>IF(B19=Data!B132,Data!I132,(IF(B19=Data!#REF!,Data!#REF!,(IF(B19=Data!B135,Data!I135,(IF(B19=Data!#REF!,Data!#REF!,(IF(B19=Data!#REF!,Data!#REF!,(IF(B19=Data!#REF!,Data!#REF!,(IF(B19=Data!B119,Data!I119,(IF(B19=Data!#REF!,Data!#REF!,Data!#REF!)))))))))))))))&amp;IF(B19=Data!#REF!,Data!#REF!,(IF(B19=Data!#REF!,Data!#REF!,(IF(B19=Data!B259,Data!I259,(IF(B19=Data!#REF!,Data!#REF!,(IF(B19=Data!#REF!,Data!#REF!,(IF(B19=Data!B159,Data!I927,(IF(B19=Data!#REF!,Data!#REF!,(IF(B19=Data!#REF!,Data!#REF!,Data!#REF!)))))))))))))))&amp;IF(B19=Data!#REF!,Data!#REF!,(IF(B19=Data!#REF!,Data!#REF!,(IF(B19=Data!#REF!,Data!#REF!,(IF(B19=Data!#REF!,Data!#REF!,(IF(B19=Data!#REF!,Data!#REF!,Data!#REF!)))))))))</f>
        <v>#REF!</v>
      </c>
      <c r="T19" s="330"/>
      <c r="U19" s="233" t="e">
        <f>IF(B19=Data!B132,Data!J132,(IF(B19=Data!#REF!,Data!#REF!,(IF(B19=Data!B135,Data!J135,(IF(B19=Data!#REF!,Data!#REF!,(IF(B19=Data!#REF!,Data!#REF!,(IF(B19=Data!#REF!,Data!#REF!,(IF(B19=Data!B119,Data!J119,(IF(B19=Data!#REF!,Data!#REF!,Data!#REF!)))))))))))))))&amp;IF(B19=Data!#REF!,Data!#REF!,(IF(B19=Data!#REF!,Data!#REF!,(IF(B19=Data!B259,Data!J259,(IF(B19=Data!#REF!,Data!#REF!,(IF(B19=Data!#REF!,Data!#REF!,(IF(B19=Data!B159,Data!J927,(IF(B19=Data!#REF!,Data!#REF!,(IF(B19=Data!#REF!,Data!#REF!,Data!#REF!)))))))))))))))&amp;IF(B19=Data!#REF!,Data!#REF!,(IF(B19=Data!#REF!,Data!#REF!,(IF(B19=Data!#REF!,Data!#REF!,(IF(B19=Data!#REF!,Data!#REF!,(IF(B19=Data!#REF!,Data!#REF!,Data!#REF!)))))))))</f>
        <v>#REF!</v>
      </c>
      <c r="V19" s="227">
        <f>IF(D19="","",VLOOKUP(B19,Data!$B$5:$J$501,9,FALSE)*D19)</f>
        <v>1.806</v>
      </c>
    </row>
    <row r="20" spans="1:22" ht="17.75" customHeight="1">
      <c r="A20" s="397">
        <v>2</v>
      </c>
      <c r="B20" s="398" t="s">
        <v>336</v>
      </c>
      <c r="C20" s="239" t="str">
        <f>IF(D20="","",VLOOKUP(B20,Data!$B$5:$L$501,2,FALSE))</f>
        <v>ZE62400</v>
      </c>
      <c r="D20" s="401">
        <v>8</v>
      </c>
      <c r="E20" s="319"/>
      <c r="F20" s="224">
        <f>IF(D20="","",VLOOKUP(B20,Data!$B$5:$L$501,11,FALSE))</f>
        <v>1704.47</v>
      </c>
      <c r="G20" s="234">
        <f t="shared" si="0"/>
        <v>13635.76</v>
      </c>
      <c r="H20" s="225" t="str">
        <f>IF(D20="","",VLOOKUP(B20,Data!$B$5:$D$501,3,FALSE))</f>
        <v>C/T</v>
      </c>
      <c r="I20" s="225" t="str">
        <f>IF(D20="","",VLOOKUP(B20,Data!$B$5:$M$501,12,FALSE))</f>
        <v>Indonesia</v>
      </c>
      <c r="J20" s="231" t="s">
        <v>982</v>
      </c>
      <c r="K20" s="226">
        <f>IF(D20="","",VLOOKUP(B20,Data!$B$5:$E$501,4,FALSE)*D20)</f>
        <v>1608</v>
      </c>
      <c r="L20" s="232">
        <f>IF(D20="","",VLOOKUP(B20,Data!$B$5:$F$501,5,FALSE)*D20)</f>
        <v>1448</v>
      </c>
      <c r="M20" s="230" t="e">
        <f>IF(B20=Data!B135,Data!G135,(IF(B20=Data!#REF!,Data!#REF!,(IF(B20=Data!B138,Data!G138,(IF(B20=Data!#REF!,Data!#REF!,(IF(B20=Data!#REF!,Data!#REF!,(IF(B20=Data!#REF!,Data!#REF!,(IF(B20=Data!B122,Data!G122,(IF(B20=Data!#REF!,Data!#REF!,Data!#REF!)))))))))))))))&amp;IF(B20=Data!#REF!,Data!#REF!,(IF(B20=Data!#REF!,Data!#REF!,(IF(B20=Data!B262,Data!G262,(IF(B20=Data!#REF!,Data!#REF!,(IF(B20=Data!#REF!,Data!#REF!,(IF(B20=Data!B162,Data!G930,(IF(B20=Data!#REF!,Data!#REF!,(IF(B20=Data!#REF!,Data!#REF!,Data!#REF!)))))))))))))))&amp;IF(B20=Data!#REF!,Data!#REF!,(IF(B20=Data!#REF!,Data!#REF!,(IF(B20=Data!#REF!,Data!#REF!,(IF(B20=Data!#REF!,Data!#REF!,(IF(B20=Data!#REF!,Data!#REF!,Data!#REF!)))))))))</f>
        <v>#REF!</v>
      </c>
      <c r="N20" s="328"/>
      <c r="O20" s="329"/>
      <c r="P20" s="233" t="e">
        <f>IF(B20=Data!B135,Data!H135,(IF(B20=Data!#REF!,Data!#REF!,(IF(B20=Data!B138,Data!H138,(IF(B20=Data!#REF!,Data!#REF!,(IF(B20=Data!#REF!,Data!#REF!,(IF(B20=Data!#REF!,Data!#REF!,(IF(B20=Data!B122,Data!H122,(IF(B20=Data!#REF!,Data!#REF!,Data!#REF!)))))))))))))))&amp;IF(B20=Data!#REF!,Data!#REF!,(IF(B20=Data!#REF!,Data!#REF!,(IF(B20=Data!B262,Data!H262,(IF(B20=Data!#REF!,Data!#REF!,(IF(B20=Data!#REF!,Data!#REF!,(IF(B20=Data!B162,Data!H930,(IF(B20=Data!#REF!,Data!#REF!,(IF(B20=Data!#REF!,Data!#REF!,Data!#REF!)))))))))))))))&amp;IF(B20=Data!#REF!,Data!#REF!,(IF(B20=Data!#REF!,Data!#REF!,(IF(B20=Data!#REF!,Data!#REF!,(IF(B20=Data!#REF!,Data!#REF!,(IF(B20=Data!#REF!,Data!#REF!,Data!#REF!)))))))))</f>
        <v>#REF!</v>
      </c>
      <c r="Q20" s="329"/>
      <c r="R20" s="329"/>
      <c r="S20" s="233" t="e">
        <f>IF(B20=Data!B135,Data!I135,(IF(B20=Data!#REF!,Data!#REF!,(IF(B20=Data!B138,Data!I138,(IF(B20=Data!#REF!,Data!#REF!,(IF(B20=Data!#REF!,Data!#REF!,(IF(B20=Data!#REF!,Data!#REF!,(IF(B20=Data!B122,Data!I122,(IF(B20=Data!#REF!,Data!#REF!,Data!#REF!)))))))))))))))&amp;IF(B20=Data!#REF!,Data!#REF!,(IF(B20=Data!#REF!,Data!#REF!,(IF(B20=Data!B262,Data!I262,(IF(B20=Data!#REF!,Data!#REF!,(IF(B20=Data!#REF!,Data!#REF!,(IF(B20=Data!B162,Data!I930,(IF(B20=Data!#REF!,Data!#REF!,(IF(B20=Data!#REF!,Data!#REF!,Data!#REF!)))))))))))))))&amp;IF(B20=Data!#REF!,Data!#REF!,(IF(B20=Data!#REF!,Data!#REF!,(IF(B20=Data!#REF!,Data!#REF!,(IF(B20=Data!#REF!,Data!#REF!,(IF(B20=Data!#REF!,Data!#REF!,Data!#REF!)))))))))</f>
        <v>#REF!</v>
      </c>
      <c r="T20" s="330"/>
      <c r="U20" s="233" t="e">
        <f>IF(B20=Data!B135,Data!J135,(IF(B20=Data!#REF!,Data!#REF!,(IF(B20=Data!B138,Data!J138,(IF(B20=Data!#REF!,Data!#REF!,(IF(B20=Data!#REF!,Data!#REF!,(IF(B20=Data!#REF!,Data!#REF!,(IF(B20=Data!B122,Data!J122,(IF(B20=Data!#REF!,Data!#REF!,Data!#REF!)))))))))))))))&amp;IF(B20=Data!#REF!,Data!#REF!,(IF(B20=Data!#REF!,Data!#REF!,(IF(B20=Data!B262,Data!J262,(IF(B20=Data!#REF!,Data!#REF!,(IF(B20=Data!#REF!,Data!#REF!,(IF(B20=Data!B162,Data!J930,(IF(B20=Data!#REF!,Data!#REF!,(IF(B20=Data!#REF!,Data!#REF!,Data!#REF!)))))))))))))))&amp;IF(B20=Data!#REF!,Data!#REF!,(IF(B20=Data!#REF!,Data!#REF!,(IF(B20=Data!#REF!,Data!#REF!,(IF(B20=Data!#REF!,Data!#REF!,(IF(B20=Data!#REF!,Data!#REF!,Data!#REF!)))))))))</f>
        <v>#REF!</v>
      </c>
      <c r="V20" s="227">
        <f>IF(D20="","",VLOOKUP(B20,Data!$B$5:$J$501,9,FALSE)*D20)</f>
        <v>9.1999999999999993</v>
      </c>
    </row>
    <row r="21" spans="1:22" ht="17.75" customHeight="1">
      <c r="A21" s="397">
        <v>3</v>
      </c>
      <c r="B21" s="398" t="s">
        <v>350</v>
      </c>
      <c r="C21" s="239" t="str">
        <f>IF(D21="","",VLOOKUP(B21,Data!$B$5:$L$501,2,FALSE))</f>
        <v>ZF42500</v>
      </c>
      <c r="D21" s="394">
        <v>13</v>
      </c>
      <c r="E21" s="228" t="s">
        <v>519</v>
      </c>
      <c r="F21" s="224">
        <f>IF(D21="","",VLOOKUP(B21,Data!$B$5:$L$501,11,FALSE))</f>
        <v>2302.7199999999998</v>
      </c>
      <c r="G21" s="234">
        <f t="shared" si="0"/>
        <v>29935.359999999997</v>
      </c>
      <c r="H21" s="225" t="str">
        <f>IF(D21="","",VLOOKUP(B21,Data!$B$5:$D$501,3,FALSE))</f>
        <v>C/T</v>
      </c>
      <c r="I21" s="225" t="str">
        <f>IF(D21="","",VLOOKUP(B21,Data!$B$5:$M$501,12,FALSE))</f>
        <v>Indonesia</v>
      </c>
      <c r="J21" s="231" t="s">
        <v>982</v>
      </c>
      <c r="K21" s="226">
        <f>IF(D21="","",VLOOKUP(B21,Data!$B$5:$E$501,4,FALSE)*D21)</f>
        <v>3471</v>
      </c>
      <c r="L21" s="232">
        <f>IF(D21="","",VLOOKUP(B21,Data!$B$5:$F$501,5,FALSE)*D21)</f>
        <v>3146</v>
      </c>
      <c r="M21" s="230" t="e">
        <f>IF(B21=Data!B136,Data!G136,(IF(B21=Data!#REF!,Data!#REF!,(IF(B21=Data!B139,Data!G139,(IF(B21=Data!#REF!,Data!#REF!,(IF(B21=Data!#REF!,Data!#REF!,(IF(B21=Data!#REF!,Data!#REF!,(IF(B21=Data!B123,Data!G123,(IF(B21=Data!#REF!,Data!#REF!,Data!#REF!)))))))))))))))&amp;IF(B21=Data!#REF!,Data!#REF!,(IF(B21=Data!#REF!,Data!#REF!,(IF(B21=Data!B263,Data!G263,(IF(B21=Data!#REF!,Data!#REF!,(IF(B21=Data!#REF!,Data!#REF!,(IF(B21=Data!B163,Data!G931,(IF(B21=Data!#REF!,Data!#REF!,(IF(B21=Data!#REF!,Data!#REF!,Data!#REF!)))))))))))))))&amp;IF(B21=Data!#REF!,Data!#REF!,(IF(B21=Data!#REF!,Data!#REF!,(IF(B21=Data!#REF!,Data!#REF!,(IF(B21=Data!#REF!,Data!#REF!,(IF(B21=Data!#REF!,Data!#REF!,Data!#REF!)))))))))</f>
        <v>#REF!</v>
      </c>
      <c r="N21" s="328"/>
      <c r="O21" s="329"/>
      <c r="P21" s="233" t="e">
        <f>IF(B21=Data!B136,Data!H136,(IF(B21=Data!#REF!,Data!#REF!,(IF(B21=Data!B139,Data!H139,(IF(B21=Data!#REF!,Data!#REF!,(IF(B21=Data!#REF!,Data!#REF!,(IF(B21=Data!#REF!,Data!#REF!,(IF(B21=Data!B123,Data!H123,(IF(B21=Data!#REF!,Data!#REF!,Data!#REF!)))))))))))))))&amp;IF(B21=Data!#REF!,Data!#REF!,(IF(B21=Data!#REF!,Data!#REF!,(IF(B21=Data!B263,Data!H263,(IF(B21=Data!#REF!,Data!#REF!,(IF(B21=Data!#REF!,Data!#REF!,(IF(B21=Data!B163,Data!H931,(IF(B21=Data!#REF!,Data!#REF!,(IF(B21=Data!#REF!,Data!#REF!,Data!#REF!)))))))))))))))&amp;IF(B21=Data!#REF!,Data!#REF!,(IF(B21=Data!#REF!,Data!#REF!,(IF(B21=Data!#REF!,Data!#REF!,(IF(B21=Data!#REF!,Data!#REF!,(IF(B21=Data!#REF!,Data!#REF!,Data!#REF!)))))))))</f>
        <v>#REF!</v>
      </c>
      <c r="Q21" s="329"/>
      <c r="R21" s="329"/>
      <c r="S21" s="233" t="e">
        <f>IF(B21=Data!B136,Data!I136,(IF(B21=Data!#REF!,Data!#REF!,(IF(B21=Data!B139,Data!I139,(IF(B21=Data!#REF!,Data!#REF!,(IF(B21=Data!#REF!,Data!#REF!,(IF(B21=Data!#REF!,Data!#REF!,(IF(B21=Data!B123,Data!I123,(IF(B21=Data!#REF!,Data!#REF!,Data!#REF!)))))))))))))))&amp;IF(B21=Data!#REF!,Data!#REF!,(IF(B21=Data!#REF!,Data!#REF!,(IF(B21=Data!B263,Data!I263,(IF(B21=Data!#REF!,Data!#REF!,(IF(B21=Data!#REF!,Data!#REF!,(IF(B21=Data!B163,Data!I931,(IF(B21=Data!#REF!,Data!#REF!,(IF(B21=Data!#REF!,Data!#REF!,Data!#REF!)))))))))))))))&amp;IF(B21=Data!#REF!,Data!#REF!,(IF(B21=Data!#REF!,Data!#REF!,(IF(B21=Data!#REF!,Data!#REF!,(IF(B21=Data!#REF!,Data!#REF!,(IF(B21=Data!#REF!,Data!#REF!,Data!#REF!)))))))))</f>
        <v>#REF!</v>
      </c>
      <c r="T21" s="330"/>
      <c r="U21" s="233" t="e">
        <f>IF(B21=Data!B136,Data!J136,(IF(B21=Data!#REF!,Data!#REF!,(IF(B21=Data!B139,Data!J139,(IF(B21=Data!#REF!,Data!#REF!,(IF(B21=Data!#REF!,Data!#REF!,(IF(B21=Data!#REF!,Data!#REF!,(IF(B21=Data!B123,Data!J123,(IF(B21=Data!#REF!,Data!#REF!,Data!#REF!)))))))))))))))&amp;IF(B21=Data!#REF!,Data!#REF!,(IF(B21=Data!#REF!,Data!#REF!,(IF(B21=Data!B263,Data!J263,(IF(B21=Data!#REF!,Data!#REF!,(IF(B21=Data!#REF!,Data!#REF!,(IF(B21=Data!B163,Data!J931,(IF(B21=Data!#REF!,Data!#REF!,(IF(B21=Data!#REF!,Data!#REF!,Data!#REF!)))))))))))))))&amp;IF(B21=Data!#REF!,Data!#REF!,(IF(B21=Data!#REF!,Data!#REF!,(IF(B21=Data!#REF!,Data!#REF!,(IF(B21=Data!#REF!,Data!#REF!,(IF(B21=Data!#REF!,Data!#REF!,Data!#REF!)))))))))</f>
        <v>#REF!</v>
      </c>
      <c r="V21" s="227">
        <f>IF(D21="","",VLOOKUP(B21,Data!$B$5:$J$501,9,FALSE)*D21)</f>
        <v>19.344000000000001</v>
      </c>
    </row>
    <row r="22" spans="1:22" ht="17.75" customHeight="1">
      <c r="A22" s="397">
        <v>4</v>
      </c>
      <c r="B22" s="398" t="s">
        <v>33</v>
      </c>
      <c r="C22" s="239" t="str">
        <f>IF(D22="","",VLOOKUP(B22,Data!$B$5:$L$501,2,FALSE))</f>
        <v>ZQ21310</v>
      </c>
      <c r="D22" s="394">
        <v>1</v>
      </c>
      <c r="E22" s="228"/>
      <c r="F22" s="224">
        <f>IF(D22="","",VLOOKUP(B22,Data!$B$5:$L$501,11,FALSE))</f>
        <v>2344.4699999999998</v>
      </c>
      <c r="G22" s="234">
        <f t="shared" si="0"/>
        <v>2344.4699999999998</v>
      </c>
      <c r="H22" s="225" t="str">
        <f>IF(D22="","",VLOOKUP(B22,Data!$B$5:$D$501,3,FALSE))</f>
        <v>C/T</v>
      </c>
      <c r="I22" s="225" t="str">
        <f>IF(D22="","",VLOOKUP(B22,Data!$B$5:$M$501,12,FALSE))</f>
        <v>Indonesia</v>
      </c>
      <c r="J22" s="231" t="s">
        <v>982</v>
      </c>
      <c r="K22" s="226">
        <f>IF(D22="","",VLOOKUP(B22,Data!$B$5:$E$501,4,FALSE)*D22)</f>
        <v>267</v>
      </c>
      <c r="L22" s="232">
        <f>IF(D22="","",VLOOKUP(B22,Data!$B$5:$F$501,5,FALSE)*D22)</f>
        <v>242</v>
      </c>
      <c r="M22" s="230" t="e">
        <f>IF(B22=Data!B137,Data!G137,(IF(B22=Data!#REF!,Data!#REF!,(IF(B22=Data!B140,Data!G140,(IF(B22=Data!#REF!,Data!#REF!,(IF(B22=Data!#REF!,Data!#REF!,(IF(B22=Data!#REF!,Data!#REF!,(IF(B22=Data!B124,Data!G124,(IF(B22=Data!#REF!,Data!#REF!,Data!#REF!)))))))))))))))&amp;IF(B22=Data!#REF!,Data!#REF!,(IF(B22=Data!#REF!,Data!#REF!,(IF(B22=Data!B264,Data!G264,(IF(B22=Data!#REF!,Data!#REF!,(IF(B22=Data!#REF!,Data!#REF!,(IF(B22=Data!B164,Data!G932,(IF(B22=Data!#REF!,Data!#REF!,(IF(B22=Data!#REF!,Data!#REF!,Data!#REF!)))))))))))))))&amp;IF(B22=Data!#REF!,Data!#REF!,(IF(B22=Data!#REF!,Data!#REF!,(IF(B22=Data!#REF!,Data!#REF!,(IF(B22=Data!#REF!,Data!#REF!,(IF(B22=Data!#REF!,Data!#REF!,Data!#REF!)))))))))</f>
        <v>#REF!</v>
      </c>
      <c r="N22" s="328"/>
      <c r="O22" s="329"/>
      <c r="P22" s="233" t="e">
        <f>IF(B22=Data!B137,Data!H137,(IF(B22=Data!#REF!,Data!#REF!,(IF(B22=Data!B140,Data!H140,(IF(B22=Data!#REF!,Data!#REF!,(IF(B22=Data!#REF!,Data!#REF!,(IF(B22=Data!#REF!,Data!#REF!,(IF(B22=Data!B124,Data!H124,(IF(B22=Data!#REF!,Data!#REF!,Data!#REF!)))))))))))))))&amp;IF(B22=Data!#REF!,Data!#REF!,(IF(B22=Data!#REF!,Data!#REF!,(IF(B22=Data!B264,Data!H264,(IF(B22=Data!#REF!,Data!#REF!,(IF(B22=Data!#REF!,Data!#REF!,(IF(B22=Data!B164,Data!H932,(IF(B22=Data!#REF!,Data!#REF!,(IF(B22=Data!#REF!,Data!#REF!,Data!#REF!)))))))))))))))&amp;IF(B22=Data!#REF!,Data!#REF!,(IF(B22=Data!#REF!,Data!#REF!,(IF(B22=Data!#REF!,Data!#REF!,(IF(B22=Data!#REF!,Data!#REF!,(IF(B22=Data!#REF!,Data!#REF!,Data!#REF!)))))))))</f>
        <v>#REF!</v>
      </c>
      <c r="Q22" s="329"/>
      <c r="R22" s="329"/>
      <c r="S22" s="233" t="e">
        <f>IF(B22=Data!B137,Data!I137,(IF(B22=Data!#REF!,Data!#REF!,(IF(B22=Data!B140,Data!I140,(IF(B22=Data!#REF!,Data!#REF!,(IF(B22=Data!#REF!,Data!#REF!,(IF(B22=Data!#REF!,Data!#REF!,(IF(B22=Data!B124,Data!I124,(IF(B22=Data!#REF!,Data!#REF!,Data!#REF!)))))))))))))))&amp;IF(B22=Data!#REF!,Data!#REF!,(IF(B22=Data!#REF!,Data!#REF!,(IF(B22=Data!B264,Data!I264,(IF(B22=Data!#REF!,Data!#REF!,(IF(B22=Data!#REF!,Data!#REF!,(IF(B22=Data!B164,Data!I932,(IF(B22=Data!#REF!,Data!#REF!,(IF(B22=Data!#REF!,Data!#REF!,Data!#REF!)))))))))))))))&amp;IF(B22=Data!#REF!,Data!#REF!,(IF(B22=Data!#REF!,Data!#REF!,(IF(B22=Data!#REF!,Data!#REF!,(IF(B22=Data!#REF!,Data!#REF!,(IF(B22=Data!#REF!,Data!#REF!,Data!#REF!)))))))))</f>
        <v>#REF!</v>
      </c>
      <c r="T22" s="330"/>
      <c r="U22" s="233" t="e">
        <f>IF(B22=Data!B137,Data!J137,(IF(B22=Data!#REF!,Data!#REF!,(IF(B22=Data!B140,Data!J140,(IF(B22=Data!#REF!,Data!#REF!,(IF(B22=Data!#REF!,Data!#REF!,(IF(B22=Data!#REF!,Data!#REF!,(IF(B22=Data!B124,Data!J124,(IF(B22=Data!#REF!,Data!#REF!,Data!#REF!)))))))))))))))&amp;IF(B22=Data!#REF!,Data!#REF!,(IF(B22=Data!#REF!,Data!#REF!,(IF(B22=Data!B264,Data!J264,(IF(B22=Data!#REF!,Data!#REF!,(IF(B22=Data!#REF!,Data!#REF!,(IF(B22=Data!B164,Data!J932,(IF(B22=Data!#REF!,Data!#REF!,(IF(B22=Data!#REF!,Data!#REF!,Data!#REF!)))))))))))))))&amp;IF(B22=Data!#REF!,Data!#REF!,(IF(B22=Data!#REF!,Data!#REF!,(IF(B22=Data!#REF!,Data!#REF!,(IF(B22=Data!#REF!,Data!#REF!,(IF(B22=Data!#REF!,Data!#REF!,Data!#REF!)))))))))</f>
        <v>#REF!</v>
      </c>
      <c r="V22" s="227">
        <f>IF(D22="","",VLOOKUP(B22,Data!$B$5:$J$501,9,FALSE)*D22)</f>
        <v>1.488</v>
      </c>
    </row>
    <row r="23" spans="1:22" ht="17.75" customHeight="1">
      <c r="A23" s="397">
        <v>5</v>
      </c>
      <c r="B23" s="398" t="s">
        <v>390</v>
      </c>
      <c r="C23" s="239" t="str">
        <f>IF(D23="","",VLOOKUP(B23,Data!$B$5:$L$501,2,FALSE))</f>
        <v>ZW44790</v>
      </c>
      <c r="D23" s="394">
        <v>1</v>
      </c>
      <c r="E23" s="319" t="s">
        <v>524</v>
      </c>
      <c r="F23" s="224">
        <f>IF(D23="","",VLOOKUP(B23,Data!$B$5:$L$501,11,FALSE))</f>
        <v>2531</v>
      </c>
      <c r="G23" s="234">
        <f t="shared" si="0"/>
        <v>2531</v>
      </c>
      <c r="H23" s="225" t="str">
        <f>IF(D23="","",VLOOKUP(B23,Data!$B$5:$D$501,3,FALSE))</f>
        <v>C/T</v>
      </c>
      <c r="I23" s="225" t="str">
        <f>IF(D23="","",VLOOKUP(B23,Data!$B$5:$M$501,12,FALSE))</f>
        <v>Indonesia</v>
      </c>
      <c r="J23" s="231" t="s">
        <v>982</v>
      </c>
      <c r="K23" s="226">
        <f>IF(D23="","",VLOOKUP(B23,Data!$B$5:$E$501,4,FALSE)*D23)</f>
        <v>267</v>
      </c>
      <c r="L23" s="232">
        <f>IF(D23="","",VLOOKUP(B23,Data!$B$5:$F$501,5,FALSE)*D23)</f>
        <v>242</v>
      </c>
      <c r="M23" s="230" t="e">
        <f>IF(B23=Data!B138,Data!G138,(IF(B23=Data!#REF!,Data!#REF!,(IF(B23=Data!B141,Data!G141,(IF(B23=Data!#REF!,Data!#REF!,(IF(B23=Data!#REF!,Data!#REF!,(IF(B23=Data!#REF!,Data!#REF!,(IF(B23=Data!B125,Data!G125,(IF(B23=Data!#REF!,Data!#REF!,Data!#REF!)))))))))))))))&amp;IF(B23=Data!#REF!,Data!#REF!,(IF(B23=Data!#REF!,Data!#REF!,(IF(B23=Data!B265,Data!G265,(IF(B23=Data!#REF!,Data!#REF!,(IF(B23=Data!#REF!,Data!#REF!,(IF(B23=Data!B165,Data!G933,(IF(B23=Data!#REF!,Data!#REF!,(IF(B23=Data!#REF!,Data!#REF!,Data!#REF!)))))))))))))))&amp;IF(B23=Data!#REF!,Data!#REF!,(IF(B23=Data!#REF!,Data!#REF!,(IF(B23=Data!#REF!,Data!#REF!,(IF(B23=Data!#REF!,Data!#REF!,(IF(B23=Data!#REF!,Data!#REF!,Data!#REF!)))))))))</f>
        <v>#REF!</v>
      </c>
      <c r="N23" s="328"/>
      <c r="O23" s="329"/>
      <c r="P23" s="233" t="e">
        <f>IF(B23=Data!B138,Data!H138,(IF(B23=Data!#REF!,Data!#REF!,(IF(B23=Data!B141,Data!H141,(IF(B23=Data!#REF!,Data!#REF!,(IF(B23=Data!#REF!,Data!#REF!,(IF(B23=Data!#REF!,Data!#REF!,(IF(B23=Data!B125,Data!H125,(IF(B23=Data!#REF!,Data!#REF!,Data!#REF!)))))))))))))))&amp;IF(B23=Data!#REF!,Data!#REF!,(IF(B23=Data!#REF!,Data!#REF!,(IF(B23=Data!B265,Data!H265,(IF(B23=Data!#REF!,Data!#REF!,(IF(B23=Data!#REF!,Data!#REF!,(IF(B23=Data!B165,Data!H933,(IF(B23=Data!#REF!,Data!#REF!,(IF(B23=Data!#REF!,Data!#REF!,Data!#REF!)))))))))))))))&amp;IF(B23=Data!#REF!,Data!#REF!,(IF(B23=Data!#REF!,Data!#REF!,(IF(B23=Data!#REF!,Data!#REF!,(IF(B23=Data!#REF!,Data!#REF!,(IF(B23=Data!#REF!,Data!#REF!,Data!#REF!)))))))))</f>
        <v>#REF!</v>
      </c>
      <c r="Q23" s="329"/>
      <c r="R23" s="329"/>
      <c r="S23" s="233" t="e">
        <f>IF(B23=Data!B138,Data!I138,(IF(B23=Data!#REF!,Data!#REF!,(IF(B23=Data!B141,Data!I141,(IF(B23=Data!#REF!,Data!#REF!,(IF(B23=Data!#REF!,Data!#REF!,(IF(B23=Data!#REF!,Data!#REF!,(IF(B23=Data!B125,Data!I125,(IF(B23=Data!#REF!,Data!#REF!,Data!#REF!)))))))))))))))&amp;IF(B23=Data!#REF!,Data!#REF!,(IF(B23=Data!#REF!,Data!#REF!,(IF(B23=Data!B265,Data!I265,(IF(B23=Data!#REF!,Data!#REF!,(IF(B23=Data!#REF!,Data!#REF!,(IF(B23=Data!B165,Data!I933,(IF(B23=Data!#REF!,Data!#REF!,(IF(B23=Data!#REF!,Data!#REF!,Data!#REF!)))))))))))))))&amp;IF(B23=Data!#REF!,Data!#REF!,(IF(B23=Data!#REF!,Data!#REF!,(IF(B23=Data!#REF!,Data!#REF!,(IF(B23=Data!#REF!,Data!#REF!,(IF(B23=Data!#REF!,Data!#REF!,Data!#REF!)))))))))</f>
        <v>#REF!</v>
      </c>
      <c r="T23" s="330"/>
      <c r="U23" s="233" t="e">
        <f>IF(B23=Data!B138,Data!J138,(IF(B23=Data!#REF!,Data!#REF!,(IF(B23=Data!B141,Data!J141,(IF(B23=Data!#REF!,Data!#REF!,(IF(B23=Data!#REF!,Data!#REF!,(IF(B23=Data!#REF!,Data!#REF!,(IF(B23=Data!B125,Data!J125,(IF(B23=Data!#REF!,Data!#REF!,Data!#REF!)))))))))))))))&amp;IF(B23=Data!#REF!,Data!#REF!,(IF(B23=Data!#REF!,Data!#REF!,(IF(B23=Data!B265,Data!J265,(IF(B23=Data!#REF!,Data!#REF!,(IF(B23=Data!#REF!,Data!#REF!,(IF(B23=Data!B165,Data!J933,(IF(B23=Data!#REF!,Data!#REF!,(IF(B23=Data!#REF!,Data!#REF!,Data!#REF!)))))))))))))))&amp;IF(B23=Data!#REF!,Data!#REF!,(IF(B23=Data!#REF!,Data!#REF!,(IF(B23=Data!#REF!,Data!#REF!,(IF(B23=Data!#REF!,Data!#REF!,(IF(B23=Data!#REF!,Data!#REF!,Data!#REF!)))))))))</f>
        <v>#REF!</v>
      </c>
      <c r="V23" s="227">
        <f>IF(D23="","",VLOOKUP(B23,Data!$B$5:$J$501,9,FALSE)*D23)</f>
        <v>1.488</v>
      </c>
    </row>
    <row r="24" spans="1:22" ht="17.75" customHeight="1">
      <c r="A24" s="395"/>
      <c r="B24" s="396" t="s">
        <v>986</v>
      </c>
      <c r="C24" s="239" t="str">
        <f>IF(D24="","",VLOOKUP(B24,Data!$B$5:$L$501,2,FALSE))</f>
        <v/>
      </c>
      <c r="D24" s="394"/>
      <c r="E24" s="319"/>
      <c r="F24" s="224" t="str">
        <f>IF(D24="","",VLOOKUP(B24,Data!$B$5:$L$501,11,FALSE))</f>
        <v/>
      </c>
      <c r="G24" s="234" t="str">
        <f t="shared" ref="G24:G25" si="1">IF(D24&gt;0,D24*F24,"-")</f>
        <v>-</v>
      </c>
      <c r="H24" s="225" t="str">
        <f>IF(D24="","",VLOOKUP(B24,Data!$B$5:$D$501,3,FALSE))</f>
        <v/>
      </c>
      <c r="I24" s="225" t="str">
        <f>IF(D24="","",VLOOKUP(B24,Data!$B$5:$M$501,12,FALSE))</f>
        <v/>
      </c>
      <c r="J24" s="231"/>
      <c r="K24" s="226" t="str">
        <f>IF(D24="","",VLOOKUP(B24,Data!$B$5:$E$501,4,FALSE)*D24)</f>
        <v/>
      </c>
      <c r="L24" s="232" t="str">
        <f>IF(D24="","",VLOOKUP(B24,Data!$B$5:$F$501,5,FALSE)*D24)</f>
        <v/>
      </c>
      <c r="M24" s="230" t="e">
        <f>IF(B24=Data!B95,Data!G95,(IF(B24=Data!#REF!,Data!#REF!,(IF(B24=Data!B98,Data!G98,(IF(B24=Data!#REF!,Data!#REF!,(IF(B24=Data!#REF!,Data!#REF!,(IF(B24=Data!#REF!,Data!#REF!,(IF(B24=Data!B82,Data!G82,(IF(B24=Data!#REF!,Data!#REF!,Data!#REF!)))))))))))))))&amp;IF(B24=Data!#REF!,Data!#REF!,(IF(B24=Data!#REF!,Data!#REF!,(IF(B24=Data!B222,Data!G222,(IF(B24=Data!#REF!,Data!#REF!,(IF(B24=Data!#REF!,Data!#REF!,(IF(B24=Data!B122,Data!G890,(IF(B24=Data!#REF!,Data!#REF!,(IF(B24=Data!#REF!,Data!#REF!,Data!#REF!)))))))))))))))&amp;IF(B24=Data!#REF!,Data!#REF!,(IF(B24=Data!#REF!,Data!#REF!,(IF(B24=Data!#REF!,Data!#REF!,(IF(B24=Data!#REF!,Data!#REF!,(IF(B24=Data!#REF!,Data!#REF!,Data!#REF!)))))))))</f>
        <v>#REF!</v>
      </c>
      <c r="N24" s="328"/>
      <c r="O24" s="329"/>
      <c r="P24" s="233" t="e">
        <f>IF(B24=Data!B95,Data!H95,(IF(B24=Data!#REF!,Data!#REF!,(IF(B24=Data!B98,Data!H98,(IF(B24=Data!#REF!,Data!#REF!,(IF(B24=Data!#REF!,Data!#REF!,(IF(B24=Data!#REF!,Data!#REF!,(IF(B24=Data!B82,Data!H82,(IF(B24=Data!#REF!,Data!#REF!,Data!#REF!)))))))))))))))&amp;IF(B24=Data!#REF!,Data!#REF!,(IF(B24=Data!#REF!,Data!#REF!,(IF(B24=Data!B222,Data!H222,(IF(B24=Data!#REF!,Data!#REF!,(IF(B24=Data!#REF!,Data!#REF!,(IF(B24=Data!B122,Data!H890,(IF(B24=Data!#REF!,Data!#REF!,(IF(B24=Data!#REF!,Data!#REF!,Data!#REF!)))))))))))))))&amp;IF(B24=Data!#REF!,Data!#REF!,(IF(B24=Data!#REF!,Data!#REF!,(IF(B24=Data!#REF!,Data!#REF!,(IF(B24=Data!#REF!,Data!#REF!,(IF(B24=Data!#REF!,Data!#REF!,Data!#REF!)))))))))</f>
        <v>#REF!</v>
      </c>
      <c r="Q24" s="329"/>
      <c r="R24" s="329"/>
      <c r="S24" s="233" t="e">
        <f>IF(B24=Data!B95,Data!I95,(IF(B24=Data!#REF!,Data!#REF!,(IF(B24=Data!B98,Data!I98,(IF(B24=Data!#REF!,Data!#REF!,(IF(B24=Data!#REF!,Data!#REF!,(IF(B24=Data!#REF!,Data!#REF!,(IF(B24=Data!B82,Data!I82,(IF(B24=Data!#REF!,Data!#REF!,Data!#REF!)))))))))))))))&amp;IF(B24=Data!#REF!,Data!#REF!,(IF(B24=Data!#REF!,Data!#REF!,(IF(B24=Data!B222,Data!I222,(IF(B24=Data!#REF!,Data!#REF!,(IF(B24=Data!#REF!,Data!#REF!,(IF(B24=Data!B122,Data!I890,(IF(B24=Data!#REF!,Data!#REF!,(IF(B24=Data!#REF!,Data!#REF!,Data!#REF!)))))))))))))))&amp;IF(B24=Data!#REF!,Data!#REF!,(IF(B24=Data!#REF!,Data!#REF!,(IF(B24=Data!#REF!,Data!#REF!,(IF(B24=Data!#REF!,Data!#REF!,(IF(B24=Data!#REF!,Data!#REF!,Data!#REF!)))))))))</f>
        <v>#REF!</v>
      </c>
      <c r="T24" s="330"/>
      <c r="U24" s="233" t="e">
        <f>IF(B24=Data!B95,Data!J95,(IF(B24=Data!#REF!,Data!#REF!,(IF(B24=Data!B98,Data!J98,(IF(B24=Data!#REF!,Data!#REF!,(IF(B24=Data!#REF!,Data!#REF!,(IF(B24=Data!#REF!,Data!#REF!,(IF(B24=Data!B82,Data!J82,(IF(B24=Data!#REF!,Data!#REF!,Data!#REF!)))))))))))))))&amp;IF(B24=Data!#REF!,Data!#REF!,(IF(B24=Data!#REF!,Data!#REF!,(IF(B24=Data!B222,Data!J222,(IF(B24=Data!#REF!,Data!#REF!,(IF(B24=Data!#REF!,Data!#REF!,(IF(B24=Data!B122,Data!J890,(IF(B24=Data!#REF!,Data!#REF!,(IF(B24=Data!#REF!,Data!#REF!,Data!#REF!)))))))))))))))&amp;IF(B24=Data!#REF!,Data!#REF!,(IF(B24=Data!#REF!,Data!#REF!,(IF(B24=Data!#REF!,Data!#REF!,(IF(B24=Data!#REF!,Data!#REF!,(IF(B24=Data!#REF!,Data!#REF!,Data!#REF!)))))))))</f>
        <v>#REF!</v>
      </c>
      <c r="V24" s="227" t="str">
        <f>IF(D24="","",VLOOKUP(B24,Data!$B$5:$J$501,9,FALSE)*D24)</f>
        <v/>
      </c>
    </row>
    <row r="25" spans="1:22" ht="17.75" customHeight="1">
      <c r="A25" s="397">
        <v>6</v>
      </c>
      <c r="B25" s="398" t="s">
        <v>356</v>
      </c>
      <c r="C25" s="239" t="str">
        <f>IF(D25="","",VLOOKUP(B25,Data!$B$5:$L$501,2,FALSE))</f>
        <v>WQ78290</v>
      </c>
      <c r="D25" s="394">
        <v>1</v>
      </c>
      <c r="E25" s="320"/>
      <c r="F25" s="224">
        <f>IF(D25="","",VLOOKUP(B25,Data!$B$5:$L$501,11,FALSE))</f>
        <v>4283.7299999999996</v>
      </c>
      <c r="G25" s="234">
        <f t="shared" si="1"/>
        <v>4283.7299999999996</v>
      </c>
      <c r="H25" s="225" t="str">
        <f>IF(D25="","",VLOOKUP(B25,Data!$B$5:$D$501,3,FALSE))</f>
        <v>C/T</v>
      </c>
      <c r="I25" s="225" t="str">
        <f>IF(D25="","",VLOOKUP(B25,Data!$B$5:$M$501,12,FALSE))</f>
        <v>Indonesia</v>
      </c>
      <c r="J25" s="231" t="s">
        <v>987</v>
      </c>
      <c r="K25" s="226">
        <f>IF(D25="","",VLOOKUP(B25,Data!$B$5:$E$501,4,FALSE)*D25)</f>
        <v>305</v>
      </c>
      <c r="L25" s="232">
        <f>IF(D25="","",VLOOKUP(B25,Data!$B$5:$F$501,5,FALSE)*D25)</f>
        <v>269</v>
      </c>
      <c r="M25" s="230" t="e">
        <f>IF(B25=Data!B138,Data!G138,(IF(B25=Data!#REF!,Data!#REF!,(IF(B25=Data!B141,Data!G141,(IF(B25=Data!#REF!,Data!#REF!,(IF(B25=Data!#REF!,Data!#REF!,(IF(B25=Data!#REF!,Data!#REF!,(IF(B25=Data!B125,Data!G125,(IF(B25=Data!#REF!,Data!#REF!,Data!#REF!)))))))))))))))&amp;IF(B25=Data!#REF!,Data!#REF!,(IF(B25=Data!#REF!,Data!#REF!,(IF(B25=Data!B265,Data!G265,(IF(B25=Data!#REF!,Data!#REF!,(IF(B25=Data!#REF!,Data!#REF!,(IF(B25=Data!B165,Data!G933,(IF(B25=Data!#REF!,Data!#REF!,(IF(B25=Data!#REF!,Data!#REF!,Data!#REF!)))))))))))))))&amp;IF(B25=Data!#REF!,Data!#REF!,(IF(B25=Data!#REF!,Data!#REF!,(IF(B25=Data!#REF!,Data!#REF!,(IF(B25=Data!#REF!,Data!#REF!,(IF(B25=Data!#REF!,Data!#REF!,Data!#REF!)))))))))</f>
        <v>#REF!</v>
      </c>
      <c r="N25" s="328"/>
      <c r="O25" s="329"/>
      <c r="P25" s="233" t="e">
        <f>IF(B25=Data!B138,Data!H138,(IF(B25=Data!#REF!,Data!#REF!,(IF(B25=Data!B141,Data!H141,(IF(B25=Data!#REF!,Data!#REF!,(IF(B25=Data!#REF!,Data!#REF!,(IF(B25=Data!#REF!,Data!#REF!,(IF(B25=Data!B125,Data!H125,(IF(B25=Data!#REF!,Data!#REF!,Data!#REF!)))))))))))))))&amp;IF(B25=Data!#REF!,Data!#REF!,(IF(B25=Data!#REF!,Data!#REF!,(IF(B25=Data!B265,Data!H265,(IF(B25=Data!#REF!,Data!#REF!,(IF(B25=Data!#REF!,Data!#REF!,(IF(B25=Data!B165,Data!H933,(IF(B25=Data!#REF!,Data!#REF!,(IF(B25=Data!#REF!,Data!#REF!,Data!#REF!)))))))))))))))&amp;IF(B25=Data!#REF!,Data!#REF!,(IF(B25=Data!#REF!,Data!#REF!,(IF(B25=Data!#REF!,Data!#REF!,(IF(B25=Data!#REF!,Data!#REF!,(IF(B25=Data!#REF!,Data!#REF!,Data!#REF!)))))))))</f>
        <v>#REF!</v>
      </c>
      <c r="Q25" s="329"/>
      <c r="R25" s="329"/>
      <c r="S25" s="233" t="e">
        <f>IF(B25=Data!B138,Data!I138,(IF(B25=Data!#REF!,Data!#REF!,(IF(B25=Data!B141,Data!I141,(IF(B25=Data!#REF!,Data!#REF!,(IF(B25=Data!#REF!,Data!#REF!,(IF(B25=Data!#REF!,Data!#REF!,(IF(B25=Data!B125,Data!I125,(IF(B25=Data!#REF!,Data!#REF!,Data!#REF!)))))))))))))))&amp;IF(B25=Data!#REF!,Data!#REF!,(IF(B25=Data!#REF!,Data!#REF!,(IF(B25=Data!B265,Data!I265,(IF(B25=Data!#REF!,Data!#REF!,(IF(B25=Data!#REF!,Data!#REF!,(IF(B25=Data!B165,Data!I933,(IF(B25=Data!#REF!,Data!#REF!,(IF(B25=Data!#REF!,Data!#REF!,Data!#REF!)))))))))))))))&amp;IF(B25=Data!#REF!,Data!#REF!,(IF(B25=Data!#REF!,Data!#REF!,(IF(B25=Data!#REF!,Data!#REF!,(IF(B25=Data!#REF!,Data!#REF!,(IF(B25=Data!#REF!,Data!#REF!,Data!#REF!)))))))))</f>
        <v>#REF!</v>
      </c>
      <c r="T25" s="330"/>
      <c r="U25" s="233" t="e">
        <f>IF(B25=Data!B138,Data!J138,(IF(B25=Data!#REF!,Data!#REF!,(IF(B25=Data!B141,Data!J141,(IF(B25=Data!#REF!,Data!#REF!,(IF(B25=Data!#REF!,Data!#REF!,(IF(B25=Data!#REF!,Data!#REF!,(IF(B25=Data!B125,Data!J125,(IF(B25=Data!#REF!,Data!#REF!,Data!#REF!)))))))))))))))&amp;IF(B25=Data!#REF!,Data!#REF!,(IF(B25=Data!#REF!,Data!#REF!,(IF(B25=Data!B265,Data!J265,(IF(B25=Data!#REF!,Data!#REF!,(IF(B25=Data!#REF!,Data!#REF!,(IF(B25=Data!B165,Data!J933,(IF(B25=Data!#REF!,Data!#REF!,(IF(B25=Data!#REF!,Data!#REF!,Data!#REF!)))))))))))))))&amp;IF(B25=Data!#REF!,Data!#REF!,(IF(B25=Data!#REF!,Data!#REF!,(IF(B25=Data!#REF!,Data!#REF!,(IF(B25=Data!#REF!,Data!#REF!,(IF(B25=Data!#REF!,Data!#REF!,Data!#REF!)))))))))</f>
        <v>#REF!</v>
      </c>
      <c r="V25" s="227">
        <f>IF(D25="","",VLOOKUP(B25,Data!$B$5:$J$501,9,FALSE)*D25)</f>
        <v>1.534</v>
      </c>
    </row>
    <row r="26" spans="1:22" ht="17.75" customHeight="1">
      <c r="A26" s="397"/>
      <c r="B26" s="398"/>
      <c r="C26" s="239" t="str">
        <f>IF(D26="","",VLOOKUP(B26,Data!$B$5:$L$501,2,FALSE))</f>
        <v/>
      </c>
      <c r="D26" s="394"/>
      <c r="E26" s="320"/>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139,Data!G139,(IF(B26=Data!#REF!,Data!#REF!,(IF(B26=Data!B142,Data!G142,(IF(B26=Data!#REF!,Data!#REF!,(IF(B26=Data!#REF!,Data!#REF!,(IF(B26=Data!#REF!,Data!#REF!,(IF(B26=Data!B126,Data!G126,(IF(B26=Data!#REF!,Data!#REF!,Data!#REF!)))))))))))))))&amp;IF(B26=Data!#REF!,Data!#REF!,(IF(B26=Data!#REF!,Data!#REF!,(IF(B26=Data!B266,Data!G266,(IF(B26=Data!#REF!,Data!#REF!,(IF(B26=Data!#REF!,Data!#REF!,(IF(B26=Data!B166,Data!G934,(IF(B26=Data!#REF!,Data!#REF!,(IF(B26=Data!#REF!,Data!#REF!,Data!#REF!)))))))))))))))&amp;IF(B26=Data!#REF!,Data!#REF!,(IF(B26=Data!#REF!,Data!#REF!,(IF(B26=Data!#REF!,Data!#REF!,(IF(B26=Data!#REF!,Data!#REF!,(IF(B26=Data!#REF!,Data!#REF!,Data!#REF!)))))))))</f>
        <v>#REF!</v>
      </c>
      <c r="N26" s="328"/>
      <c r="O26" s="329"/>
      <c r="P26" s="233" t="e">
        <f>IF(B26=Data!B139,Data!H139,(IF(B26=Data!#REF!,Data!#REF!,(IF(B26=Data!B142,Data!H142,(IF(B26=Data!#REF!,Data!#REF!,(IF(B26=Data!#REF!,Data!#REF!,(IF(B26=Data!#REF!,Data!#REF!,(IF(B26=Data!B126,Data!H126,(IF(B26=Data!#REF!,Data!#REF!,Data!#REF!)))))))))))))))&amp;IF(B26=Data!#REF!,Data!#REF!,(IF(B26=Data!#REF!,Data!#REF!,(IF(B26=Data!B266,Data!H266,(IF(B26=Data!#REF!,Data!#REF!,(IF(B26=Data!#REF!,Data!#REF!,(IF(B26=Data!B166,Data!H934,(IF(B26=Data!#REF!,Data!#REF!,(IF(B26=Data!#REF!,Data!#REF!,Data!#REF!)))))))))))))))&amp;IF(B26=Data!#REF!,Data!#REF!,(IF(B26=Data!#REF!,Data!#REF!,(IF(B26=Data!#REF!,Data!#REF!,(IF(B26=Data!#REF!,Data!#REF!,(IF(B26=Data!#REF!,Data!#REF!,Data!#REF!)))))))))</f>
        <v>#REF!</v>
      </c>
      <c r="Q26" s="329"/>
      <c r="R26" s="329"/>
      <c r="S26" s="233" t="e">
        <f>IF(B26=Data!B139,Data!I139,(IF(B26=Data!#REF!,Data!#REF!,(IF(B26=Data!B142,Data!I142,(IF(B26=Data!#REF!,Data!#REF!,(IF(B26=Data!#REF!,Data!#REF!,(IF(B26=Data!#REF!,Data!#REF!,(IF(B26=Data!B126,Data!I126,(IF(B26=Data!#REF!,Data!#REF!,Data!#REF!)))))))))))))))&amp;IF(B26=Data!#REF!,Data!#REF!,(IF(B26=Data!#REF!,Data!#REF!,(IF(B26=Data!B266,Data!I266,(IF(B26=Data!#REF!,Data!#REF!,(IF(B26=Data!#REF!,Data!#REF!,(IF(B26=Data!B166,Data!I934,(IF(B26=Data!#REF!,Data!#REF!,(IF(B26=Data!#REF!,Data!#REF!,Data!#REF!)))))))))))))))&amp;IF(B26=Data!#REF!,Data!#REF!,(IF(B26=Data!#REF!,Data!#REF!,(IF(B26=Data!#REF!,Data!#REF!,(IF(B26=Data!#REF!,Data!#REF!,(IF(B26=Data!#REF!,Data!#REF!,Data!#REF!)))))))))</f>
        <v>#REF!</v>
      </c>
      <c r="T26" s="330"/>
      <c r="U26" s="233" t="e">
        <f>IF(B26=Data!B139,Data!J139,(IF(B26=Data!#REF!,Data!#REF!,(IF(B26=Data!B142,Data!J142,(IF(B26=Data!#REF!,Data!#REF!,(IF(B26=Data!#REF!,Data!#REF!,(IF(B26=Data!#REF!,Data!#REF!,(IF(B26=Data!B126,Data!J126,(IF(B26=Data!#REF!,Data!#REF!,Data!#REF!)))))))))))))))&amp;IF(B26=Data!#REF!,Data!#REF!,(IF(B26=Data!#REF!,Data!#REF!,(IF(B26=Data!B266,Data!J266,(IF(B26=Data!#REF!,Data!#REF!,(IF(B26=Data!#REF!,Data!#REF!,(IF(B26=Data!B166,Data!J934,(IF(B26=Data!#REF!,Data!#REF!,(IF(B26=Data!#REF!,Data!#REF!,Data!#REF!)))))))))))))))&amp;IF(B26=Data!#REF!,Data!#REF!,(IF(B26=Data!#REF!,Data!#REF!,(IF(B26=Data!#REF!,Data!#REF!,(IF(B26=Data!#REF!,Data!#REF!,(IF(B26=Data!#REF!,Data!#REF!,Data!#REF!)))))))))</f>
        <v>#REF!</v>
      </c>
      <c r="V26" s="227" t="str">
        <f>IF(D26="","",VLOOKUP(B26,Data!$B$5:$J$501,9,FALSE)*D26)</f>
        <v/>
      </c>
    </row>
    <row r="27" spans="1:22" ht="17.5" customHeight="1">
      <c r="A27" s="326"/>
      <c r="B27" s="327"/>
      <c r="C27" s="239" t="str">
        <f>IF(D27="","",VLOOKUP(B27,Data!$B$5:$L$501,2,FALSE))</f>
        <v/>
      </c>
      <c r="D27" s="229"/>
      <c r="E27" s="228"/>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108,Data!G108,(IF(B27=Data!#REF!,Data!#REF!,(IF(B27=Data!B111,Data!G111,(IF(B27=Data!#REF!,Data!#REF!,(IF(B27=Data!#REF!,Data!#REF!,(IF(B27=Data!#REF!,Data!#REF!,(IF(B27=Data!B95,Data!G95,(IF(B27=Data!#REF!,Data!#REF!,Data!#REF!)))))))))))))))&amp;IF(B27=Data!#REF!,Data!#REF!,(IF(B27=Data!#REF!,Data!#REF!,(IF(B27=Data!B235,Data!G235,(IF(B27=Data!#REF!,Data!#REF!,(IF(B27=Data!#REF!,Data!#REF!,(IF(B27=Data!B135,Data!G903,(IF(B27=Data!#REF!,Data!#REF!,(IF(B27=Data!#REF!,Data!#REF!,Data!#REF!)))))))))))))))&amp;IF(B27=Data!#REF!,Data!#REF!,(IF(B27=Data!#REF!,Data!#REF!,(IF(B27=Data!#REF!,Data!#REF!,(IF(B27=Data!#REF!,Data!#REF!,(IF(B27=Data!#REF!,Data!#REF!,Data!#REF!)))))))))</f>
        <v>#REF!</v>
      </c>
      <c r="N27" s="328"/>
      <c r="O27" s="329"/>
      <c r="P27" s="233" t="e">
        <f>IF(B27=Data!B108,Data!H108,(IF(B27=Data!#REF!,Data!#REF!,(IF(B27=Data!B111,Data!H111,(IF(B27=Data!#REF!,Data!#REF!,(IF(B27=Data!#REF!,Data!#REF!,(IF(B27=Data!#REF!,Data!#REF!,(IF(B27=Data!B95,Data!H95,(IF(B27=Data!#REF!,Data!#REF!,Data!#REF!)))))))))))))))&amp;IF(B27=Data!#REF!,Data!#REF!,(IF(B27=Data!#REF!,Data!#REF!,(IF(B27=Data!B235,Data!H235,(IF(B27=Data!#REF!,Data!#REF!,(IF(B27=Data!#REF!,Data!#REF!,(IF(B27=Data!B135,Data!H903,(IF(B27=Data!#REF!,Data!#REF!,(IF(B27=Data!#REF!,Data!#REF!,Data!#REF!)))))))))))))))&amp;IF(B27=Data!#REF!,Data!#REF!,(IF(B27=Data!#REF!,Data!#REF!,(IF(B27=Data!#REF!,Data!#REF!,(IF(B27=Data!#REF!,Data!#REF!,(IF(B27=Data!#REF!,Data!#REF!,Data!#REF!)))))))))</f>
        <v>#REF!</v>
      </c>
      <c r="Q27" s="329"/>
      <c r="R27" s="329"/>
      <c r="S27" s="233" t="e">
        <f>IF(B27=Data!B108,Data!I108,(IF(B27=Data!#REF!,Data!#REF!,(IF(B27=Data!B111,Data!I111,(IF(B27=Data!#REF!,Data!#REF!,(IF(B27=Data!#REF!,Data!#REF!,(IF(B27=Data!#REF!,Data!#REF!,(IF(B27=Data!B95,Data!I95,(IF(B27=Data!#REF!,Data!#REF!,Data!#REF!)))))))))))))))&amp;IF(B27=Data!#REF!,Data!#REF!,(IF(B27=Data!#REF!,Data!#REF!,(IF(B27=Data!B235,Data!I235,(IF(B27=Data!#REF!,Data!#REF!,(IF(B27=Data!#REF!,Data!#REF!,(IF(B27=Data!B135,Data!I903,(IF(B27=Data!#REF!,Data!#REF!,(IF(B27=Data!#REF!,Data!#REF!,Data!#REF!)))))))))))))))&amp;IF(B27=Data!#REF!,Data!#REF!,(IF(B27=Data!#REF!,Data!#REF!,(IF(B27=Data!#REF!,Data!#REF!,(IF(B27=Data!#REF!,Data!#REF!,(IF(B27=Data!#REF!,Data!#REF!,Data!#REF!)))))))))</f>
        <v>#REF!</v>
      </c>
      <c r="T27" s="330"/>
      <c r="U27" s="233" t="e">
        <f>IF(B27=Data!B108,Data!J108,(IF(B27=Data!#REF!,Data!#REF!,(IF(B27=Data!B111,Data!J111,(IF(B27=Data!#REF!,Data!#REF!,(IF(B27=Data!#REF!,Data!#REF!,(IF(B27=Data!#REF!,Data!#REF!,(IF(B27=Data!B95,Data!J95,(IF(B27=Data!#REF!,Data!#REF!,Data!#REF!)))))))))))))))&amp;IF(B27=Data!#REF!,Data!#REF!,(IF(B27=Data!#REF!,Data!#REF!,(IF(B27=Data!B235,Data!J235,(IF(B27=Data!#REF!,Data!#REF!,(IF(B27=Data!#REF!,Data!#REF!,(IF(B27=Data!B135,Data!J903,(IF(B27=Data!#REF!,Data!#REF!,(IF(B27=Data!#REF!,Data!#REF!,Data!#REF!)))))))))))))))&amp;IF(B27=Data!#REF!,Data!#REF!,(IF(B27=Data!#REF!,Data!#REF!,(IF(B27=Data!#REF!,Data!#REF!,(IF(B27=Data!#REF!,Data!#REF!,(IF(B27=Data!#REF!,Data!#REF!,Data!#REF!)))))))))</f>
        <v>#REF!</v>
      </c>
      <c r="V27" s="227" t="str">
        <f>IF(D27="","",VLOOKUP(B27,Data!$B$5:$J$501,9,FALSE)*D27)</f>
        <v/>
      </c>
    </row>
    <row r="28" spans="1:22" ht="29" customHeight="1">
      <c r="A28" s="326"/>
      <c r="B28" s="390"/>
      <c r="C28" s="326"/>
      <c r="D28" s="321">
        <f>SUM(D18:D26)</f>
        <v>25</v>
      </c>
      <c r="E28" s="113"/>
      <c r="F28" s="167"/>
      <c r="G28" s="236">
        <f>SUM(G18:G26)</f>
        <v>59139.92</v>
      </c>
      <c r="H28" s="235"/>
      <c r="I28" s="235"/>
      <c r="J28" s="241"/>
      <c r="K28" s="236">
        <f>SUM(K18:K26)</f>
        <v>6235</v>
      </c>
      <c r="L28" s="236">
        <f>SUM(L18:L26)</f>
        <v>5626</v>
      </c>
      <c r="M28" s="236" t="e">
        <f>SUM(M16:M27)</f>
        <v>#REF!</v>
      </c>
      <c r="N28" s="237" t="e">
        <f>SUM(#REF!)</f>
        <v>#REF!</v>
      </c>
      <c r="O28" s="236">
        <f>SUM(O16:O27)</f>
        <v>0</v>
      </c>
      <c r="P28" s="236" t="e">
        <f>SUM(P16:P27)</f>
        <v>#REF!</v>
      </c>
      <c r="Q28" s="237"/>
      <c r="R28" s="236">
        <f>SUM(R16:R27)</f>
        <v>0</v>
      </c>
      <c r="S28" s="236" t="e">
        <f>SUM(S16:S27)</f>
        <v>#REF!</v>
      </c>
      <c r="T28" s="237"/>
      <c r="U28" s="236" t="e">
        <f>SUM(U16:U27)</f>
        <v>#REF!</v>
      </c>
      <c r="V28" s="238">
        <f>SUM(V18:V26)</f>
        <v>34.86</v>
      </c>
    </row>
    <row r="29" spans="1:22" ht="16.5">
      <c r="A29" s="326"/>
      <c r="B29" s="19"/>
      <c r="C29" s="21"/>
      <c r="D29" s="203"/>
      <c r="E29" s="34"/>
      <c r="F29" s="186" t="s">
        <v>525</v>
      </c>
      <c r="G29" s="183"/>
      <c r="H29" s="55"/>
      <c r="I29" s="55"/>
      <c r="J29" s="165"/>
      <c r="K29" s="187"/>
      <c r="L29" s="183"/>
      <c r="M29" s="36"/>
      <c r="N29" s="35"/>
      <c r="O29" s="35"/>
      <c r="P29" s="35"/>
      <c r="Q29" s="35"/>
      <c r="R29" s="35"/>
      <c r="S29" s="35"/>
      <c r="T29" s="36"/>
      <c r="U29" s="36"/>
      <c r="V29" s="185"/>
    </row>
    <row r="30" spans="1:22" ht="13">
      <c r="A30" s="16" t="s">
        <v>520</v>
      </c>
      <c r="B30" s="17"/>
      <c r="C30" s="1"/>
      <c r="D30" s="204" t="s">
        <v>532</v>
      </c>
      <c r="E30" s="27"/>
      <c r="F30" s="81" t="s">
        <v>81</v>
      </c>
      <c r="G30" s="85"/>
      <c r="H30" s="32" t="s">
        <v>82</v>
      </c>
      <c r="I30" s="56"/>
      <c r="J30" s="188" t="s">
        <v>83</v>
      </c>
      <c r="K30" s="178"/>
      <c r="L30" s="428" t="s">
        <v>84</v>
      </c>
      <c r="M30" s="429"/>
      <c r="N30" s="429"/>
      <c r="O30" s="429"/>
      <c r="P30" s="429"/>
      <c r="Q30" s="429"/>
      <c r="R30" s="429"/>
      <c r="S30" s="429"/>
      <c r="T30" s="429"/>
      <c r="U30" s="429"/>
      <c r="V30" s="430"/>
    </row>
    <row r="31" spans="1:22" ht="13">
      <c r="A31" s="19" t="s">
        <v>521</v>
      </c>
      <c r="B31" s="20"/>
      <c r="C31" s="60"/>
      <c r="D31" s="201" t="s">
        <v>86</v>
      </c>
      <c r="E31" s="20"/>
      <c r="F31" s="431"/>
      <c r="G31" s="432"/>
      <c r="H31" s="19" t="s">
        <v>87</v>
      </c>
      <c r="I31" s="61"/>
      <c r="J31" s="189" t="s">
        <v>533</v>
      </c>
      <c r="K31" s="180"/>
      <c r="L31" s="176"/>
      <c r="M31" s="20"/>
      <c r="N31" s="20"/>
      <c r="O31" s="20"/>
      <c r="P31" s="20"/>
      <c r="Q31" s="20"/>
      <c r="R31" s="20"/>
      <c r="S31" s="20"/>
      <c r="T31" s="20"/>
      <c r="U31" s="20"/>
      <c r="V31" s="181"/>
    </row>
    <row r="32" spans="1:22">
      <c r="A32" s="19" t="s">
        <v>522</v>
      </c>
      <c r="B32" s="20"/>
      <c r="C32" s="21"/>
      <c r="D32" s="201"/>
      <c r="E32" s="20"/>
      <c r="F32" s="431"/>
      <c r="G32" s="432"/>
      <c r="H32" s="19"/>
      <c r="I32" s="61"/>
      <c r="J32" s="433" t="s">
        <v>92</v>
      </c>
      <c r="K32" s="434"/>
      <c r="L32" s="176"/>
      <c r="M32" s="20"/>
      <c r="N32" s="20"/>
      <c r="O32" s="20"/>
      <c r="P32" s="20"/>
      <c r="Q32" s="20"/>
      <c r="R32" s="20"/>
      <c r="S32" s="20"/>
      <c r="T32" s="20"/>
      <c r="U32" s="20"/>
      <c r="V32" s="181"/>
    </row>
    <row r="33" spans="1:29">
      <c r="A33" s="34"/>
      <c r="B33" s="35"/>
      <c r="C33" s="399"/>
      <c r="D33" s="201" t="s">
        <v>93</v>
      </c>
      <c r="E33" s="20"/>
      <c r="F33" s="190"/>
      <c r="G33" s="191"/>
      <c r="H33" s="19" t="s">
        <v>94</v>
      </c>
      <c r="I33" s="61"/>
      <c r="J33" s="189"/>
      <c r="K33" s="180"/>
      <c r="L33" s="176"/>
      <c r="M33" s="20"/>
      <c r="N33" s="20"/>
      <c r="O33" s="20"/>
      <c r="P33" s="20"/>
      <c r="Q33" s="20"/>
      <c r="R33" s="20"/>
      <c r="S33" s="20"/>
      <c r="T33" s="20"/>
      <c r="U33" s="20"/>
      <c r="V33" s="181"/>
    </row>
    <row r="34" spans="1:29" ht="13">
      <c r="A34" s="16" t="s">
        <v>95</v>
      </c>
      <c r="B34" s="27"/>
      <c r="C34" s="12"/>
      <c r="D34" s="201" t="s">
        <v>96</v>
      </c>
      <c r="E34" s="20"/>
      <c r="F34" s="89" t="s">
        <v>97</v>
      </c>
      <c r="G34" s="86"/>
      <c r="H34" s="19" t="s">
        <v>87</v>
      </c>
      <c r="I34" s="61"/>
      <c r="J34" s="189" t="s">
        <v>98</v>
      </c>
      <c r="K34" s="180"/>
      <c r="L34" s="176"/>
      <c r="M34" s="20"/>
      <c r="N34" s="20"/>
      <c r="O34" s="20"/>
      <c r="P34" s="20"/>
      <c r="Q34" s="20"/>
      <c r="R34" s="20"/>
      <c r="S34" s="20"/>
      <c r="T34" s="20"/>
      <c r="U34" s="20"/>
      <c r="V34" s="181"/>
    </row>
    <row r="35" spans="1:29" ht="13">
      <c r="A35" s="19" t="s">
        <v>538</v>
      </c>
      <c r="B35" s="20"/>
      <c r="C35" s="21"/>
      <c r="D35" s="201" t="s">
        <v>99</v>
      </c>
      <c r="E35" s="20"/>
      <c r="F35" s="90"/>
      <c r="G35" s="192"/>
      <c r="H35" s="19" t="s">
        <v>100</v>
      </c>
      <c r="I35" s="61"/>
      <c r="J35" s="433" t="s">
        <v>523</v>
      </c>
      <c r="K35" s="434"/>
      <c r="L35" s="435" t="s">
        <v>102</v>
      </c>
      <c r="M35" s="436"/>
      <c r="N35" s="436"/>
      <c r="O35" s="436"/>
      <c r="P35" s="436"/>
      <c r="Q35" s="436"/>
      <c r="R35" s="436"/>
      <c r="S35" s="436"/>
      <c r="T35" s="436"/>
      <c r="U35" s="436"/>
      <c r="V35" s="437"/>
    </row>
    <row r="36" spans="1:29">
      <c r="A36" s="34"/>
      <c r="B36" s="35"/>
      <c r="C36" s="36"/>
      <c r="D36" s="202"/>
      <c r="E36" s="35"/>
      <c r="F36" s="422" t="s">
        <v>989</v>
      </c>
      <c r="G36" s="423"/>
      <c r="H36" s="422" t="s">
        <v>988</v>
      </c>
      <c r="I36" s="423"/>
      <c r="J36" s="184" t="s">
        <v>539</v>
      </c>
      <c r="K36" s="184"/>
      <c r="L36" s="424" t="s">
        <v>104</v>
      </c>
      <c r="M36" s="425"/>
      <c r="N36" s="425"/>
      <c r="O36" s="425"/>
      <c r="P36" s="425"/>
      <c r="Q36" s="425"/>
      <c r="R36" s="425"/>
      <c r="S36" s="425"/>
      <c r="T36" s="425"/>
      <c r="U36" s="425"/>
      <c r="V36" s="426"/>
    </row>
    <row r="40" spans="1:29" ht="36" customHeight="1">
      <c r="A40" s="206" t="s">
        <v>545</v>
      </c>
      <c r="B40" s="206"/>
      <c r="D40" s="4"/>
      <c r="F40" s="331" t="s">
        <v>883</v>
      </c>
      <c r="G40" s="331"/>
      <c r="H40" s="331" t="s">
        <v>578</v>
      </c>
      <c r="J40" s="4"/>
    </row>
    <row r="41" spans="1:29" ht="20">
      <c r="A41" s="206" t="s">
        <v>901</v>
      </c>
      <c r="B41" s="206"/>
      <c r="D41" s="4"/>
      <c r="F41" s="331" t="s">
        <v>884</v>
      </c>
      <c r="G41" s="332"/>
      <c r="H41" s="331" t="s">
        <v>578</v>
      </c>
      <c r="J41" s="4"/>
    </row>
    <row r="42" spans="1:29" ht="20">
      <c r="A42" s="206" t="s">
        <v>546</v>
      </c>
      <c r="B42" s="206"/>
      <c r="D42" s="4"/>
      <c r="F42" s="331" t="s">
        <v>885</v>
      </c>
      <c r="G42" s="331"/>
      <c r="H42" s="331" t="s">
        <v>578</v>
      </c>
      <c r="J42" s="4"/>
    </row>
    <row r="43" spans="1:29" ht="20">
      <c r="A43" s="206" t="s">
        <v>547</v>
      </c>
      <c r="B43" s="206"/>
      <c r="D43" s="4"/>
      <c r="F43" s="331" t="s">
        <v>886</v>
      </c>
      <c r="G43" s="331"/>
      <c r="H43" s="331" t="s">
        <v>578</v>
      </c>
      <c r="J43" s="4"/>
    </row>
    <row r="44" spans="1:29" s="172" customFormat="1" ht="20">
      <c r="A44" s="206" t="s">
        <v>548</v>
      </c>
      <c r="B44" s="206"/>
      <c r="C44" s="4"/>
      <c r="D44" s="4"/>
      <c r="E44" s="4"/>
      <c r="F44" s="331" t="s">
        <v>887</v>
      </c>
      <c r="G44" s="331"/>
      <c r="H44" s="331" t="s">
        <v>578</v>
      </c>
      <c r="I44" s="4"/>
      <c r="J44" s="4"/>
      <c r="M44" s="4"/>
      <c r="N44" s="4"/>
      <c r="O44" s="4"/>
      <c r="P44" s="4"/>
      <c r="Q44" s="4"/>
      <c r="R44" s="4"/>
      <c r="S44" s="4"/>
      <c r="T44" s="4"/>
      <c r="U44" s="4"/>
      <c r="V44" s="173"/>
      <c r="Y44" s="4"/>
      <c r="Z44" s="4"/>
      <c r="AA44" s="4"/>
      <c r="AB44" s="4"/>
      <c r="AC44" s="4"/>
    </row>
    <row r="45" spans="1:29" ht="20">
      <c r="F45" s="331" t="s">
        <v>888</v>
      </c>
      <c r="G45" s="331"/>
      <c r="H45" s="331" t="s">
        <v>578</v>
      </c>
    </row>
  </sheetData>
  <mergeCells count="10">
    <mergeCell ref="F36:G36"/>
    <mergeCell ref="H36:I36"/>
    <mergeCell ref="L36:V36"/>
    <mergeCell ref="I5:J5"/>
    <mergeCell ref="L30:V30"/>
    <mergeCell ref="F31:G31"/>
    <mergeCell ref="F32:G32"/>
    <mergeCell ref="J32:K32"/>
    <mergeCell ref="J35:K35"/>
    <mergeCell ref="L35:V35"/>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442AE-F708-4A71-8CA5-BBB4D103B132}">
  <dimension ref="A1:AC46"/>
  <sheetViews>
    <sheetView zoomScale="80" zoomScaleNormal="80" zoomScaleSheetLayoutView="80" workbookViewId="0">
      <selection activeCell="L21" sqref="L21"/>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 style="172" customWidth="1"/>
    <col min="12"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95"/>
      <c r="B18" s="396" t="s">
        <v>986</v>
      </c>
      <c r="C18" s="239" t="str">
        <f>IF(D18="","",VLOOKUP(B18,Data!$B$5:$L$501,2,FALSE))</f>
        <v/>
      </c>
      <c r="D18" s="394"/>
      <c r="E18" s="319"/>
      <c r="F18" s="224" t="str">
        <f>IF(D18="","",VLOOKUP(B18,Data!$B$5:$L$501,11,FALSE))</f>
        <v/>
      </c>
      <c r="G18" s="234" t="str">
        <f>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95,Data!G95,(IF(B18=Data!#REF!,Data!#REF!,(IF(B18=Data!B98,Data!G98,(IF(B18=Data!#REF!,Data!#REF!,(IF(B18=Data!#REF!,Data!#REF!,(IF(B18=Data!#REF!,Data!#REF!,(IF(B18=Data!B82,Data!G82,(IF(B18=Data!#REF!,Data!#REF!,Data!#REF!)))))))))))))))&amp;IF(B18=Data!#REF!,Data!#REF!,(IF(B18=Data!#REF!,Data!#REF!,(IF(B18=Data!B222,Data!G222,(IF(B18=Data!#REF!,Data!#REF!,(IF(B18=Data!#REF!,Data!#REF!,(IF(B18=Data!B122,Data!G890,(IF(B18=Data!#REF!,Data!#REF!,(IF(B18=Data!#REF!,Data!#REF!,Data!#REF!)))))))))))))))&amp;IF(B18=Data!#REF!,Data!#REF!,(IF(B18=Data!#REF!,Data!#REF!,(IF(B18=Data!#REF!,Data!#REF!,(IF(B18=Data!#REF!,Data!#REF!,(IF(B18=Data!#REF!,Data!#REF!,Data!#REF!)))))))))</f>
        <v>#REF!</v>
      </c>
      <c r="N18" s="328"/>
      <c r="O18" s="329"/>
      <c r="P18" s="233" t="e">
        <f>IF(B18=Data!B95,Data!H95,(IF(B18=Data!#REF!,Data!#REF!,(IF(B18=Data!B98,Data!H98,(IF(B18=Data!#REF!,Data!#REF!,(IF(B18=Data!#REF!,Data!#REF!,(IF(B18=Data!#REF!,Data!#REF!,(IF(B18=Data!B82,Data!H82,(IF(B18=Data!#REF!,Data!#REF!,Data!#REF!)))))))))))))))&amp;IF(B18=Data!#REF!,Data!#REF!,(IF(B18=Data!#REF!,Data!#REF!,(IF(B18=Data!B222,Data!H222,(IF(B18=Data!#REF!,Data!#REF!,(IF(B18=Data!#REF!,Data!#REF!,(IF(B18=Data!B122,Data!H890,(IF(B18=Data!#REF!,Data!#REF!,(IF(B18=Data!#REF!,Data!#REF!,Data!#REF!)))))))))))))))&amp;IF(B18=Data!#REF!,Data!#REF!,(IF(B18=Data!#REF!,Data!#REF!,(IF(B18=Data!#REF!,Data!#REF!,(IF(B18=Data!#REF!,Data!#REF!,(IF(B18=Data!#REF!,Data!#REF!,Data!#REF!)))))))))</f>
        <v>#REF!</v>
      </c>
      <c r="Q18" s="329"/>
      <c r="R18" s="329"/>
      <c r="S18" s="233" t="e">
        <f>IF(B18=Data!B95,Data!I95,(IF(B18=Data!#REF!,Data!#REF!,(IF(B18=Data!B98,Data!I98,(IF(B18=Data!#REF!,Data!#REF!,(IF(B18=Data!#REF!,Data!#REF!,(IF(B18=Data!#REF!,Data!#REF!,(IF(B18=Data!B82,Data!I82,(IF(B18=Data!#REF!,Data!#REF!,Data!#REF!)))))))))))))))&amp;IF(B18=Data!#REF!,Data!#REF!,(IF(B18=Data!#REF!,Data!#REF!,(IF(B18=Data!B222,Data!I222,(IF(B18=Data!#REF!,Data!#REF!,(IF(B18=Data!#REF!,Data!#REF!,(IF(B18=Data!B122,Data!I890,(IF(B18=Data!#REF!,Data!#REF!,(IF(B18=Data!#REF!,Data!#REF!,Data!#REF!)))))))))))))))&amp;IF(B18=Data!#REF!,Data!#REF!,(IF(B18=Data!#REF!,Data!#REF!,(IF(B18=Data!#REF!,Data!#REF!,(IF(B18=Data!#REF!,Data!#REF!,(IF(B18=Data!#REF!,Data!#REF!,Data!#REF!)))))))))</f>
        <v>#REF!</v>
      </c>
      <c r="T18" s="330"/>
      <c r="U18" s="233" t="e">
        <f>IF(B18=Data!B95,Data!J95,(IF(B18=Data!#REF!,Data!#REF!,(IF(B18=Data!B98,Data!J98,(IF(B18=Data!#REF!,Data!#REF!,(IF(B18=Data!#REF!,Data!#REF!,(IF(B18=Data!#REF!,Data!#REF!,(IF(B18=Data!B82,Data!J82,(IF(B18=Data!#REF!,Data!#REF!,Data!#REF!)))))))))))))))&amp;IF(B18=Data!#REF!,Data!#REF!,(IF(B18=Data!#REF!,Data!#REF!,(IF(B18=Data!B222,Data!J222,(IF(B18=Data!#REF!,Data!#REF!,(IF(B18=Data!#REF!,Data!#REF!,(IF(B18=Data!B122,Data!J890,(IF(B18=Data!#REF!,Data!#REF!,(IF(B18=Data!#REF!,Data!#REF!,Data!#REF!)))))))))))))))&amp;IF(B18=Data!#REF!,Data!#REF!,(IF(B18=Data!#REF!,Data!#REF!,(IF(B18=Data!#REF!,Data!#REF!,(IF(B18=Data!#REF!,Data!#REF!,(IF(B18=Data!#REF!,Data!#REF!,Data!#REF!)))))))))</f>
        <v>#REF!</v>
      </c>
      <c r="V18" s="227" t="str">
        <f>IF(D18="","",VLOOKUP(B18,Data!$B$5:$J$501,9,FALSE)*D18)</f>
        <v/>
      </c>
    </row>
    <row r="19" spans="1:22" ht="17.75" customHeight="1">
      <c r="A19" s="397">
        <v>1</v>
      </c>
      <c r="B19" s="398" t="s">
        <v>356</v>
      </c>
      <c r="C19" s="239" t="str">
        <f>IF(D19="","",VLOOKUP(B19,Data!$B$5:$L$501,2,FALSE))</f>
        <v>WQ78290</v>
      </c>
      <c r="D19" s="394">
        <v>5</v>
      </c>
      <c r="E19" s="320" t="s">
        <v>570</v>
      </c>
      <c r="F19" s="224">
        <f>IF(D19="","",VLOOKUP(B19,Data!$B$5:$L$501,11,FALSE))</f>
        <v>4283.7299999999996</v>
      </c>
      <c r="G19" s="234">
        <f>IF(D19&gt;0,D19*F19,"-")</f>
        <v>21418.649999999998</v>
      </c>
      <c r="H19" s="225" t="str">
        <f>IF(D19="","",VLOOKUP(B19,Data!$B$5:$D$501,3,FALSE))</f>
        <v>C/T</v>
      </c>
      <c r="I19" s="225" t="str">
        <f>IF(D19="","",VLOOKUP(B19,Data!$B$5:$M$501,12,FALSE))</f>
        <v>Indonesia</v>
      </c>
      <c r="J19" s="231" t="s">
        <v>987</v>
      </c>
      <c r="K19" s="226">
        <f>IF(D19="","",VLOOKUP(B19,Data!$B$5:$E$501,4,FALSE)*D19)</f>
        <v>1525</v>
      </c>
      <c r="L19" s="232">
        <f>IF(D19="","",VLOOKUP(B19,Data!$B$5:$F$501,5,FALSE)*D19)</f>
        <v>1345</v>
      </c>
      <c r="M19" s="230" t="e">
        <f>IF(B19=Data!B138,Data!G138,(IF(B19=Data!#REF!,Data!#REF!,(IF(B19=Data!B141,Data!G141,(IF(B19=Data!#REF!,Data!#REF!,(IF(B19=Data!#REF!,Data!#REF!,(IF(B19=Data!#REF!,Data!#REF!,(IF(B19=Data!B125,Data!G125,(IF(B19=Data!#REF!,Data!#REF!,Data!#REF!)))))))))))))))&amp;IF(B19=Data!#REF!,Data!#REF!,(IF(B19=Data!#REF!,Data!#REF!,(IF(B19=Data!B265,Data!G265,(IF(B19=Data!#REF!,Data!#REF!,(IF(B19=Data!#REF!,Data!#REF!,(IF(B19=Data!B165,Data!G933,(IF(B19=Data!#REF!,Data!#REF!,(IF(B19=Data!#REF!,Data!#REF!,Data!#REF!)))))))))))))))&amp;IF(B19=Data!#REF!,Data!#REF!,(IF(B19=Data!#REF!,Data!#REF!,(IF(B19=Data!#REF!,Data!#REF!,(IF(B19=Data!#REF!,Data!#REF!,(IF(B19=Data!#REF!,Data!#REF!,Data!#REF!)))))))))</f>
        <v>#REF!</v>
      </c>
      <c r="N19" s="328"/>
      <c r="O19" s="329"/>
      <c r="P19" s="233" t="e">
        <f>IF(B19=Data!B138,Data!H138,(IF(B19=Data!#REF!,Data!#REF!,(IF(B19=Data!B141,Data!H141,(IF(B19=Data!#REF!,Data!#REF!,(IF(B19=Data!#REF!,Data!#REF!,(IF(B19=Data!#REF!,Data!#REF!,(IF(B19=Data!B125,Data!H125,(IF(B19=Data!#REF!,Data!#REF!,Data!#REF!)))))))))))))))&amp;IF(B19=Data!#REF!,Data!#REF!,(IF(B19=Data!#REF!,Data!#REF!,(IF(B19=Data!B265,Data!H265,(IF(B19=Data!#REF!,Data!#REF!,(IF(B19=Data!#REF!,Data!#REF!,(IF(B19=Data!B165,Data!H933,(IF(B19=Data!#REF!,Data!#REF!,(IF(B19=Data!#REF!,Data!#REF!,Data!#REF!)))))))))))))))&amp;IF(B19=Data!#REF!,Data!#REF!,(IF(B19=Data!#REF!,Data!#REF!,(IF(B19=Data!#REF!,Data!#REF!,(IF(B19=Data!#REF!,Data!#REF!,(IF(B19=Data!#REF!,Data!#REF!,Data!#REF!)))))))))</f>
        <v>#REF!</v>
      </c>
      <c r="Q19" s="329"/>
      <c r="R19" s="329"/>
      <c r="S19" s="233" t="e">
        <f>IF(B19=Data!B138,Data!I138,(IF(B19=Data!#REF!,Data!#REF!,(IF(B19=Data!B141,Data!I141,(IF(B19=Data!#REF!,Data!#REF!,(IF(B19=Data!#REF!,Data!#REF!,(IF(B19=Data!#REF!,Data!#REF!,(IF(B19=Data!B125,Data!I125,(IF(B19=Data!#REF!,Data!#REF!,Data!#REF!)))))))))))))))&amp;IF(B19=Data!#REF!,Data!#REF!,(IF(B19=Data!#REF!,Data!#REF!,(IF(B19=Data!B265,Data!I265,(IF(B19=Data!#REF!,Data!#REF!,(IF(B19=Data!#REF!,Data!#REF!,(IF(B19=Data!B165,Data!I933,(IF(B19=Data!#REF!,Data!#REF!,(IF(B19=Data!#REF!,Data!#REF!,Data!#REF!)))))))))))))))&amp;IF(B19=Data!#REF!,Data!#REF!,(IF(B19=Data!#REF!,Data!#REF!,(IF(B19=Data!#REF!,Data!#REF!,(IF(B19=Data!#REF!,Data!#REF!,(IF(B19=Data!#REF!,Data!#REF!,Data!#REF!)))))))))</f>
        <v>#REF!</v>
      </c>
      <c r="T19" s="330"/>
      <c r="U19" s="233" t="e">
        <f>IF(B19=Data!B138,Data!J138,(IF(B19=Data!#REF!,Data!#REF!,(IF(B19=Data!B141,Data!J141,(IF(B19=Data!#REF!,Data!#REF!,(IF(B19=Data!#REF!,Data!#REF!,(IF(B19=Data!#REF!,Data!#REF!,(IF(B19=Data!B125,Data!J125,(IF(B19=Data!#REF!,Data!#REF!,Data!#REF!)))))))))))))))&amp;IF(B19=Data!#REF!,Data!#REF!,(IF(B19=Data!#REF!,Data!#REF!,(IF(B19=Data!B265,Data!J265,(IF(B19=Data!#REF!,Data!#REF!,(IF(B19=Data!#REF!,Data!#REF!,(IF(B19=Data!B165,Data!J933,(IF(B19=Data!#REF!,Data!#REF!,(IF(B19=Data!#REF!,Data!#REF!,Data!#REF!)))))))))))))))&amp;IF(B19=Data!#REF!,Data!#REF!,(IF(B19=Data!#REF!,Data!#REF!,(IF(B19=Data!#REF!,Data!#REF!,(IF(B19=Data!#REF!,Data!#REF!,(IF(B19=Data!#REF!,Data!#REF!,Data!#REF!)))))))))</f>
        <v>#REF!</v>
      </c>
      <c r="V19" s="227">
        <f>IF(D19="","",VLOOKUP(B19,Data!$B$5:$J$501,9,FALSE)*D19)</f>
        <v>7.67</v>
      </c>
    </row>
    <row r="20" spans="1:22" ht="17.75" customHeight="1">
      <c r="A20" s="397">
        <v>2</v>
      </c>
      <c r="B20" s="398" t="s">
        <v>38</v>
      </c>
      <c r="C20" s="239" t="str">
        <f>IF(D20="","",VLOOKUP(B20,Data!$B$5:$L$501,2,FALSE))</f>
        <v>ZJ54410</v>
      </c>
      <c r="D20" s="394">
        <v>1</v>
      </c>
      <c r="E20" s="319"/>
      <c r="F20" s="224">
        <f>IF(D20="","",VLOOKUP(B20,Data!$B$5:$L$501,11,FALSE))</f>
        <v>4657.7700000000004</v>
      </c>
      <c r="G20" s="234">
        <f t="shared" ref="G20:G28" si="0">IF(D20&gt;0,D20*F20,"-")</f>
        <v>4657.7700000000004</v>
      </c>
      <c r="H20" s="225" t="str">
        <f>IF(D20="","",VLOOKUP(B20,Data!$B$5:$D$501,3,FALSE))</f>
        <v>C/T</v>
      </c>
      <c r="I20" s="225" t="str">
        <f>IF(D20="","",VLOOKUP(B20,Data!$B$5:$M$501,12,FALSE))</f>
        <v>Indonesia</v>
      </c>
      <c r="J20" s="231" t="s">
        <v>987</v>
      </c>
      <c r="K20" s="226">
        <f>IF(D20="","",VLOOKUP(B20,Data!$B$5:$E$501,4,FALSE)*D20)</f>
        <v>305</v>
      </c>
      <c r="L20" s="232">
        <f>IF(D20="","",VLOOKUP(B20,Data!$B$5:$F$501,5,FALSE)*D20)</f>
        <v>269</v>
      </c>
      <c r="M20" s="230" t="e">
        <f>IF(B20=Data!B135,Data!G135,(IF(B20=Data!#REF!,Data!#REF!,(IF(B20=Data!B138,Data!G138,(IF(B20=Data!#REF!,Data!#REF!,(IF(B20=Data!#REF!,Data!#REF!,(IF(B20=Data!#REF!,Data!#REF!,(IF(B20=Data!B122,Data!G122,(IF(B20=Data!#REF!,Data!#REF!,Data!#REF!)))))))))))))))&amp;IF(B20=Data!#REF!,Data!#REF!,(IF(B20=Data!#REF!,Data!#REF!,(IF(B20=Data!B262,Data!G262,(IF(B20=Data!#REF!,Data!#REF!,(IF(B20=Data!#REF!,Data!#REF!,(IF(B20=Data!B162,Data!G930,(IF(B20=Data!#REF!,Data!#REF!,(IF(B20=Data!#REF!,Data!#REF!,Data!#REF!)))))))))))))))&amp;IF(B20=Data!#REF!,Data!#REF!,(IF(B20=Data!#REF!,Data!#REF!,(IF(B20=Data!#REF!,Data!#REF!,(IF(B20=Data!#REF!,Data!#REF!,(IF(B20=Data!#REF!,Data!#REF!,Data!#REF!)))))))))</f>
        <v>#REF!</v>
      </c>
      <c r="N20" s="328"/>
      <c r="O20" s="329"/>
      <c r="P20" s="233" t="e">
        <f>IF(B20=Data!B135,Data!H135,(IF(B20=Data!#REF!,Data!#REF!,(IF(B20=Data!B138,Data!H138,(IF(B20=Data!#REF!,Data!#REF!,(IF(B20=Data!#REF!,Data!#REF!,(IF(B20=Data!#REF!,Data!#REF!,(IF(B20=Data!B122,Data!H122,(IF(B20=Data!#REF!,Data!#REF!,Data!#REF!)))))))))))))))&amp;IF(B20=Data!#REF!,Data!#REF!,(IF(B20=Data!#REF!,Data!#REF!,(IF(B20=Data!B262,Data!H262,(IF(B20=Data!#REF!,Data!#REF!,(IF(B20=Data!#REF!,Data!#REF!,(IF(B20=Data!B162,Data!H930,(IF(B20=Data!#REF!,Data!#REF!,(IF(B20=Data!#REF!,Data!#REF!,Data!#REF!)))))))))))))))&amp;IF(B20=Data!#REF!,Data!#REF!,(IF(B20=Data!#REF!,Data!#REF!,(IF(B20=Data!#REF!,Data!#REF!,(IF(B20=Data!#REF!,Data!#REF!,(IF(B20=Data!#REF!,Data!#REF!,Data!#REF!)))))))))</f>
        <v>#REF!</v>
      </c>
      <c r="Q20" s="329"/>
      <c r="R20" s="329"/>
      <c r="S20" s="233" t="e">
        <f>IF(B20=Data!B135,Data!I135,(IF(B20=Data!#REF!,Data!#REF!,(IF(B20=Data!B138,Data!I138,(IF(B20=Data!#REF!,Data!#REF!,(IF(B20=Data!#REF!,Data!#REF!,(IF(B20=Data!#REF!,Data!#REF!,(IF(B20=Data!B122,Data!I122,(IF(B20=Data!#REF!,Data!#REF!,Data!#REF!)))))))))))))))&amp;IF(B20=Data!#REF!,Data!#REF!,(IF(B20=Data!#REF!,Data!#REF!,(IF(B20=Data!B262,Data!I262,(IF(B20=Data!#REF!,Data!#REF!,(IF(B20=Data!#REF!,Data!#REF!,(IF(B20=Data!B162,Data!I930,(IF(B20=Data!#REF!,Data!#REF!,(IF(B20=Data!#REF!,Data!#REF!,Data!#REF!)))))))))))))))&amp;IF(B20=Data!#REF!,Data!#REF!,(IF(B20=Data!#REF!,Data!#REF!,(IF(B20=Data!#REF!,Data!#REF!,(IF(B20=Data!#REF!,Data!#REF!,(IF(B20=Data!#REF!,Data!#REF!,Data!#REF!)))))))))</f>
        <v>#REF!</v>
      </c>
      <c r="T20" s="330"/>
      <c r="U20" s="233" t="e">
        <f>IF(B20=Data!B135,Data!J135,(IF(B20=Data!#REF!,Data!#REF!,(IF(B20=Data!B138,Data!J138,(IF(B20=Data!#REF!,Data!#REF!,(IF(B20=Data!#REF!,Data!#REF!,(IF(B20=Data!#REF!,Data!#REF!,(IF(B20=Data!B122,Data!J122,(IF(B20=Data!#REF!,Data!#REF!,Data!#REF!)))))))))))))))&amp;IF(B20=Data!#REF!,Data!#REF!,(IF(B20=Data!#REF!,Data!#REF!,(IF(B20=Data!B262,Data!J262,(IF(B20=Data!#REF!,Data!#REF!,(IF(B20=Data!#REF!,Data!#REF!,(IF(B20=Data!B162,Data!J930,(IF(B20=Data!#REF!,Data!#REF!,(IF(B20=Data!#REF!,Data!#REF!,Data!#REF!)))))))))))))))&amp;IF(B20=Data!#REF!,Data!#REF!,(IF(B20=Data!#REF!,Data!#REF!,(IF(B20=Data!#REF!,Data!#REF!,(IF(B20=Data!#REF!,Data!#REF!,(IF(B20=Data!#REF!,Data!#REF!,Data!#REF!)))))))))</f>
        <v>#REF!</v>
      </c>
      <c r="V20" s="227">
        <f>IF(D20="","",VLOOKUP(B20,Data!$B$5:$J$501,9,FALSE)*D20)</f>
        <v>1.534</v>
      </c>
    </row>
    <row r="21" spans="1:22" ht="17.75" customHeight="1">
      <c r="A21" s="397">
        <v>3</v>
      </c>
      <c r="B21" s="398" t="s">
        <v>336</v>
      </c>
      <c r="C21" s="239" t="str">
        <f>IF(D21="","",VLOOKUP(B21,Data!$B$5:$L$501,2,FALSE))</f>
        <v>ZE62400</v>
      </c>
      <c r="D21" s="394">
        <v>2</v>
      </c>
      <c r="E21" s="228" t="s">
        <v>519</v>
      </c>
      <c r="F21" s="224">
        <f>IF(D21="","",VLOOKUP(B21,Data!$B$5:$L$501,11,FALSE))</f>
        <v>1704.47</v>
      </c>
      <c r="G21" s="234">
        <f t="shared" si="0"/>
        <v>3408.94</v>
      </c>
      <c r="H21" s="225" t="str">
        <f>IF(D21="","",VLOOKUP(B21,Data!$B$5:$D$501,3,FALSE))</f>
        <v>C/T</v>
      </c>
      <c r="I21" s="225" t="str">
        <f>IF(D21="","",VLOOKUP(B21,Data!$B$5:$M$501,12,FALSE))</f>
        <v>Indonesia</v>
      </c>
      <c r="J21" s="231" t="s">
        <v>987</v>
      </c>
      <c r="K21" s="226">
        <f>IF(D21="","",VLOOKUP(B21,Data!$B$5:$E$501,4,FALSE)*D21)</f>
        <v>402</v>
      </c>
      <c r="L21" s="232">
        <f>IF(D21="","",VLOOKUP(B21,Data!$B$5:$F$501,5,FALSE)*D21)</f>
        <v>362</v>
      </c>
      <c r="M21" s="230" t="e">
        <f>IF(B21=Data!B136,Data!G136,(IF(B21=Data!#REF!,Data!#REF!,(IF(B21=Data!B139,Data!G139,(IF(B21=Data!#REF!,Data!#REF!,(IF(B21=Data!#REF!,Data!#REF!,(IF(B21=Data!#REF!,Data!#REF!,(IF(B21=Data!B123,Data!G123,(IF(B21=Data!#REF!,Data!#REF!,Data!#REF!)))))))))))))))&amp;IF(B21=Data!#REF!,Data!#REF!,(IF(B21=Data!#REF!,Data!#REF!,(IF(B21=Data!B263,Data!G263,(IF(B21=Data!#REF!,Data!#REF!,(IF(B21=Data!#REF!,Data!#REF!,(IF(B21=Data!B163,Data!G931,(IF(B21=Data!#REF!,Data!#REF!,(IF(B21=Data!#REF!,Data!#REF!,Data!#REF!)))))))))))))))&amp;IF(B21=Data!#REF!,Data!#REF!,(IF(B21=Data!#REF!,Data!#REF!,(IF(B21=Data!#REF!,Data!#REF!,(IF(B21=Data!#REF!,Data!#REF!,(IF(B21=Data!#REF!,Data!#REF!,Data!#REF!)))))))))</f>
        <v>#REF!</v>
      </c>
      <c r="N21" s="328"/>
      <c r="O21" s="329"/>
      <c r="P21" s="233" t="e">
        <f>IF(B21=Data!B136,Data!H136,(IF(B21=Data!#REF!,Data!#REF!,(IF(B21=Data!B139,Data!H139,(IF(B21=Data!#REF!,Data!#REF!,(IF(B21=Data!#REF!,Data!#REF!,(IF(B21=Data!#REF!,Data!#REF!,(IF(B21=Data!B123,Data!H123,(IF(B21=Data!#REF!,Data!#REF!,Data!#REF!)))))))))))))))&amp;IF(B21=Data!#REF!,Data!#REF!,(IF(B21=Data!#REF!,Data!#REF!,(IF(B21=Data!B263,Data!H263,(IF(B21=Data!#REF!,Data!#REF!,(IF(B21=Data!#REF!,Data!#REF!,(IF(B21=Data!B163,Data!H931,(IF(B21=Data!#REF!,Data!#REF!,(IF(B21=Data!#REF!,Data!#REF!,Data!#REF!)))))))))))))))&amp;IF(B21=Data!#REF!,Data!#REF!,(IF(B21=Data!#REF!,Data!#REF!,(IF(B21=Data!#REF!,Data!#REF!,(IF(B21=Data!#REF!,Data!#REF!,(IF(B21=Data!#REF!,Data!#REF!,Data!#REF!)))))))))</f>
        <v>#REF!</v>
      </c>
      <c r="Q21" s="329"/>
      <c r="R21" s="329"/>
      <c r="S21" s="233" t="e">
        <f>IF(B21=Data!B136,Data!I136,(IF(B21=Data!#REF!,Data!#REF!,(IF(B21=Data!B139,Data!I139,(IF(B21=Data!#REF!,Data!#REF!,(IF(B21=Data!#REF!,Data!#REF!,(IF(B21=Data!#REF!,Data!#REF!,(IF(B21=Data!B123,Data!I123,(IF(B21=Data!#REF!,Data!#REF!,Data!#REF!)))))))))))))))&amp;IF(B21=Data!#REF!,Data!#REF!,(IF(B21=Data!#REF!,Data!#REF!,(IF(B21=Data!B263,Data!I263,(IF(B21=Data!#REF!,Data!#REF!,(IF(B21=Data!#REF!,Data!#REF!,(IF(B21=Data!B163,Data!I931,(IF(B21=Data!#REF!,Data!#REF!,(IF(B21=Data!#REF!,Data!#REF!,Data!#REF!)))))))))))))))&amp;IF(B21=Data!#REF!,Data!#REF!,(IF(B21=Data!#REF!,Data!#REF!,(IF(B21=Data!#REF!,Data!#REF!,(IF(B21=Data!#REF!,Data!#REF!,(IF(B21=Data!#REF!,Data!#REF!,Data!#REF!)))))))))</f>
        <v>#REF!</v>
      </c>
      <c r="T21" s="330"/>
      <c r="U21" s="233" t="e">
        <f>IF(B21=Data!B136,Data!J136,(IF(B21=Data!#REF!,Data!#REF!,(IF(B21=Data!B139,Data!J139,(IF(B21=Data!#REF!,Data!#REF!,(IF(B21=Data!#REF!,Data!#REF!,(IF(B21=Data!#REF!,Data!#REF!,(IF(B21=Data!B123,Data!J123,(IF(B21=Data!#REF!,Data!#REF!,Data!#REF!)))))))))))))))&amp;IF(B21=Data!#REF!,Data!#REF!,(IF(B21=Data!#REF!,Data!#REF!,(IF(B21=Data!B263,Data!J263,(IF(B21=Data!#REF!,Data!#REF!,(IF(B21=Data!#REF!,Data!#REF!,(IF(B21=Data!B163,Data!J931,(IF(B21=Data!#REF!,Data!#REF!,(IF(B21=Data!#REF!,Data!#REF!,Data!#REF!)))))))))))))))&amp;IF(B21=Data!#REF!,Data!#REF!,(IF(B21=Data!#REF!,Data!#REF!,(IF(B21=Data!#REF!,Data!#REF!,(IF(B21=Data!#REF!,Data!#REF!,(IF(B21=Data!#REF!,Data!#REF!,Data!#REF!)))))))))</f>
        <v>#REF!</v>
      </c>
      <c r="V21" s="227">
        <f>IF(D21="","",VLOOKUP(B21,Data!$B$5:$J$501,9,FALSE)*D21)</f>
        <v>2.2999999999999998</v>
      </c>
    </row>
    <row r="22" spans="1:22" ht="17.75" customHeight="1">
      <c r="A22" s="397">
        <v>4</v>
      </c>
      <c r="B22" s="398" t="s">
        <v>31</v>
      </c>
      <c r="C22" s="239" t="str">
        <f>IF(D22="","",VLOOKUP(B22,Data!$B$5:$L$501,2,FALSE))</f>
        <v>ZQ21280</v>
      </c>
      <c r="D22" s="394">
        <v>1</v>
      </c>
      <c r="E22" s="228"/>
      <c r="F22" s="224">
        <f>IF(D22="","",VLOOKUP(B22,Data!$B$5:$L$501,11,FALSE))</f>
        <v>1748.05</v>
      </c>
      <c r="G22" s="234">
        <f t="shared" si="0"/>
        <v>1748.05</v>
      </c>
      <c r="H22" s="225" t="str">
        <f>IF(D22="","",VLOOKUP(B22,Data!$B$5:$D$501,3,FALSE))</f>
        <v>C/T</v>
      </c>
      <c r="I22" s="225" t="str">
        <f>IF(D22="","",VLOOKUP(B22,Data!$B$5:$M$501,12,FALSE))</f>
        <v>Indonesia</v>
      </c>
      <c r="J22" s="231" t="s">
        <v>987</v>
      </c>
      <c r="K22" s="226">
        <f>IF(D22="","",VLOOKUP(B22,Data!$B$5:$E$501,4,FALSE)*D22)</f>
        <v>201</v>
      </c>
      <c r="L22" s="232">
        <f>IF(D22="","",VLOOKUP(B22,Data!$B$5:$F$501,5,FALSE)*D22)</f>
        <v>181</v>
      </c>
      <c r="M22" s="230" t="e">
        <f>IF(B22=Data!B137,Data!G137,(IF(B22=Data!#REF!,Data!#REF!,(IF(B22=Data!B140,Data!G140,(IF(B22=Data!#REF!,Data!#REF!,(IF(B22=Data!#REF!,Data!#REF!,(IF(B22=Data!#REF!,Data!#REF!,(IF(B22=Data!B124,Data!G124,(IF(B22=Data!#REF!,Data!#REF!,Data!#REF!)))))))))))))))&amp;IF(B22=Data!#REF!,Data!#REF!,(IF(B22=Data!#REF!,Data!#REF!,(IF(B22=Data!B264,Data!G264,(IF(B22=Data!#REF!,Data!#REF!,(IF(B22=Data!#REF!,Data!#REF!,(IF(B22=Data!B164,Data!G932,(IF(B22=Data!#REF!,Data!#REF!,(IF(B22=Data!#REF!,Data!#REF!,Data!#REF!)))))))))))))))&amp;IF(B22=Data!#REF!,Data!#REF!,(IF(B22=Data!#REF!,Data!#REF!,(IF(B22=Data!#REF!,Data!#REF!,(IF(B22=Data!#REF!,Data!#REF!,(IF(B22=Data!#REF!,Data!#REF!,Data!#REF!)))))))))</f>
        <v>#REF!</v>
      </c>
      <c r="N22" s="328"/>
      <c r="O22" s="329"/>
      <c r="P22" s="233" t="e">
        <f>IF(B22=Data!B137,Data!H137,(IF(B22=Data!#REF!,Data!#REF!,(IF(B22=Data!B140,Data!H140,(IF(B22=Data!#REF!,Data!#REF!,(IF(B22=Data!#REF!,Data!#REF!,(IF(B22=Data!#REF!,Data!#REF!,(IF(B22=Data!B124,Data!H124,(IF(B22=Data!#REF!,Data!#REF!,Data!#REF!)))))))))))))))&amp;IF(B22=Data!#REF!,Data!#REF!,(IF(B22=Data!#REF!,Data!#REF!,(IF(B22=Data!B264,Data!H264,(IF(B22=Data!#REF!,Data!#REF!,(IF(B22=Data!#REF!,Data!#REF!,(IF(B22=Data!B164,Data!H932,(IF(B22=Data!#REF!,Data!#REF!,(IF(B22=Data!#REF!,Data!#REF!,Data!#REF!)))))))))))))))&amp;IF(B22=Data!#REF!,Data!#REF!,(IF(B22=Data!#REF!,Data!#REF!,(IF(B22=Data!#REF!,Data!#REF!,(IF(B22=Data!#REF!,Data!#REF!,(IF(B22=Data!#REF!,Data!#REF!,Data!#REF!)))))))))</f>
        <v>#REF!</v>
      </c>
      <c r="Q22" s="329"/>
      <c r="R22" s="329"/>
      <c r="S22" s="233" t="e">
        <f>IF(B22=Data!B137,Data!I137,(IF(B22=Data!#REF!,Data!#REF!,(IF(B22=Data!B140,Data!I140,(IF(B22=Data!#REF!,Data!#REF!,(IF(B22=Data!#REF!,Data!#REF!,(IF(B22=Data!#REF!,Data!#REF!,(IF(B22=Data!B124,Data!I124,(IF(B22=Data!#REF!,Data!#REF!,Data!#REF!)))))))))))))))&amp;IF(B22=Data!#REF!,Data!#REF!,(IF(B22=Data!#REF!,Data!#REF!,(IF(B22=Data!B264,Data!I264,(IF(B22=Data!#REF!,Data!#REF!,(IF(B22=Data!#REF!,Data!#REF!,(IF(B22=Data!B164,Data!I932,(IF(B22=Data!#REF!,Data!#REF!,(IF(B22=Data!#REF!,Data!#REF!,Data!#REF!)))))))))))))))&amp;IF(B22=Data!#REF!,Data!#REF!,(IF(B22=Data!#REF!,Data!#REF!,(IF(B22=Data!#REF!,Data!#REF!,(IF(B22=Data!#REF!,Data!#REF!,(IF(B22=Data!#REF!,Data!#REF!,Data!#REF!)))))))))</f>
        <v>#REF!</v>
      </c>
      <c r="T22" s="330"/>
      <c r="U22" s="233" t="e">
        <f>IF(B22=Data!B137,Data!J137,(IF(B22=Data!#REF!,Data!#REF!,(IF(B22=Data!B140,Data!J140,(IF(B22=Data!#REF!,Data!#REF!,(IF(B22=Data!#REF!,Data!#REF!,(IF(B22=Data!#REF!,Data!#REF!,(IF(B22=Data!B124,Data!J124,(IF(B22=Data!#REF!,Data!#REF!,Data!#REF!)))))))))))))))&amp;IF(B22=Data!#REF!,Data!#REF!,(IF(B22=Data!#REF!,Data!#REF!,(IF(B22=Data!B264,Data!J264,(IF(B22=Data!#REF!,Data!#REF!,(IF(B22=Data!#REF!,Data!#REF!,(IF(B22=Data!B164,Data!J932,(IF(B22=Data!#REF!,Data!#REF!,(IF(B22=Data!#REF!,Data!#REF!,Data!#REF!)))))))))))))))&amp;IF(B22=Data!#REF!,Data!#REF!,(IF(B22=Data!#REF!,Data!#REF!,(IF(B22=Data!#REF!,Data!#REF!,(IF(B22=Data!#REF!,Data!#REF!,(IF(B22=Data!#REF!,Data!#REF!,Data!#REF!)))))))))</f>
        <v>#REF!</v>
      </c>
      <c r="V22" s="227">
        <f>IF(D22="","",VLOOKUP(B22,Data!$B$5:$J$501,9,FALSE)*D22)</f>
        <v>1.1499999999999999</v>
      </c>
    </row>
    <row r="23" spans="1:22" ht="17.75" customHeight="1">
      <c r="A23" s="397">
        <v>5</v>
      </c>
      <c r="B23" s="398" t="s">
        <v>348</v>
      </c>
      <c r="C23" s="239" t="str">
        <f>IF(D23="","",VLOOKUP(B23,Data!$B$5:$L$501,2,FALSE))</f>
        <v>ZF71250</v>
      </c>
      <c r="D23" s="394">
        <v>5</v>
      </c>
      <c r="E23" s="319" t="s">
        <v>524</v>
      </c>
      <c r="F23" s="224">
        <f>IF(D23="","",VLOOKUP(B23,Data!$B$5:$L$501,11,FALSE))</f>
        <v>1991.71</v>
      </c>
      <c r="G23" s="234">
        <f t="shared" ref="G23:G25" si="1">IF(D23&gt;0,D23*F23,"-")</f>
        <v>9958.5499999999993</v>
      </c>
      <c r="H23" s="225" t="str">
        <f>IF(D23="","",VLOOKUP(B23,Data!$B$5:$D$501,3,FALSE))</f>
        <v>C/T</v>
      </c>
      <c r="I23" s="225" t="str">
        <f>IF(D23="","",VLOOKUP(B23,Data!$B$5:$M$501,12,FALSE))</f>
        <v>Indonesia</v>
      </c>
      <c r="J23" s="231" t="s">
        <v>987</v>
      </c>
      <c r="K23" s="226">
        <f>IF(D23="","",VLOOKUP(B23,Data!$B$5:$E$501,4,FALSE)*D23)</f>
        <v>1100</v>
      </c>
      <c r="L23" s="232">
        <f>IF(D23="","",VLOOKUP(B23,Data!$B$5:$F$501,5,FALSE)*D23)</f>
        <v>995</v>
      </c>
      <c r="M23" s="230" t="e">
        <f>IF(B23=Data!B135,Data!G135,(IF(B23=Data!#REF!,Data!#REF!,(IF(B23=Data!B138,Data!G138,(IF(B23=Data!#REF!,Data!#REF!,(IF(B23=Data!#REF!,Data!#REF!,(IF(B23=Data!#REF!,Data!#REF!,(IF(B23=Data!B122,Data!G122,(IF(B23=Data!#REF!,Data!#REF!,Data!#REF!)))))))))))))))&amp;IF(B23=Data!#REF!,Data!#REF!,(IF(B23=Data!#REF!,Data!#REF!,(IF(B23=Data!B262,Data!G262,(IF(B23=Data!#REF!,Data!#REF!,(IF(B23=Data!#REF!,Data!#REF!,(IF(B23=Data!B162,Data!G930,(IF(B23=Data!#REF!,Data!#REF!,(IF(B23=Data!#REF!,Data!#REF!,Data!#REF!)))))))))))))))&amp;IF(B23=Data!#REF!,Data!#REF!,(IF(B23=Data!#REF!,Data!#REF!,(IF(B23=Data!#REF!,Data!#REF!,(IF(B23=Data!#REF!,Data!#REF!,(IF(B23=Data!#REF!,Data!#REF!,Data!#REF!)))))))))</f>
        <v>#REF!</v>
      </c>
      <c r="N23" s="328"/>
      <c r="O23" s="329"/>
      <c r="P23" s="233" t="e">
        <f>IF(B23=Data!B135,Data!H135,(IF(B23=Data!#REF!,Data!#REF!,(IF(B23=Data!B138,Data!H138,(IF(B23=Data!#REF!,Data!#REF!,(IF(B23=Data!#REF!,Data!#REF!,(IF(B23=Data!#REF!,Data!#REF!,(IF(B23=Data!B122,Data!H122,(IF(B23=Data!#REF!,Data!#REF!,Data!#REF!)))))))))))))))&amp;IF(B23=Data!#REF!,Data!#REF!,(IF(B23=Data!#REF!,Data!#REF!,(IF(B23=Data!B262,Data!H262,(IF(B23=Data!#REF!,Data!#REF!,(IF(B23=Data!#REF!,Data!#REF!,(IF(B23=Data!B162,Data!H930,(IF(B23=Data!#REF!,Data!#REF!,(IF(B23=Data!#REF!,Data!#REF!,Data!#REF!)))))))))))))))&amp;IF(B23=Data!#REF!,Data!#REF!,(IF(B23=Data!#REF!,Data!#REF!,(IF(B23=Data!#REF!,Data!#REF!,(IF(B23=Data!#REF!,Data!#REF!,(IF(B23=Data!#REF!,Data!#REF!,Data!#REF!)))))))))</f>
        <v>#REF!</v>
      </c>
      <c r="Q23" s="329"/>
      <c r="R23" s="329"/>
      <c r="S23" s="233" t="e">
        <f>IF(B23=Data!B135,Data!I135,(IF(B23=Data!#REF!,Data!#REF!,(IF(B23=Data!B138,Data!I138,(IF(B23=Data!#REF!,Data!#REF!,(IF(B23=Data!#REF!,Data!#REF!,(IF(B23=Data!#REF!,Data!#REF!,(IF(B23=Data!B122,Data!I122,(IF(B23=Data!#REF!,Data!#REF!,Data!#REF!)))))))))))))))&amp;IF(B23=Data!#REF!,Data!#REF!,(IF(B23=Data!#REF!,Data!#REF!,(IF(B23=Data!B262,Data!I262,(IF(B23=Data!#REF!,Data!#REF!,(IF(B23=Data!#REF!,Data!#REF!,(IF(B23=Data!B162,Data!I930,(IF(B23=Data!#REF!,Data!#REF!,(IF(B23=Data!#REF!,Data!#REF!,Data!#REF!)))))))))))))))&amp;IF(B23=Data!#REF!,Data!#REF!,(IF(B23=Data!#REF!,Data!#REF!,(IF(B23=Data!#REF!,Data!#REF!,(IF(B23=Data!#REF!,Data!#REF!,(IF(B23=Data!#REF!,Data!#REF!,Data!#REF!)))))))))</f>
        <v>#REF!</v>
      </c>
      <c r="T23" s="330"/>
      <c r="U23" s="233" t="e">
        <f>IF(B23=Data!B135,Data!J135,(IF(B23=Data!#REF!,Data!#REF!,(IF(B23=Data!B138,Data!J138,(IF(B23=Data!#REF!,Data!#REF!,(IF(B23=Data!#REF!,Data!#REF!,(IF(B23=Data!#REF!,Data!#REF!,(IF(B23=Data!B122,Data!J122,(IF(B23=Data!#REF!,Data!#REF!,Data!#REF!)))))))))))))))&amp;IF(B23=Data!#REF!,Data!#REF!,(IF(B23=Data!#REF!,Data!#REF!,(IF(B23=Data!B262,Data!J262,(IF(B23=Data!#REF!,Data!#REF!,(IF(B23=Data!#REF!,Data!#REF!,(IF(B23=Data!B162,Data!J930,(IF(B23=Data!#REF!,Data!#REF!,(IF(B23=Data!#REF!,Data!#REF!,Data!#REF!)))))))))))))))&amp;IF(B23=Data!#REF!,Data!#REF!,(IF(B23=Data!#REF!,Data!#REF!,(IF(B23=Data!#REF!,Data!#REF!,(IF(B23=Data!#REF!,Data!#REF!,(IF(B23=Data!#REF!,Data!#REF!,Data!#REF!)))))))))</f>
        <v>#REF!</v>
      </c>
      <c r="V23" s="227">
        <f>IF(D23="","",VLOOKUP(B23,Data!$B$5:$J$501,9,FALSE)*D23)</f>
        <v>5.9250000000000007</v>
      </c>
    </row>
    <row r="24" spans="1:22" ht="17.75" customHeight="1">
      <c r="A24" s="397">
        <v>6</v>
      </c>
      <c r="B24" s="398" t="s">
        <v>32</v>
      </c>
      <c r="C24" s="239" t="str">
        <f>IF(D24="","",VLOOKUP(B24,Data!$B$5:$L$501,2,FALSE))</f>
        <v>ZQ21300</v>
      </c>
      <c r="D24" s="394">
        <v>1</v>
      </c>
      <c r="E24" s="319"/>
      <c r="F24" s="224">
        <f>IF(D24="","",VLOOKUP(B24,Data!$B$5:$L$501,11,FALSE))</f>
        <v>2033.63</v>
      </c>
      <c r="G24" s="234">
        <f t="shared" si="1"/>
        <v>2033.63</v>
      </c>
      <c r="H24" s="225" t="str">
        <f>IF(D24="","",VLOOKUP(B24,Data!$B$5:$D$501,3,FALSE))</f>
        <v>C/T</v>
      </c>
      <c r="I24" s="225" t="str">
        <f>IF(D24="","",VLOOKUP(B24,Data!$B$5:$M$501,12,FALSE))</f>
        <v>Indonesia</v>
      </c>
      <c r="J24" s="231" t="s">
        <v>987</v>
      </c>
      <c r="K24" s="226">
        <f>IF(D24="","",VLOOKUP(B24,Data!$B$5:$E$501,4,FALSE)*D24)</f>
        <v>220</v>
      </c>
      <c r="L24" s="232">
        <f>IF(D24="","",VLOOKUP(B24,Data!$B$5:$F$501,5,FALSE)*D24)</f>
        <v>199</v>
      </c>
      <c r="M24" s="230" t="e">
        <f>IF(B24=Data!B136,Data!G136,(IF(B24=Data!#REF!,Data!#REF!,(IF(B24=Data!B139,Data!G139,(IF(B24=Data!#REF!,Data!#REF!,(IF(B24=Data!#REF!,Data!#REF!,(IF(B24=Data!#REF!,Data!#REF!,(IF(B24=Data!B123,Data!G123,(IF(B24=Data!#REF!,Data!#REF!,Data!#REF!)))))))))))))))&amp;IF(B24=Data!#REF!,Data!#REF!,(IF(B24=Data!#REF!,Data!#REF!,(IF(B24=Data!B263,Data!G263,(IF(B24=Data!#REF!,Data!#REF!,(IF(B24=Data!#REF!,Data!#REF!,(IF(B24=Data!B163,Data!G931,(IF(B24=Data!#REF!,Data!#REF!,(IF(B24=Data!#REF!,Data!#REF!,Data!#REF!)))))))))))))))&amp;IF(B24=Data!#REF!,Data!#REF!,(IF(B24=Data!#REF!,Data!#REF!,(IF(B24=Data!#REF!,Data!#REF!,(IF(B24=Data!#REF!,Data!#REF!,(IF(B24=Data!#REF!,Data!#REF!,Data!#REF!)))))))))</f>
        <v>#REF!</v>
      </c>
      <c r="N24" s="328"/>
      <c r="O24" s="329"/>
      <c r="P24" s="233" t="e">
        <f>IF(B24=Data!B136,Data!H136,(IF(B24=Data!#REF!,Data!#REF!,(IF(B24=Data!B139,Data!H139,(IF(B24=Data!#REF!,Data!#REF!,(IF(B24=Data!#REF!,Data!#REF!,(IF(B24=Data!#REF!,Data!#REF!,(IF(B24=Data!B123,Data!H123,(IF(B24=Data!#REF!,Data!#REF!,Data!#REF!)))))))))))))))&amp;IF(B24=Data!#REF!,Data!#REF!,(IF(B24=Data!#REF!,Data!#REF!,(IF(B24=Data!B263,Data!H263,(IF(B24=Data!#REF!,Data!#REF!,(IF(B24=Data!#REF!,Data!#REF!,(IF(B24=Data!B163,Data!H931,(IF(B24=Data!#REF!,Data!#REF!,(IF(B24=Data!#REF!,Data!#REF!,Data!#REF!)))))))))))))))&amp;IF(B24=Data!#REF!,Data!#REF!,(IF(B24=Data!#REF!,Data!#REF!,(IF(B24=Data!#REF!,Data!#REF!,(IF(B24=Data!#REF!,Data!#REF!,(IF(B24=Data!#REF!,Data!#REF!,Data!#REF!)))))))))</f>
        <v>#REF!</v>
      </c>
      <c r="Q24" s="329"/>
      <c r="R24" s="329"/>
      <c r="S24" s="233" t="e">
        <f>IF(B24=Data!B136,Data!I136,(IF(B24=Data!#REF!,Data!#REF!,(IF(B24=Data!B139,Data!I139,(IF(B24=Data!#REF!,Data!#REF!,(IF(B24=Data!#REF!,Data!#REF!,(IF(B24=Data!#REF!,Data!#REF!,(IF(B24=Data!B123,Data!I123,(IF(B24=Data!#REF!,Data!#REF!,Data!#REF!)))))))))))))))&amp;IF(B24=Data!#REF!,Data!#REF!,(IF(B24=Data!#REF!,Data!#REF!,(IF(B24=Data!B263,Data!I263,(IF(B24=Data!#REF!,Data!#REF!,(IF(B24=Data!#REF!,Data!#REF!,(IF(B24=Data!B163,Data!I931,(IF(B24=Data!#REF!,Data!#REF!,(IF(B24=Data!#REF!,Data!#REF!,Data!#REF!)))))))))))))))&amp;IF(B24=Data!#REF!,Data!#REF!,(IF(B24=Data!#REF!,Data!#REF!,(IF(B24=Data!#REF!,Data!#REF!,(IF(B24=Data!#REF!,Data!#REF!,(IF(B24=Data!#REF!,Data!#REF!,Data!#REF!)))))))))</f>
        <v>#REF!</v>
      </c>
      <c r="T24" s="330"/>
      <c r="U24" s="233" t="e">
        <f>IF(B24=Data!B136,Data!J136,(IF(B24=Data!#REF!,Data!#REF!,(IF(B24=Data!B139,Data!J139,(IF(B24=Data!#REF!,Data!#REF!,(IF(B24=Data!#REF!,Data!#REF!,(IF(B24=Data!#REF!,Data!#REF!,(IF(B24=Data!B123,Data!J123,(IF(B24=Data!#REF!,Data!#REF!,Data!#REF!)))))))))))))))&amp;IF(B24=Data!#REF!,Data!#REF!,(IF(B24=Data!#REF!,Data!#REF!,(IF(B24=Data!B263,Data!J263,(IF(B24=Data!#REF!,Data!#REF!,(IF(B24=Data!#REF!,Data!#REF!,(IF(B24=Data!B163,Data!J931,(IF(B24=Data!#REF!,Data!#REF!,(IF(B24=Data!#REF!,Data!#REF!,Data!#REF!)))))))))))))))&amp;IF(B24=Data!#REF!,Data!#REF!,(IF(B24=Data!#REF!,Data!#REF!,(IF(B24=Data!#REF!,Data!#REF!,(IF(B24=Data!#REF!,Data!#REF!,(IF(B24=Data!#REF!,Data!#REF!,Data!#REF!)))))))))</f>
        <v>#REF!</v>
      </c>
      <c r="V24" s="227">
        <f>IF(D24="","",VLOOKUP(B24,Data!$B$5:$J$501,9,FALSE)*D24)</f>
        <v>1.1850000000000001</v>
      </c>
    </row>
    <row r="25" spans="1:22" ht="17.75" customHeight="1">
      <c r="A25" s="397">
        <v>7</v>
      </c>
      <c r="B25" s="398" t="s">
        <v>388</v>
      </c>
      <c r="C25" s="239" t="str">
        <f>IF(D25="","",VLOOKUP(B25,Data!$B$5:$L$501,2,FALSE))</f>
        <v>ZW44780</v>
      </c>
      <c r="D25" s="394">
        <v>1</v>
      </c>
      <c r="E25" s="319"/>
      <c r="F25" s="224">
        <f>IF(D25="","",VLOOKUP(B25,Data!$B$5:$L$501,11,FALSE))</f>
        <v>2167.13</v>
      </c>
      <c r="G25" s="234">
        <f t="shared" si="1"/>
        <v>2167.13</v>
      </c>
      <c r="H25" s="225" t="str">
        <f>IF(D25="","",VLOOKUP(B25,Data!$B$5:$D$501,3,FALSE))</f>
        <v>C/T</v>
      </c>
      <c r="I25" s="225" t="str">
        <f>IF(D25="","",VLOOKUP(B25,Data!$B$5:$M$501,12,FALSE))</f>
        <v>Indonesia</v>
      </c>
      <c r="J25" s="231" t="s">
        <v>987</v>
      </c>
      <c r="K25" s="226">
        <f>IF(D25="","",VLOOKUP(B25,Data!$B$5:$E$501,4,FALSE)*D25)</f>
        <v>220</v>
      </c>
      <c r="L25" s="232">
        <f>IF(D25="","",VLOOKUP(B25,Data!$B$5:$F$501,5,FALSE)*D25)</f>
        <v>199</v>
      </c>
      <c r="M25" s="230" t="e">
        <f>IF(B25=Data!B137,Data!G137,(IF(B25=Data!#REF!,Data!#REF!,(IF(B25=Data!B140,Data!G140,(IF(B25=Data!#REF!,Data!#REF!,(IF(B25=Data!#REF!,Data!#REF!,(IF(B25=Data!#REF!,Data!#REF!,(IF(B25=Data!B124,Data!G124,(IF(B25=Data!#REF!,Data!#REF!,Data!#REF!)))))))))))))))&amp;IF(B25=Data!#REF!,Data!#REF!,(IF(B25=Data!#REF!,Data!#REF!,(IF(B25=Data!B264,Data!G264,(IF(B25=Data!#REF!,Data!#REF!,(IF(B25=Data!#REF!,Data!#REF!,(IF(B25=Data!B164,Data!G932,(IF(B25=Data!#REF!,Data!#REF!,(IF(B25=Data!#REF!,Data!#REF!,Data!#REF!)))))))))))))))&amp;IF(B25=Data!#REF!,Data!#REF!,(IF(B25=Data!#REF!,Data!#REF!,(IF(B25=Data!#REF!,Data!#REF!,(IF(B25=Data!#REF!,Data!#REF!,(IF(B25=Data!#REF!,Data!#REF!,Data!#REF!)))))))))</f>
        <v>#REF!</v>
      </c>
      <c r="N25" s="328"/>
      <c r="O25" s="329"/>
      <c r="P25" s="233" t="e">
        <f>IF(B25=Data!B137,Data!H137,(IF(B25=Data!#REF!,Data!#REF!,(IF(B25=Data!B140,Data!H140,(IF(B25=Data!#REF!,Data!#REF!,(IF(B25=Data!#REF!,Data!#REF!,(IF(B25=Data!#REF!,Data!#REF!,(IF(B25=Data!B124,Data!H124,(IF(B25=Data!#REF!,Data!#REF!,Data!#REF!)))))))))))))))&amp;IF(B25=Data!#REF!,Data!#REF!,(IF(B25=Data!#REF!,Data!#REF!,(IF(B25=Data!B264,Data!H264,(IF(B25=Data!#REF!,Data!#REF!,(IF(B25=Data!#REF!,Data!#REF!,(IF(B25=Data!B164,Data!H932,(IF(B25=Data!#REF!,Data!#REF!,(IF(B25=Data!#REF!,Data!#REF!,Data!#REF!)))))))))))))))&amp;IF(B25=Data!#REF!,Data!#REF!,(IF(B25=Data!#REF!,Data!#REF!,(IF(B25=Data!#REF!,Data!#REF!,(IF(B25=Data!#REF!,Data!#REF!,(IF(B25=Data!#REF!,Data!#REF!,Data!#REF!)))))))))</f>
        <v>#REF!</v>
      </c>
      <c r="Q25" s="329"/>
      <c r="R25" s="329"/>
      <c r="S25" s="233" t="e">
        <f>IF(B25=Data!B137,Data!I137,(IF(B25=Data!#REF!,Data!#REF!,(IF(B25=Data!B140,Data!I140,(IF(B25=Data!#REF!,Data!#REF!,(IF(B25=Data!#REF!,Data!#REF!,(IF(B25=Data!#REF!,Data!#REF!,(IF(B25=Data!B124,Data!I124,(IF(B25=Data!#REF!,Data!#REF!,Data!#REF!)))))))))))))))&amp;IF(B25=Data!#REF!,Data!#REF!,(IF(B25=Data!#REF!,Data!#REF!,(IF(B25=Data!B264,Data!I264,(IF(B25=Data!#REF!,Data!#REF!,(IF(B25=Data!#REF!,Data!#REF!,(IF(B25=Data!B164,Data!I932,(IF(B25=Data!#REF!,Data!#REF!,(IF(B25=Data!#REF!,Data!#REF!,Data!#REF!)))))))))))))))&amp;IF(B25=Data!#REF!,Data!#REF!,(IF(B25=Data!#REF!,Data!#REF!,(IF(B25=Data!#REF!,Data!#REF!,(IF(B25=Data!#REF!,Data!#REF!,(IF(B25=Data!#REF!,Data!#REF!,Data!#REF!)))))))))</f>
        <v>#REF!</v>
      </c>
      <c r="T25" s="330"/>
      <c r="U25" s="233" t="e">
        <f>IF(B25=Data!B137,Data!J137,(IF(B25=Data!#REF!,Data!#REF!,(IF(B25=Data!B140,Data!J140,(IF(B25=Data!#REF!,Data!#REF!,(IF(B25=Data!#REF!,Data!#REF!,(IF(B25=Data!#REF!,Data!#REF!,(IF(B25=Data!B124,Data!J124,(IF(B25=Data!#REF!,Data!#REF!,Data!#REF!)))))))))))))))&amp;IF(B25=Data!#REF!,Data!#REF!,(IF(B25=Data!#REF!,Data!#REF!,(IF(B25=Data!B264,Data!J264,(IF(B25=Data!#REF!,Data!#REF!,(IF(B25=Data!#REF!,Data!#REF!,(IF(B25=Data!B164,Data!J932,(IF(B25=Data!#REF!,Data!#REF!,(IF(B25=Data!#REF!,Data!#REF!,Data!#REF!)))))))))))))))&amp;IF(B25=Data!#REF!,Data!#REF!,(IF(B25=Data!#REF!,Data!#REF!,(IF(B25=Data!#REF!,Data!#REF!,(IF(B25=Data!#REF!,Data!#REF!,(IF(B25=Data!#REF!,Data!#REF!,Data!#REF!)))))))))</f>
        <v>#REF!</v>
      </c>
      <c r="V25" s="227">
        <f>IF(D25="","",VLOOKUP(B25,Data!$B$5:$J$501,9,FALSE)*D25)</f>
        <v>1.1850000000000001</v>
      </c>
    </row>
    <row r="26" spans="1:22" ht="17.75" customHeight="1">
      <c r="A26" s="397">
        <v>8</v>
      </c>
      <c r="B26" s="398" t="s">
        <v>350</v>
      </c>
      <c r="C26" s="239" t="str">
        <f>IF(D26="","",VLOOKUP(B26,Data!$B$5:$L$501,2,FALSE))</f>
        <v>ZF42500</v>
      </c>
      <c r="D26" s="394">
        <v>10</v>
      </c>
      <c r="E26" s="319"/>
      <c r="F26" s="224">
        <f>IF(D26="","",VLOOKUP(B26,Data!$B$5:$L$501,11,FALSE))</f>
        <v>2302.7199999999998</v>
      </c>
      <c r="G26" s="234">
        <f t="shared" si="0"/>
        <v>23027.199999999997</v>
      </c>
      <c r="H26" s="225" t="str">
        <f>IF(D26="","",VLOOKUP(B26,Data!$B$5:$D$501,3,FALSE))</f>
        <v>C/T</v>
      </c>
      <c r="I26" s="225" t="str">
        <f>IF(D26="","",VLOOKUP(B26,Data!$B$5:$M$501,12,FALSE))</f>
        <v>Indonesia</v>
      </c>
      <c r="J26" s="231" t="s">
        <v>987</v>
      </c>
      <c r="K26" s="226">
        <f>IF(D26="","",VLOOKUP(B26,Data!$B$5:$E$501,4,FALSE)*D26)</f>
        <v>2670</v>
      </c>
      <c r="L26" s="232">
        <f>IF(D26="","",VLOOKUP(B26,Data!$B$5:$F$501,5,FALSE)*D26)</f>
        <v>2420</v>
      </c>
      <c r="M26" s="230" t="e">
        <f>IF(B26=Data!B138,Data!G138,(IF(B26=Data!#REF!,Data!#REF!,(IF(B26=Data!B141,Data!G141,(IF(B26=Data!#REF!,Data!#REF!,(IF(B26=Data!#REF!,Data!#REF!,(IF(B26=Data!#REF!,Data!#REF!,(IF(B26=Data!B125,Data!G125,(IF(B26=Data!#REF!,Data!#REF!,Data!#REF!)))))))))))))))&amp;IF(B26=Data!#REF!,Data!#REF!,(IF(B26=Data!#REF!,Data!#REF!,(IF(B26=Data!B265,Data!G265,(IF(B26=Data!#REF!,Data!#REF!,(IF(B26=Data!#REF!,Data!#REF!,(IF(B26=Data!B165,Data!G933,(IF(B26=Data!#REF!,Data!#REF!,(IF(B26=Data!#REF!,Data!#REF!,Data!#REF!)))))))))))))))&amp;IF(B26=Data!#REF!,Data!#REF!,(IF(B26=Data!#REF!,Data!#REF!,(IF(B26=Data!#REF!,Data!#REF!,(IF(B26=Data!#REF!,Data!#REF!,(IF(B26=Data!#REF!,Data!#REF!,Data!#REF!)))))))))</f>
        <v>#REF!</v>
      </c>
      <c r="N26" s="328"/>
      <c r="O26" s="329"/>
      <c r="P26" s="233" t="e">
        <f>IF(B26=Data!B138,Data!H138,(IF(B26=Data!#REF!,Data!#REF!,(IF(B26=Data!B141,Data!H141,(IF(B26=Data!#REF!,Data!#REF!,(IF(B26=Data!#REF!,Data!#REF!,(IF(B26=Data!#REF!,Data!#REF!,(IF(B26=Data!B125,Data!H125,(IF(B26=Data!#REF!,Data!#REF!,Data!#REF!)))))))))))))))&amp;IF(B26=Data!#REF!,Data!#REF!,(IF(B26=Data!#REF!,Data!#REF!,(IF(B26=Data!B265,Data!H265,(IF(B26=Data!#REF!,Data!#REF!,(IF(B26=Data!#REF!,Data!#REF!,(IF(B26=Data!B165,Data!H933,(IF(B26=Data!#REF!,Data!#REF!,(IF(B26=Data!#REF!,Data!#REF!,Data!#REF!)))))))))))))))&amp;IF(B26=Data!#REF!,Data!#REF!,(IF(B26=Data!#REF!,Data!#REF!,(IF(B26=Data!#REF!,Data!#REF!,(IF(B26=Data!#REF!,Data!#REF!,(IF(B26=Data!#REF!,Data!#REF!,Data!#REF!)))))))))</f>
        <v>#REF!</v>
      </c>
      <c r="Q26" s="329"/>
      <c r="R26" s="329"/>
      <c r="S26" s="233" t="e">
        <f>IF(B26=Data!B138,Data!I138,(IF(B26=Data!#REF!,Data!#REF!,(IF(B26=Data!B141,Data!I141,(IF(B26=Data!#REF!,Data!#REF!,(IF(B26=Data!#REF!,Data!#REF!,(IF(B26=Data!#REF!,Data!#REF!,(IF(B26=Data!B125,Data!I125,(IF(B26=Data!#REF!,Data!#REF!,Data!#REF!)))))))))))))))&amp;IF(B26=Data!#REF!,Data!#REF!,(IF(B26=Data!#REF!,Data!#REF!,(IF(B26=Data!B265,Data!I265,(IF(B26=Data!#REF!,Data!#REF!,(IF(B26=Data!#REF!,Data!#REF!,(IF(B26=Data!B165,Data!I933,(IF(B26=Data!#REF!,Data!#REF!,(IF(B26=Data!#REF!,Data!#REF!,Data!#REF!)))))))))))))))&amp;IF(B26=Data!#REF!,Data!#REF!,(IF(B26=Data!#REF!,Data!#REF!,(IF(B26=Data!#REF!,Data!#REF!,(IF(B26=Data!#REF!,Data!#REF!,(IF(B26=Data!#REF!,Data!#REF!,Data!#REF!)))))))))</f>
        <v>#REF!</v>
      </c>
      <c r="T26" s="330"/>
      <c r="U26" s="233" t="e">
        <f>IF(B26=Data!B138,Data!J138,(IF(B26=Data!#REF!,Data!#REF!,(IF(B26=Data!B141,Data!J141,(IF(B26=Data!#REF!,Data!#REF!,(IF(B26=Data!#REF!,Data!#REF!,(IF(B26=Data!#REF!,Data!#REF!,(IF(B26=Data!B125,Data!J125,(IF(B26=Data!#REF!,Data!#REF!,Data!#REF!)))))))))))))))&amp;IF(B26=Data!#REF!,Data!#REF!,(IF(B26=Data!#REF!,Data!#REF!,(IF(B26=Data!B265,Data!J265,(IF(B26=Data!#REF!,Data!#REF!,(IF(B26=Data!#REF!,Data!#REF!,(IF(B26=Data!B165,Data!J933,(IF(B26=Data!#REF!,Data!#REF!,(IF(B26=Data!#REF!,Data!#REF!,Data!#REF!)))))))))))))))&amp;IF(B26=Data!#REF!,Data!#REF!,(IF(B26=Data!#REF!,Data!#REF!,(IF(B26=Data!#REF!,Data!#REF!,(IF(B26=Data!#REF!,Data!#REF!,(IF(B26=Data!#REF!,Data!#REF!,Data!#REF!)))))))))</f>
        <v>#REF!</v>
      </c>
      <c r="V26" s="227">
        <f>IF(D26="","",VLOOKUP(B26,Data!$B$5:$J$501,9,FALSE)*D26)</f>
        <v>14.879999999999999</v>
      </c>
    </row>
    <row r="27" spans="1:22" ht="17.75" customHeight="1">
      <c r="A27" s="397">
        <v>9</v>
      </c>
      <c r="B27" s="398" t="s">
        <v>33</v>
      </c>
      <c r="C27" s="239" t="str">
        <f>IF(D27="","",VLOOKUP(B27,Data!$B$5:$L$501,2,FALSE))</f>
        <v>ZQ21310</v>
      </c>
      <c r="D27" s="394">
        <v>2</v>
      </c>
      <c r="E27" s="320"/>
      <c r="F27" s="224">
        <f>IF(D27="","",VLOOKUP(B27,Data!$B$5:$L$501,11,FALSE))</f>
        <v>2344.4699999999998</v>
      </c>
      <c r="G27" s="234">
        <f t="shared" si="0"/>
        <v>4688.9399999999996</v>
      </c>
      <c r="H27" s="225" t="str">
        <f>IF(D27="","",VLOOKUP(B27,Data!$B$5:$D$501,3,FALSE))</f>
        <v>C/T</v>
      </c>
      <c r="I27" s="225" t="str">
        <f>IF(D27="","",VLOOKUP(B27,Data!$B$5:$M$501,12,FALSE))</f>
        <v>Indonesia</v>
      </c>
      <c r="J27" s="231" t="s">
        <v>987</v>
      </c>
      <c r="K27" s="226">
        <f>IF(D27="","",VLOOKUP(B27,Data!$B$5:$E$501,4,FALSE)*D27)</f>
        <v>534</v>
      </c>
      <c r="L27" s="232">
        <f>IF(D27="","",VLOOKUP(B27,Data!$B$5:$F$501,5,FALSE)*D27)</f>
        <v>484</v>
      </c>
      <c r="M27" s="230" t="e">
        <f>IF(B27=Data!B139,Data!G139,(IF(B27=Data!#REF!,Data!#REF!,(IF(B27=Data!B142,Data!G142,(IF(B27=Data!#REF!,Data!#REF!,(IF(B27=Data!#REF!,Data!#REF!,(IF(B27=Data!#REF!,Data!#REF!,(IF(B27=Data!B126,Data!G126,(IF(B27=Data!#REF!,Data!#REF!,Data!#REF!)))))))))))))))&amp;IF(B27=Data!#REF!,Data!#REF!,(IF(B27=Data!#REF!,Data!#REF!,(IF(B27=Data!B266,Data!G266,(IF(B27=Data!#REF!,Data!#REF!,(IF(B27=Data!#REF!,Data!#REF!,(IF(B27=Data!B166,Data!G934,(IF(B27=Data!#REF!,Data!#REF!,(IF(B27=Data!#REF!,Data!#REF!,Data!#REF!)))))))))))))))&amp;IF(B27=Data!#REF!,Data!#REF!,(IF(B27=Data!#REF!,Data!#REF!,(IF(B27=Data!#REF!,Data!#REF!,(IF(B27=Data!#REF!,Data!#REF!,(IF(B27=Data!#REF!,Data!#REF!,Data!#REF!)))))))))</f>
        <v>#REF!</v>
      </c>
      <c r="N27" s="328"/>
      <c r="O27" s="329"/>
      <c r="P27" s="233" t="e">
        <f>IF(B27=Data!B139,Data!H139,(IF(B27=Data!#REF!,Data!#REF!,(IF(B27=Data!B142,Data!H142,(IF(B27=Data!#REF!,Data!#REF!,(IF(B27=Data!#REF!,Data!#REF!,(IF(B27=Data!#REF!,Data!#REF!,(IF(B27=Data!B126,Data!H126,(IF(B27=Data!#REF!,Data!#REF!,Data!#REF!)))))))))))))))&amp;IF(B27=Data!#REF!,Data!#REF!,(IF(B27=Data!#REF!,Data!#REF!,(IF(B27=Data!B266,Data!H266,(IF(B27=Data!#REF!,Data!#REF!,(IF(B27=Data!#REF!,Data!#REF!,(IF(B27=Data!B166,Data!H934,(IF(B27=Data!#REF!,Data!#REF!,(IF(B27=Data!#REF!,Data!#REF!,Data!#REF!)))))))))))))))&amp;IF(B27=Data!#REF!,Data!#REF!,(IF(B27=Data!#REF!,Data!#REF!,(IF(B27=Data!#REF!,Data!#REF!,(IF(B27=Data!#REF!,Data!#REF!,(IF(B27=Data!#REF!,Data!#REF!,Data!#REF!)))))))))</f>
        <v>#REF!</v>
      </c>
      <c r="Q27" s="329"/>
      <c r="R27" s="329"/>
      <c r="S27" s="233" t="e">
        <f>IF(B27=Data!B139,Data!I139,(IF(B27=Data!#REF!,Data!#REF!,(IF(B27=Data!B142,Data!I142,(IF(B27=Data!#REF!,Data!#REF!,(IF(B27=Data!#REF!,Data!#REF!,(IF(B27=Data!#REF!,Data!#REF!,(IF(B27=Data!B126,Data!I126,(IF(B27=Data!#REF!,Data!#REF!,Data!#REF!)))))))))))))))&amp;IF(B27=Data!#REF!,Data!#REF!,(IF(B27=Data!#REF!,Data!#REF!,(IF(B27=Data!B266,Data!I266,(IF(B27=Data!#REF!,Data!#REF!,(IF(B27=Data!#REF!,Data!#REF!,(IF(B27=Data!B166,Data!I934,(IF(B27=Data!#REF!,Data!#REF!,(IF(B27=Data!#REF!,Data!#REF!,Data!#REF!)))))))))))))))&amp;IF(B27=Data!#REF!,Data!#REF!,(IF(B27=Data!#REF!,Data!#REF!,(IF(B27=Data!#REF!,Data!#REF!,(IF(B27=Data!#REF!,Data!#REF!,(IF(B27=Data!#REF!,Data!#REF!,Data!#REF!)))))))))</f>
        <v>#REF!</v>
      </c>
      <c r="T27" s="330"/>
      <c r="U27" s="233" t="e">
        <f>IF(B27=Data!B139,Data!J139,(IF(B27=Data!#REF!,Data!#REF!,(IF(B27=Data!B142,Data!J142,(IF(B27=Data!#REF!,Data!#REF!,(IF(B27=Data!#REF!,Data!#REF!,(IF(B27=Data!#REF!,Data!#REF!,(IF(B27=Data!B126,Data!J126,(IF(B27=Data!#REF!,Data!#REF!,Data!#REF!)))))))))))))))&amp;IF(B27=Data!#REF!,Data!#REF!,(IF(B27=Data!#REF!,Data!#REF!,(IF(B27=Data!B266,Data!J266,(IF(B27=Data!#REF!,Data!#REF!,(IF(B27=Data!#REF!,Data!#REF!,(IF(B27=Data!B166,Data!J934,(IF(B27=Data!#REF!,Data!#REF!,(IF(B27=Data!#REF!,Data!#REF!,Data!#REF!)))))))))))))))&amp;IF(B27=Data!#REF!,Data!#REF!,(IF(B27=Data!#REF!,Data!#REF!,(IF(B27=Data!#REF!,Data!#REF!,(IF(B27=Data!#REF!,Data!#REF!,(IF(B27=Data!#REF!,Data!#REF!,Data!#REF!)))))))))</f>
        <v>#REF!</v>
      </c>
      <c r="V27" s="227">
        <f>IF(D27="","",VLOOKUP(B27,Data!$B$5:$J$501,9,FALSE)*D27)</f>
        <v>2.976</v>
      </c>
    </row>
    <row r="28" spans="1:22" ht="17.5" customHeight="1">
      <c r="A28" s="326"/>
      <c r="B28" s="327"/>
      <c r="C28" s="239" t="str">
        <f>IF(D28="","",VLOOKUP(B28,Data!$B$5:$L$501,2,FALSE))</f>
        <v/>
      </c>
      <c r="D28" s="229"/>
      <c r="E28" s="228"/>
      <c r="F28" s="224" t="str">
        <f>IF(D28="","",VLOOKUP(B28,Data!$B$5:$L$501,11,FALSE))</f>
        <v/>
      </c>
      <c r="G28" s="234" t="str">
        <f t="shared" si="0"/>
        <v>-</v>
      </c>
      <c r="H28" s="225" t="str">
        <f>IF(D28="","",VLOOKUP(B28,Data!$B$5:$D$501,3,FALSE))</f>
        <v/>
      </c>
      <c r="I28" s="225" t="str">
        <f>IF(D28="","",VLOOKUP(B28,Data!$B$5:$M$501,12,FALSE))</f>
        <v/>
      </c>
      <c r="J28" s="231"/>
      <c r="K28" s="226" t="str">
        <f>IF(D28="","",VLOOKUP(B28,Data!$B$5:$E$501,4,FALSE)*D28)</f>
        <v/>
      </c>
      <c r="L28" s="232" t="str">
        <f>IF(D28="","",VLOOKUP(B28,Data!$B$5:$F$501,5,FALSE)*D28)</f>
        <v/>
      </c>
      <c r="M28" s="230" t="e">
        <f>IF(B28=Data!B108,Data!G108,(IF(B28=Data!#REF!,Data!#REF!,(IF(B28=Data!B111,Data!G111,(IF(B28=Data!#REF!,Data!#REF!,(IF(B28=Data!#REF!,Data!#REF!,(IF(B28=Data!#REF!,Data!#REF!,(IF(B28=Data!B95,Data!G95,(IF(B28=Data!#REF!,Data!#REF!,Data!#REF!)))))))))))))))&amp;IF(B28=Data!#REF!,Data!#REF!,(IF(B28=Data!#REF!,Data!#REF!,(IF(B28=Data!B235,Data!G235,(IF(B28=Data!#REF!,Data!#REF!,(IF(B28=Data!#REF!,Data!#REF!,(IF(B28=Data!B135,Data!G903,(IF(B28=Data!#REF!,Data!#REF!,(IF(B28=Data!#REF!,Data!#REF!,Data!#REF!)))))))))))))))&amp;IF(B28=Data!#REF!,Data!#REF!,(IF(B28=Data!#REF!,Data!#REF!,(IF(B28=Data!#REF!,Data!#REF!,(IF(B28=Data!#REF!,Data!#REF!,(IF(B28=Data!#REF!,Data!#REF!,Data!#REF!)))))))))</f>
        <v>#REF!</v>
      </c>
      <c r="N28" s="328"/>
      <c r="O28" s="329"/>
      <c r="P28" s="233" t="e">
        <f>IF(B28=Data!B108,Data!H108,(IF(B28=Data!#REF!,Data!#REF!,(IF(B28=Data!B111,Data!H111,(IF(B28=Data!#REF!,Data!#REF!,(IF(B28=Data!#REF!,Data!#REF!,(IF(B28=Data!#REF!,Data!#REF!,(IF(B28=Data!B95,Data!H95,(IF(B28=Data!#REF!,Data!#REF!,Data!#REF!)))))))))))))))&amp;IF(B28=Data!#REF!,Data!#REF!,(IF(B28=Data!#REF!,Data!#REF!,(IF(B28=Data!B235,Data!H235,(IF(B28=Data!#REF!,Data!#REF!,(IF(B28=Data!#REF!,Data!#REF!,(IF(B28=Data!B135,Data!H903,(IF(B28=Data!#REF!,Data!#REF!,(IF(B28=Data!#REF!,Data!#REF!,Data!#REF!)))))))))))))))&amp;IF(B28=Data!#REF!,Data!#REF!,(IF(B28=Data!#REF!,Data!#REF!,(IF(B28=Data!#REF!,Data!#REF!,(IF(B28=Data!#REF!,Data!#REF!,(IF(B28=Data!#REF!,Data!#REF!,Data!#REF!)))))))))</f>
        <v>#REF!</v>
      </c>
      <c r="Q28" s="329"/>
      <c r="R28" s="329"/>
      <c r="S28" s="233" t="e">
        <f>IF(B28=Data!B108,Data!I108,(IF(B28=Data!#REF!,Data!#REF!,(IF(B28=Data!B111,Data!I111,(IF(B28=Data!#REF!,Data!#REF!,(IF(B28=Data!#REF!,Data!#REF!,(IF(B28=Data!#REF!,Data!#REF!,(IF(B28=Data!B95,Data!I95,(IF(B28=Data!#REF!,Data!#REF!,Data!#REF!)))))))))))))))&amp;IF(B28=Data!#REF!,Data!#REF!,(IF(B28=Data!#REF!,Data!#REF!,(IF(B28=Data!B235,Data!I235,(IF(B28=Data!#REF!,Data!#REF!,(IF(B28=Data!#REF!,Data!#REF!,(IF(B28=Data!B135,Data!I903,(IF(B28=Data!#REF!,Data!#REF!,(IF(B28=Data!#REF!,Data!#REF!,Data!#REF!)))))))))))))))&amp;IF(B28=Data!#REF!,Data!#REF!,(IF(B28=Data!#REF!,Data!#REF!,(IF(B28=Data!#REF!,Data!#REF!,(IF(B28=Data!#REF!,Data!#REF!,(IF(B28=Data!#REF!,Data!#REF!,Data!#REF!)))))))))</f>
        <v>#REF!</v>
      </c>
      <c r="T28" s="330"/>
      <c r="U28" s="233" t="e">
        <f>IF(B28=Data!B108,Data!J108,(IF(B28=Data!#REF!,Data!#REF!,(IF(B28=Data!B111,Data!J111,(IF(B28=Data!#REF!,Data!#REF!,(IF(B28=Data!#REF!,Data!#REF!,(IF(B28=Data!#REF!,Data!#REF!,(IF(B28=Data!B95,Data!J95,(IF(B28=Data!#REF!,Data!#REF!,Data!#REF!)))))))))))))))&amp;IF(B28=Data!#REF!,Data!#REF!,(IF(B28=Data!#REF!,Data!#REF!,(IF(B28=Data!B235,Data!J235,(IF(B28=Data!#REF!,Data!#REF!,(IF(B28=Data!#REF!,Data!#REF!,(IF(B28=Data!B135,Data!J903,(IF(B28=Data!#REF!,Data!#REF!,(IF(B28=Data!#REF!,Data!#REF!,Data!#REF!)))))))))))))))&amp;IF(B28=Data!#REF!,Data!#REF!,(IF(B28=Data!#REF!,Data!#REF!,(IF(B28=Data!#REF!,Data!#REF!,(IF(B28=Data!#REF!,Data!#REF!,(IF(B28=Data!#REF!,Data!#REF!,Data!#REF!)))))))))</f>
        <v>#REF!</v>
      </c>
      <c r="V28" s="227" t="str">
        <f>IF(D28="","",VLOOKUP(B28,Data!$B$5:$J$501,9,FALSE)*D28)</f>
        <v/>
      </c>
    </row>
    <row r="29" spans="1:22" ht="29" customHeight="1">
      <c r="A29" s="326"/>
      <c r="B29" s="390"/>
      <c r="C29" s="326"/>
      <c r="D29" s="321">
        <f>SUM(D18:D27)</f>
        <v>28</v>
      </c>
      <c r="E29" s="113"/>
      <c r="F29" s="167"/>
      <c r="G29" s="236">
        <f>SUM(G18:G27)</f>
        <v>73108.859999999986</v>
      </c>
      <c r="H29" s="235"/>
      <c r="I29" s="235"/>
      <c r="J29" s="241"/>
      <c r="K29" s="236">
        <f>SUM(K18:K27)</f>
        <v>7177</v>
      </c>
      <c r="L29" s="236">
        <f>SUM(L18:L27)</f>
        <v>6454</v>
      </c>
      <c r="M29" s="236" t="e">
        <f>SUM(M16:M28)</f>
        <v>#REF!</v>
      </c>
      <c r="N29" s="237" t="e">
        <f>SUM(#REF!)</f>
        <v>#REF!</v>
      </c>
      <c r="O29" s="236">
        <f>SUM(O16:O28)</f>
        <v>0</v>
      </c>
      <c r="P29" s="236" t="e">
        <f>SUM(P16:P28)</f>
        <v>#REF!</v>
      </c>
      <c r="Q29" s="237"/>
      <c r="R29" s="236">
        <f>SUM(R16:R28)</f>
        <v>0</v>
      </c>
      <c r="S29" s="236" t="e">
        <f>SUM(S16:S28)</f>
        <v>#REF!</v>
      </c>
      <c r="T29" s="237"/>
      <c r="U29" s="236" t="e">
        <f>SUM(U16:U28)</f>
        <v>#REF!</v>
      </c>
      <c r="V29" s="238">
        <f>SUM(V18:V27)</f>
        <v>38.804999999999993</v>
      </c>
    </row>
    <row r="30" spans="1:22" ht="16.5">
      <c r="A30" s="326"/>
      <c r="B30" s="19"/>
      <c r="C30" s="21"/>
      <c r="D30" s="203"/>
      <c r="E30" s="34"/>
      <c r="F30" s="186" t="s">
        <v>525</v>
      </c>
      <c r="G30" s="183"/>
      <c r="H30" s="55"/>
      <c r="I30" s="55"/>
      <c r="J30" s="165"/>
      <c r="K30" s="187"/>
      <c r="L30" s="183"/>
      <c r="M30" s="36"/>
      <c r="N30" s="35"/>
      <c r="O30" s="35"/>
      <c r="P30" s="35"/>
      <c r="Q30" s="35"/>
      <c r="R30" s="35"/>
      <c r="S30" s="35"/>
      <c r="T30" s="36"/>
      <c r="U30" s="36"/>
      <c r="V30" s="185"/>
    </row>
    <row r="31" spans="1:22" ht="13">
      <c r="A31" s="16" t="s">
        <v>520</v>
      </c>
      <c r="B31" s="17"/>
      <c r="C31" s="1"/>
      <c r="D31" s="204" t="s">
        <v>532</v>
      </c>
      <c r="E31" s="27"/>
      <c r="F31" s="81" t="s">
        <v>81</v>
      </c>
      <c r="G31" s="85"/>
      <c r="H31" s="32" t="s">
        <v>82</v>
      </c>
      <c r="I31" s="56"/>
      <c r="J31" s="188" t="s">
        <v>83</v>
      </c>
      <c r="K31" s="178"/>
      <c r="L31" s="428" t="s">
        <v>84</v>
      </c>
      <c r="M31" s="429"/>
      <c r="N31" s="429"/>
      <c r="O31" s="429"/>
      <c r="P31" s="429"/>
      <c r="Q31" s="429"/>
      <c r="R31" s="429"/>
      <c r="S31" s="429"/>
      <c r="T31" s="429"/>
      <c r="U31" s="429"/>
      <c r="V31" s="430"/>
    </row>
    <row r="32" spans="1:22" ht="13">
      <c r="A32" s="19" t="s">
        <v>521</v>
      </c>
      <c r="B32" s="20"/>
      <c r="C32" s="60"/>
      <c r="D32" s="201" t="s">
        <v>86</v>
      </c>
      <c r="E32" s="20"/>
      <c r="F32" s="431"/>
      <c r="G32" s="432"/>
      <c r="H32" s="19" t="s">
        <v>87</v>
      </c>
      <c r="I32" s="61"/>
      <c r="J32" s="189" t="s">
        <v>533</v>
      </c>
      <c r="K32" s="180"/>
      <c r="L32" s="176"/>
      <c r="M32" s="20"/>
      <c r="N32" s="20"/>
      <c r="O32" s="20"/>
      <c r="P32" s="20"/>
      <c r="Q32" s="20"/>
      <c r="R32" s="20"/>
      <c r="S32" s="20"/>
      <c r="T32" s="20"/>
      <c r="U32" s="20"/>
      <c r="V32" s="181"/>
    </row>
    <row r="33" spans="1:29">
      <c r="A33" s="19" t="s">
        <v>522</v>
      </c>
      <c r="B33" s="20"/>
      <c r="C33" s="21"/>
      <c r="D33" s="201"/>
      <c r="E33" s="20"/>
      <c r="F33" s="431"/>
      <c r="G33" s="432"/>
      <c r="H33" s="19"/>
      <c r="I33" s="61"/>
      <c r="J33" s="433" t="s">
        <v>92</v>
      </c>
      <c r="K33" s="434"/>
      <c r="L33" s="176"/>
      <c r="M33" s="20"/>
      <c r="N33" s="20"/>
      <c r="O33" s="20"/>
      <c r="P33" s="20"/>
      <c r="Q33" s="20"/>
      <c r="R33" s="20"/>
      <c r="S33" s="20"/>
      <c r="T33" s="20"/>
      <c r="U33" s="20"/>
      <c r="V33" s="181"/>
    </row>
    <row r="34" spans="1:29">
      <c r="A34" s="34"/>
      <c r="B34" s="35"/>
      <c r="C34" s="400"/>
      <c r="D34" s="201" t="s">
        <v>93</v>
      </c>
      <c r="E34" s="20"/>
      <c r="F34" s="190"/>
      <c r="G34" s="191"/>
      <c r="H34" s="19" t="s">
        <v>94</v>
      </c>
      <c r="I34" s="61"/>
      <c r="J34" s="189"/>
      <c r="K34" s="180"/>
      <c r="L34" s="176"/>
      <c r="M34" s="20"/>
      <c r="N34" s="20"/>
      <c r="O34" s="20"/>
      <c r="P34" s="20"/>
      <c r="Q34" s="20"/>
      <c r="R34" s="20"/>
      <c r="S34" s="20"/>
      <c r="T34" s="20"/>
      <c r="U34" s="20"/>
      <c r="V34" s="181"/>
    </row>
    <row r="35" spans="1:29" ht="13">
      <c r="A35" s="16" t="s">
        <v>95</v>
      </c>
      <c r="B35" s="27"/>
      <c r="C35" s="12"/>
      <c r="D35" s="201" t="s">
        <v>96</v>
      </c>
      <c r="E35" s="20"/>
      <c r="F35" s="89" t="s">
        <v>97</v>
      </c>
      <c r="G35" s="86"/>
      <c r="H35" s="19" t="s">
        <v>87</v>
      </c>
      <c r="I35" s="61"/>
      <c r="J35" s="189" t="s">
        <v>98</v>
      </c>
      <c r="K35" s="180"/>
      <c r="L35" s="176"/>
      <c r="M35" s="20"/>
      <c r="N35" s="20"/>
      <c r="O35" s="20"/>
      <c r="P35" s="20"/>
      <c r="Q35" s="20"/>
      <c r="R35" s="20"/>
      <c r="S35" s="20"/>
      <c r="T35" s="20"/>
      <c r="U35" s="20"/>
      <c r="V35" s="181"/>
    </row>
    <row r="36" spans="1:29" ht="13">
      <c r="A36" s="19" t="s">
        <v>538</v>
      </c>
      <c r="B36" s="20"/>
      <c r="C36" s="21"/>
      <c r="D36" s="201" t="s">
        <v>99</v>
      </c>
      <c r="E36" s="20"/>
      <c r="F36" s="90"/>
      <c r="G36" s="192"/>
      <c r="H36" s="19" t="s">
        <v>100</v>
      </c>
      <c r="I36" s="61"/>
      <c r="J36" s="433" t="s">
        <v>523</v>
      </c>
      <c r="K36" s="434"/>
      <c r="L36" s="435" t="s">
        <v>102</v>
      </c>
      <c r="M36" s="436"/>
      <c r="N36" s="436"/>
      <c r="O36" s="436"/>
      <c r="P36" s="436"/>
      <c r="Q36" s="436"/>
      <c r="R36" s="436"/>
      <c r="S36" s="436"/>
      <c r="T36" s="436"/>
      <c r="U36" s="436"/>
      <c r="V36" s="437"/>
    </row>
    <row r="37" spans="1:29">
      <c r="A37" s="34"/>
      <c r="B37" s="35"/>
      <c r="C37" s="36"/>
      <c r="D37" s="202"/>
      <c r="E37" s="35"/>
      <c r="F37" s="422" t="s">
        <v>991</v>
      </c>
      <c r="G37" s="423"/>
      <c r="H37" s="422" t="s">
        <v>990</v>
      </c>
      <c r="I37" s="423"/>
      <c r="J37" s="184" t="s">
        <v>539</v>
      </c>
      <c r="K37" s="184"/>
      <c r="L37" s="424" t="s">
        <v>104</v>
      </c>
      <c r="M37" s="425"/>
      <c r="N37" s="425"/>
      <c r="O37" s="425"/>
      <c r="P37" s="425"/>
      <c r="Q37" s="425"/>
      <c r="R37" s="425"/>
      <c r="S37" s="425"/>
      <c r="T37" s="425"/>
      <c r="U37" s="425"/>
      <c r="V37" s="426"/>
    </row>
    <row r="41" spans="1:29" ht="36" customHeight="1">
      <c r="A41" s="206" t="s">
        <v>545</v>
      </c>
      <c r="B41" s="206"/>
      <c r="D41" s="4"/>
      <c r="F41" s="331" t="s">
        <v>883</v>
      </c>
      <c r="G41" s="331"/>
      <c r="H41" s="331" t="s">
        <v>578</v>
      </c>
      <c r="J41" s="4"/>
    </row>
    <row r="42" spans="1:29" ht="20">
      <c r="A42" s="206" t="s">
        <v>901</v>
      </c>
      <c r="B42" s="206"/>
      <c r="D42" s="4"/>
      <c r="F42" s="331" t="s">
        <v>884</v>
      </c>
      <c r="G42" s="332"/>
      <c r="H42" s="331" t="s">
        <v>578</v>
      </c>
      <c r="J42" s="4"/>
    </row>
    <row r="43" spans="1:29" ht="20">
      <c r="A43" s="206" t="s">
        <v>546</v>
      </c>
      <c r="B43" s="206"/>
      <c r="D43" s="4"/>
      <c r="F43" s="331" t="s">
        <v>885</v>
      </c>
      <c r="G43" s="331"/>
      <c r="H43" s="331" t="s">
        <v>578</v>
      </c>
      <c r="J43" s="4"/>
    </row>
    <row r="44" spans="1:29" ht="20">
      <c r="A44" s="206" t="s">
        <v>547</v>
      </c>
      <c r="B44" s="206"/>
      <c r="D44" s="4"/>
      <c r="F44" s="331" t="s">
        <v>886</v>
      </c>
      <c r="G44" s="331"/>
      <c r="H44" s="331" t="s">
        <v>578</v>
      </c>
      <c r="J44" s="4"/>
    </row>
    <row r="45" spans="1:29" s="172" customFormat="1" ht="20">
      <c r="A45" s="206" t="s">
        <v>548</v>
      </c>
      <c r="B45" s="206"/>
      <c r="C45" s="4"/>
      <c r="D45" s="4"/>
      <c r="E45" s="4"/>
      <c r="F45" s="331" t="s">
        <v>887</v>
      </c>
      <c r="G45" s="331"/>
      <c r="H45" s="331" t="s">
        <v>578</v>
      </c>
      <c r="I45" s="4"/>
      <c r="J45" s="4"/>
      <c r="M45" s="4"/>
      <c r="N45" s="4"/>
      <c r="O45" s="4"/>
      <c r="P45" s="4"/>
      <c r="Q45" s="4"/>
      <c r="R45" s="4"/>
      <c r="S45" s="4"/>
      <c r="T45" s="4"/>
      <c r="U45" s="4"/>
      <c r="V45" s="173"/>
      <c r="Y45" s="4"/>
      <c r="Z45" s="4"/>
      <c r="AA45" s="4"/>
      <c r="AB45" s="4"/>
      <c r="AC45" s="4"/>
    </row>
    <row r="46" spans="1:29" ht="20">
      <c r="F46" s="331" t="s">
        <v>888</v>
      </c>
      <c r="G46" s="331"/>
      <c r="H46" s="331" t="s">
        <v>578</v>
      </c>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8190C-FC6F-4114-B8FF-A3E208F8798D}">
  <dimension ref="A1:AC46"/>
  <sheetViews>
    <sheetView topLeftCell="A16" zoomScale="80" zoomScaleNormal="80" zoomScaleSheetLayoutView="80" workbookViewId="0">
      <selection activeCell="Q25" sqref="Q25"/>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 style="172" customWidth="1"/>
    <col min="12" max="12" width="12.2695312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95"/>
      <c r="B18" s="396" t="s">
        <v>993</v>
      </c>
      <c r="C18" s="239" t="str">
        <f>IF(D18="","",VLOOKUP(B18,Data!$B$5:$L$501,2,FALSE))</f>
        <v/>
      </c>
      <c r="D18" s="394"/>
      <c r="E18" s="319"/>
      <c r="F18" s="224" t="str">
        <f>IF(D18="","",VLOOKUP(B18,Data!$B$5:$L$501,11,FALSE))</f>
        <v/>
      </c>
      <c r="G18" s="234" t="str">
        <f>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95,Data!G95,(IF(B18=Data!#REF!,Data!#REF!,(IF(B18=Data!B98,Data!G98,(IF(B18=Data!#REF!,Data!#REF!,(IF(B18=Data!#REF!,Data!#REF!,(IF(B18=Data!#REF!,Data!#REF!,(IF(B18=Data!B82,Data!G82,(IF(B18=Data!#REF!,Data!#REF!,Data!#REF!)))))))))))))))&amp;IF(B18=Data!#REF!,Data!#REF!,(IF(B18=Data!#REF!,Data!#REF!,(IF(B18=Data!B222,Data!G222,(IF(B18=Data!#REF!,Data!#REF!,(IF(B18=Data!#REF!,Data!#REF!,(IF(B18=Data!B122,Data!G890,(IF(B18=Data!#REF!,Data!#REF!,(IF(B18=Data!#REF!,Data!#REF!,Data!#REF!)))))))))))))))&amp;IF(B18=Data!#REF!,Data!#REF!,(IF(B18=Data!#REF!,Data!#REF!,(IF(B18=Data!#REF!,Data!#REF!,(IF(B18=Data!#REF!,Data!#REF!,(IF(B18=Data!#REF!,Data!#REF!,Data!#REF!)))))))))</f>
        <v>#REF!</v>
      </c>
      <c r="N18" s="328"/>
      <c r="O18" s="329"/>
      <c r="P18" s="233" t="e">
        <f>IF(B18=Data!B95,Data!H95,(IF(B18=Data!#REF!,Data!#REF!,(IF(B18=Data!B98,Data!H98,(IF(B18=Data!#REF!,Data!#REF!,(IF(B18=Data!#REF!,Data!#REF!,(IF(B18=Data!#REF!,Data!#REF!,(IF(B18=Data!B82,Data!H82,(IF(B18=Data!#REF!,Data!#REF!,Data!#REF!)))))))))))))))&amp;IF(B18=Data!#REF!,Data!#REF!,(IF(B18=Data!#REF!,Data!#REF!,(IF(B18=Data!B222,Data!H222,(IF(B18=Data!#REF!,Data!#REF!,(IF(B18=Data!#REF!,Data!#REF!,(IF(B18=Data!B122,Data!H890,(IF(B18=Data!#REF!,Data!#REF!,(IF(B18=Data!#REF!,Data!#REF!,Data!#REF!)))))))))))))))&amp;IF(B18=Data!#REF!,Data!#REF!,(IF(B18=Data!#REF!,Data!#REF!,(IF(B18=Data!#REF!,Data!#REF!,(IF(B18=Data!#REF!,Data!#REF!,(IF(B18=Data!#REF!,Data!#REF!,Data!#REF!)))))))))</f>
        <v>#REF!</v>
      </c>
      <c r="Q18" s="329"/>
      <c r="R18" s="329"/>
      <c r="S18" s="233" t="e">
        <f>IF(B18=Data!B95,Data!I95,(IF(B18=Data!#REF!,Data!#REF!,(IF(B18=Data!B98,Data!I98,(IF(B18=Data!#REF!,Data!#REF!,(IF(B18=Data!#REF!,Data!#REF!,(IF(B18=Data!#REF!,Data!#REF!,(IF(B18=Data!B82,Data!I82,(IF(B18=Data!#REF!,Data!#REF!,Data!#REF!)))))))))))))))&amp;IF(B18=Data!#REF!,Data!#REF!,(IF(B18=Data!#REF!,Data!#REF!,(IF(B18=Data!B222,Data!I222,(IF(B18=Data!#REF!,Data!#REF!,(IF(B18=Data!#REF!,Data!#REF!,(IF(B18=Data!B122,Data!I890,(IF(B18=Data!#REF!,Data!#REF!,(IF(B18=Data!#REF!,Data!#REF!,Data!#REF!)))))))))))))))&amp;IF(B18=Data!#REF!,Data!#REF!,(IF(B18=Data!#REF!,Data!#REF!,(IF(B18=Data!#REF!,Data!#REF!,(IF(B18=Data!#REF!,Data!#REF!,(IF(B18=Data!#REF!,Data!#REF!,Data!#REF!)))))))))</f>
        <v>#REF!</v>
      </c>
      <c r="T18" s="330"/>
      <c r="U18" s="233" t="e">
        <f>IF(B18=Data!B95,Data!J95,(IF(B18=Data!#REF!,Data!#REF!,(IF(B18=Data!B98,Data!J98,(IF(B18=Data!#REF!,Data!#REF!,(IF(B18=Data!#REF!,Data!#REF!,(IF(B18=Data!#REF!,Data!#REF!,(IF(B18=Data!B82,Data!J82,(IF(B18=Data!#REF!,Data!#REF!,Data!#REF!)))))))))))))))&amp;IF(B18=Data!#REF!,Data!#REF!,(IF(B18=Data!#REF!,Data!#REF!,(IF(B18=Data!B222,Data!J222,(IF(B18=Data!#REF!,Data!#REF!,(IF(B18=Data!#REF!,Data!#REF!,(IF(B18=Data!B122,Data!J890,(IF(B18=Data!#REF!,Data!#REF!,(IF(B18=Data!#REF!,Data!#REF!,Data!#REF!)))))))))))))))&amp;IF(B18=Data!#REF!,Data!#REF!,(IF(B18=Data!#REF!,Data!#REF!,(IF(B18=Data!#REF!,Data!#REF!,(IF(B18=Data!#REF!,Data!#REF!,(IF(B18=Data!#REF!,Data!#REF!,Data!#REF!)))))))))</f>
        <v>#REF!</v>
      </c>
      <c r="V18" s="227" t="str">
        <f>IF(D18="","",VLOOKUP(B18,Data!$B$5:$J$501,9,FALSE)*D18)</f>
        <v/>
      </c>
    </row>
    <row r="19" spans="1:22" ht="17.75" customHeight="1">
      <c r="A19" s="397">
        <v>1</v>
      </c>
      <c r="B19" s="398" t="s">
        <v>38</v>
      </c>
      <c r="C19" s="239" t="str">
        <f>IF(D19="","",VLOOKUP(B19,Data!$B$5:$L$501,2,FALSE))</f>
        <v>ZJ54410</v>
      </c>
      <c r="D19" s="394">
        <v>1</v>
      </c>
      <c r="E19" s="320" t="s">
        <v>570</v>
      </c>
      <c r="F19" s="224">
        <f>IF(D19="","",VLOOKUP(B19,Data!$B$5:$L$501,11,FALSE))</f>
        <v>4657.7700000000004</v>
      </c>
      <c r="G19" s="234">
        <f>IF(D19&gt;0,D19*F19,"-")</f>
        <v>4657.7700000000004</v>
      </c>
      <c r="H19" s="225" t="str">
        <f>IF(D19="","",VLOOKUP(B19,Data!$B$5:$D$501,3,FALSE))</f>
        <v>C/T</v>
      </c>
      <c r="I19" s="225" t="str">
        <f>IF(D19="","",VLOOKUP(B19,Data!$B$5:$M$501,12,FALSE))</f>
        <v>Indonesia</v>
      </c>
      <c r="J19" s="231" t="s">
        <v>994</v>
      </c>
      <c r="K19" s="226">
        <f>IF(D19="","",VLOOKUP(B19,Data!$B$5:$E$501,4,FALSE)*D19)</f>
        <v>305</v>
      </c>
      <c r="L19" s="232">
        <f>IF(D19="","",VLOOKUP(B19,Data!$B$5:$F$501,5,FALSE)*D19)</f>
        <v>269</v>
      </c>
      <c r="M19" s="230" t="e">
        <f>IF(B19=Data!B138,Data!G138,(IF(B19=Data!#REF!,Data!#REF!,(IF(B19=Data!B141,Data!G141,(IF(B19=Data!#REF!,Data!#REF!,(IF(B19=Data!#REF!,Data!#REF!,(IF(B19=Data!#REF!,Data!#REF!,(IF(B19=Data!B125,Data!G125,(IF(B19=Data!#REF!,Data!#REF!,Data!#REF!)))))))))))))))&amp;IF(B19=Data!#REF!,Data!#REF!,(IF(B19=Data!#REF!,Data!#REF!,(IF(B19=Data!B265,Data!G265,(IF(B19=Data!#REF!,Data!#REF!,(IF(B19=Data!#REF!,Data!#REF!,(IF(B19=Data!B165,Data!G933,(IF(B19=Data!#REF!,Data!#REF!,(IF(B19=Data!#REF!,Data!#REF!,Data!#REF!)))))))))))))))&amp;IF(B19=Data!#REF!,Data!#REF!,(IF(B19=Data!#REF!,Data!#REF!,(IF(B19=Data!#REF!,Data!#REF!,(IF(B19=Data!#REF!,Data!#REF!,(IF(B19=Data!#REF!,Data!#REF!,Data!#REF!)))))))))</f>
        <v>#REF!</v>
      </c>
      <c r="N19" s="328"/>
      <c r="O19" s="329"/>
      <c r="P19" s="233" t="e">
        <f>IF(B19=Data!B138,Data!H138,(IF(B19=Data!#REF!,Data!#REF!,(IF(B19=Data!B141,Data!H141,(IF(B19=Data!#REF!,Data!#REF!,(IF(B19=Data!#REF!,Data!#REF!,(IF(B19=Data!#REF!,Data!#REF!,(IF(B19=Data!B125,Data!H125,(IF(B19=Data!#REF!,Data!#REF!,Data!#REF!)))))))))))))))&amp;IF(B19=Data!#REF!,Data!#REF!,(IF(B19=Data!#REF!,Data!#REF!,(IF(B19=Data!B265,Data!H265,(IF(B19=Data!#REF!,Data!#REF!,(IF(B19=Data!#REF!,Data!#REF!,(IF(B19=Data!B165,Data!H933,(IF(B19=Data!#REF!,Data!#REF!,(IF(B19=Data!#REF!,Data!#REF!,Data!#REF!)))))))))))))))&amp;IF(B19=Data!#REF!,Data!#REF!,(IF(B19=Data!#REF!,Data!#REF!,(IF(B19=Data!#REF!,Data!#REF!,(IF(B19=Data!#REF!,Data!#REF!,(IF(B19=Data!#REF!,Data!#REF!,Data!#REF!)))))))))</f>
        <v>#REF!</v>
      </c>
      <c r="Q19" s="329"/>
      <c r="R19" s="329"/>
      <c r="S19" s="233" t="e">
        <f>IF(B19=Data!B138,Data!I138,(IF(B19=Data!#REF!,Data!#REF!,(IF(B19=Data!B141,Data!I141,(IF(B19=Data!#REF!,Data!#REF!,(IF(B19=Data!#REF!,Data!#REF!,(IF(B19=Data!#REF!,Data!#REF!,(IF(B19=Data!B125,Data!I125,(IF(B19=Data!#REF!,Data!#REF!,Data!#REF!)))))))))))))))&amp;IF(B19=Data!#REF!,Data!#REF!,(IF(B19=Data!#REF!,Data!#REF!,(IF(B19=Data!B265,Data!I265,(IF(B19=Data!#REF!,Data!#REF!,(IF(B19=Data!#REF!,Data!#REF!,(IF(B19=Data!B165,Data!I933,(IF(B19=Data!#REF!,Data!#REF!,(IF(B19=Data!#REF!,Data!#REF!,Data!#REF!)))))))))))))))&amp;IF(B19=Data!#REF!,Data!#REF!,(IF(B19=Data!#REF!,Data!#REF!,(IF(B19=Data!#REF!,Data!#REF!,(IF(B19=Data!#REF!,Data!#REF!,(IF(B19=Data!#REF!,Data!#REF!,Data!#REF!)))))))))</f>
        <v>#REF!</v>
      </c>
      <c r="T19" s="330"/>
      <c r="U19" s="233" t="e">
        <f>IF(B19=Data!B138,Data!J138,(IF(B19=Data!#REF!,Data!#REF!,(IF(B19=Data!B141,Data!J141,(IF(B19=Data!#REF!,Data!#REF!,(IF(B19=Data!#REF!,Data!#REF!,(IF(B19=Data!#REF!,Data!#REF!,(IF(B19=Data!B125,Data!J125,(IF(B19=Data!#REF!,Data!#REF!,Data!#REF!)))))))))))))))&amp;IF(B19=Data!#REF!,Data!#REF!,(IF(B19=Data!#REF!,Data!#REF!,(IF(B19=Data!B265,Data!J265,(IF(B19=Data!#REF!,Data!#REF!,(IF(B19=Data!#REF!,Data!#REF!,(IF(B19=Data!B165,Data!J933,(IF(B19=Data!#REF!,Data!#REF!,(IF(B19=Data!#REF!,Data!#REF!,Data!#REF!)))))))))))))))&amp;IF(B19=Data!#REF!,Data!#REF!,(IF(B19=Data!#REF!,Data!#REF!,(IF(B19=Data!#REF!,Data!#REF!,(IF(B19=Data!#REF!,Data!#REF!,(IF(B19=Data!#REF!,Data!#REF!,Data!#REF!)))))))))</f>
        <v>#REF!</v>
      </c>
      <c r="V19" s="227">
        <f>IF(D19="","",VLOOKUP(B19,Data!$B$5:$J$501,9,FALSE)*D19)</f>
        <v>1.534</v>
      </c>
    </row>
    <row r="20" spans="1:22" ht="17.75" customHeight="1">
      <c r="A20" s="397">
        <v>2</v>
      </c>
      <c r="B20" s="398" t="s">
        <v>336</v>
      </c>
      <c r="C20" s="239" t="str">
        <f>IF(D20="","",VLOOKUP(B20,Data!$B$5:$L$501,2,FALSE))</f>
        <v>ZE62400</v>
      </c>
      <c r="D20" s="394">
        <v>14</v>
      </c>
      <c r="E20" s="319"/>
      <c r="F20" s="224">
        <f>IF(D20="","",VLOOKUP(B20,Data!$B$5:$L$501,11,FALSE))</f>
        <v>1704.47</v>
      </c>
      <c r="G20" s="234">
        <f t="shared" ref="G20:G28" si="0">IF(D20&gt;0,D20*F20,"-")</f>
        <v>23862.58</v>
      </c>
      <c r="H20" s="225" t="str">
        <f>IF(D20="","",VLOOKUP(B20,Data!$B$5:$D$501,3,FALSE))</f>
        <v>C/T</v>
      </c>
      <c r="I20" s="225" t="str">
        <f>IF(D20="","",VLOOKUP(B20,Data!$B$5:$M$501,12,FALSE))</f>
        <v>Indonesia</v>
      </c>
      <c r="J20" s="231" t="s">
        <v>994</v>
      </c>
      <c r="K20" s="226">
        <f>IF(D20="","",VLOOKUP(B20,Data!$B$5:$E$501,4,FALSE)*D20)</f>
        <v>2814</v>
      </c>
      <c r="L20" s="232">
        <f>IF(D20="","",VLOOKUP(B20,Data!$B$5:$F$501,5,FALSE)*D20)</f>
        <v>2534</v>
      </c>
      <c r="M20" s="230" t="e">
        <f>IF(B20=Data!B135,Data!G135,(IF(B20=Data!#REF!,Data!#REF!,(IF(B20=Data!B138,Data!G138,(IF(B20=Data!#REF!,Data!#REF!,(IF(B20=Data!#REF!,Data!#REF!,(IF(B20=Data!#REF!,Data!#REF!,(IF(B20=Data!B122,Data!G122,(IF(B20=Data!#REF!,Data!#REF!,Data!#REF!)))))))))))))))&amp;IF(B20=Data!#REF!,Data!#REF!,(IF(B20=Data!#REF!,Data!#REF!,(IF(B20=Data!B262,Data!G262,(IF(B20=Data!#REF!,Data!#REF!,(IF(B20=Data!#REF!,Data!#REF!,(IF(B20=Data!B162,Data!G930,(IF(B20=Data!#REF!,Data!#REF!,(IF(B20=Data!#REF!,Data!#REF!,Data!#REF!)))))))))))))))&amp;IF(B20=Data!#REF!,Data!#REF!,(IF(B20=Data!#REF!,Data!#REF!,(IF(B20=Data!#REF!,Data!#REF!,(IF(B20=Data!#REF!,Data!#REF!,(IF(B20=Data!#REF!,Data!#REF!,Data!#REF!)))))))))</f>
        <v>#REF!</v>
      </c>
      <c r="N20" s="328"/>
      <c r="O20" s="329"/>
      <c r="P20" s="233" t="e">
        <f>IF(B20=Data!B135,Data!H135,(IF(B20=Data!#REF!,Data!#REF!,(IF(B20=Data!B138,Data!H138,(IF(B20=Data!#REF!,Data!#REF!,(IF(B20=Data!#REF!,Data!#REF!,(IF(B20=Data!#REF!,Data!#REF!,(IF(B20=Data!B122,Data!H122,(IF(B20=Data!#REF!,Data!#REF!,Data!#REF!)))))))))))))))&amp;IF(B20=Data!#REF!,Data!#REF!,(IF(B20=Data!#REF!,Data!#REF!,(IF(B20=Data!B262,Data!H262,(IF(B20=Data!#REF!,Data!#REF!,(IF(B20=Data!#REF!,Data!#REF!,(IF(B20=Data!B162,Data!H930,(IF(B20=Data!#REF!,Data!#REF!,(IF(B20=Data!#REF!,Data!#REF!,Data!#REF!)))))))))))))))&amp;IF(B20=Data!#REF!,Data!#REF!,(IF(B20=Data!#REF!,Data!#REF!,(IF(B20=Data!#REF!,Data!#REF!,(IF(B20=Data!#REF!,Data!#REF!,(IF(B20=Data!#REF!,Data!#REF!,Data!#REF!)))))))))</f>
        <v>#REF!</v>
      </c>
      <c r="Q20" s="329"/>
      <c r="R20" s="329"/>
      <c r="S20" s="233" t="e">
        <f>IF(B20=Data!B135,Data!I135,(IF(B20=Data!#REF!,Data!#REF!,(IF(B20=Data!B138,Data!I138,(IF(B20=Data!#REF!,Data!#REF!,(IF(B20=Data!#REF!,Data!#REF!,(IF(B20=Data!#REF!,Data!#REF!,(IF(B20=Data!B122,Data!I122,(IF(B20=Data!#REF!,Data!#REF!,Data!#REF!)))))))))))))))&amp;IF(B20=Data!#REF!,Data!#REF!,(IF(B20=Data!#REF!,Data!#REF!,(IF(B20=Data!B262,Data!I262,(IF(B20=Data!#REF!,Data!#REF!,(IF(B20=Data!#REF!,Data!#REF!,(IF(B20=Data!B162,Data!I930,(IF(B20=Data!#REF!,Data!#REF!,(IF(B20=Data!#REF!,Data!#REF!,Data!#REF!)))))))))))))))&amp;IF(B20=Data!#REF!,Data!#REF!,(IF(B20=Data!#REF!,Data!#REF!,(IF(B20=Data!#REF!,Data!#REF!,(IF(B20=Data!#REF!,Data!#REF!,(IF(B20=Data!#REF!,Data!#REF!,Data!#REF!)))))))))</f>
        <v>#REF!</v>
      </c>
      <c r="T20" s="330"/>
      <c r="U20" s="233" t="e">
        <f>IF(B20=Data!B135,Data!J135,(IF(B20=Data!#REF!,Data!#REF!,(IF(B20=Data!B138,Data!J138,(IF(B20=Data!#REF!,Data!#REF!,(IF(B20=Data!#REF!,Data!#REF!,(IF(B20=Data!#REF!,Data!#REF!,(IF(B20=Data!B122,Data!J122,(IF(B20=Data!#REF!,Data!#REF!,Data!#REF!)))))))))))))))&amp;IF(B20=Data!#REF!,Data!#REF!,(IF(B20=Data!#REF!,Data!#REF!,(IF(B20=Data!B262,Data!J262,(IF(B20=Data!#REF!,Data!#REF!,(IF(B20=Data!#REF!,Data!#REF!,(IF(B20=Data!B162,Data!J930,(IF(B20=Data!#REF!,Data!#REF!,(IF(B20=Data!#REF!,Data!#REF!,Data!#REF!)))))))))))))))&amp;IF(B20=Data!#REF!,Data!#REF!,(IF(B20=Data!#REF!,Data!#REF!,(IF(B20=Data!#REF!,Data!#REF!,(IF(B20=Data!#REF!,Data!#REF!,(IF(B20=Data!#REF!,Data!#REF!,Data!#REF!)))))))))</f>
        <v>#REF!</v>
      </c>
      <c r="V20" s="227">
        <f>IF(D20="","",VLOOKUP(B20,Data!$B$5:$J$501,9,FALSE)*D20)</f>
        <v>16.099999999999998</v>
      </c>
    </row>
    <row r="21" spans="1:22" ht="17.75" customHeight="1">
      <c r="A21" s="397">
        <v>3</v>
      </c>
      <c r="B21" s="398" t="s">
        <v>31</v>
      </c>
      <c r="C21" s="239" t="str">
        <f>IF(D21="","",VLOOKUP(B21,Data!$B$5:$L$501,2,FALSE))</f>
        <v>ZQ21280</v>
      </c>
      <c r="D21" s="394">
        <v>2</v>
      </c>
      <c r="E21" s="228" t="s">
        <v>519</v>
      </c>
      <c r="F21" s="224">
        <f>IF(D21="","",VLOOKUP(B21,Data!$B$5:$L$501,11,FALSE))</f>
        <v>1748.05</v>
      </c>
      <c r="G21" s="234">
        <f t="shared" si="0"/>
        <v>3496.1</v>
      </c>
      <c r="H21" s="225" t="str">
        <f>IF(D21="","",VLOOKUP(B21,Data!$B$5:$D$501,3,FALSE))</f>
        <v>C/T</v>
      </c>
      <c r="I21" s="225" t="str">
        <f>IF(D21="","",VLOOKUP(B21,Data!$B$5:$M$501,12,FALSE))</f>
        <v>Indonesia</v>
      </c>
      <c r="J21" s="231" t="s">
        <v>994</v>
      </c>
      <c r="K21" s="226">
        <f>IF(D21="","",VLOOKUP(B21,Data!$B$5:$E$501,4,FALSE)*D21)</f>
        <v>402</v>
      </c>
      <c r="L21" s="232">
        <f>IF(D21="","",VLOOKUP(B21,Data!$B$5:$F$501,5,FALSE)*D21)</f>
        <v>362</v>
      </c>
      <c r="M21" s="230" t="e">
        <f>IF(B21=Data!B136,Data!G136,(IF(B21=Data!#REF!,Data!#REF!,(IF(B21=Data!B139,Data!G139,(IF(B21=Data!#REF!,Data!#REF!,(IF(B21=Data!#REF!,Data!#REF!,(IF(B21=Data!#REF!,Data!#REF!,(IF(B21=Data!B123,Data!G123,(IF(B21=Data!#REF!,Data!#REF!,Data!#REF!)))))))))))))))&amp;IF(B21=Data!#REF!,Data!#REF!,(IF(B21=Data!#REF!,Data!#REF!,(IF(B21=Data!B263,Data!G263,(IF(B21=Data!#REF!,Data!#REF!,(IF(B21=Data!#REF!,Data!#REF!,(IF(B21=Data!B163,Data!G931,(IF(B21=Data!#REF!,Data!#REF!,(IF(B21=Data!#REF!,Data!#REF!,Data!#REF!)))))))))))))))&amp;IF(B21=Data!#REF!,Data!#REF!,(IF(B21=Data!#REF!,Data!#REF!,(IF(B21=Data!#REF!,Data!#REF!,(IF(B21=Data!#REF!,Data!#REF!,(IF(B21=Data!#REF!,Data!#REF!,Data!#REF!)))))))))</f>
        <v>#REF!</v>
      </c>
      <c r="N21" s="328"/>
      <c r="O21" s="329"/>
      <c r="P21" s="233" t="e">
        <f>IF(B21=Data!B136,Data!H136,(IF(B21=Data!#REF!,Data!#REF!,(IF(B21=Data!B139,Data!H139,(IF(B21=Data!#REF!,Data!#REF!,(IF(B21=Data!#REF!,Data!#REF!,(IF(B21=Data!#REF!,Data!#REF!,(IF(B21=Data!B123,Data!H123,(IF(B21=Data!#REF!,Data!#REF!,Data!#REF!)))))))))))))))&amp;IF(B21=Data!#REF!,Data!#REF!,(IF(B21=Data!#REF!,Data!#REF!,(IF(B21=Data!B263,Data!H263,(IF(B21=Data!#REF!,Data!#REF!,(IF(B21=Data!#REF!,Data!#REF!,(IF(B21=Data!B163,Data!H931,(IF(B21=Data!#REF!,Data!#REF!,(IF(B21=Data!#REF!,Data!#REF!,Data!#REF!)))))))))))))))&amp;IF(B21=Data!#REF!,Data!#REF!,(IF(B21=Data!#REF!,Data!#REF!,(IF(B21=Data!#REF!,Data!#REF!,(IF(B21=Data!#REF!,Data!#REF!,(IF(B21=Data!#REF!,Data!#REF!,Data!#REF!)))))))))</f>
        <v>#REF!</v>
      </c>
      <c r="Q21" s="329"/>
      <c r="R21" s="329"/>
      <c r="S21" s="233" t="e">
        <f>IF(B21=Data!B136,Data!I136,(IF(B21=Data!#REF!,Data!#REF!,(IF(B21=Data!B139,Data!I139,(IF(B21=Data!#REF!,Data!#REF!,(IF(B21=Data!#REF!,Data!#REF!,(IF(B21=Data!#REF!,Data!#REF!,(IF(B21=Data!B123,Data!I123,(IF(B21=Data!#REF!,Data!#REF!,Data!#REF!)))))))))))))))&amp;IF(B21=Data!#REF!,Data!#REF!,(IF(B21=Data!#REF!,Data!#REF!,(IF(B21=Data!B263,Data!I263,(IF(B21=Data!#REF!,Data!#REF!,(IF(B21=Data!#REF!,Data!#REF!,(IF(B21=Data!B163,Data!I931,(IF(B21=Data!#REF!,Data!#REF!,(IF(B21=Data!#REF!,Data!#REF!,Data!#REF!)))))))))))))))&amp;IF(B21=Data!#REF!,Data!#REF!,(IF(B21=Data!#REF!,Data!#REF!,(IF(B21=Data!#REF!,Data!#REF!,(IF(B21=Data!#REF!,Data!#REF!,(IF(B21=Data!#REF!,Data!#REF!,Data!#REF!)))))))))</f>
        <v>#REF!</v>
      </c>
      <c r="T21" s="330"/>
      <c r="U21" s="233" t="e">
        <f>IF(B21=Data!B136,Data!J136,(IF(B21=Data!#REF!,Data!#REF!,(IF(B21=Data!B139,Data!J139,(IF(B21=Data!#REF!,Data!#REF!,(IF(B21=Data!#REF!,Data!#REF!,(IF(B21=Data!#REF!,Data!#REF!,(IF(B21=Data!B123,Data!J123,(IF(B21=Data!#REF!,Data!#REF!,Data!#REF!)))))))))))))))&amp;IF(B21=Data!#REF!,Data!#REF!,(IF(B21=Data!#REF!,Data!#REF!,(IF(B21=Data!B263,Data!J263,(IF(B21=Data!#REF!,Data!#REF!,(IF(B21=Data!#REF!,Data!#REF!,(IF(B21=Data!B163,Data!J931,(IF(B21=Data!#REF!,Data!#REF!,(IF(B21=Data!#REF!,Data!#REF!,Data!#REF!)))))))))))))))&amp;IF(B21=Data!#REF!,Data!#REF!,(IF(B21=Data!#REF!,Data!#REF!,(IF(B21=Data!#REF!,Data!#REF!,(IF(B21=Data!#REF!,Data!#REF!,(IF(B21=Data!#REF!,Data!#REF!,Data!#REF!)))))))))</f>
        <v>#REF!</v>
      </c>
      <c r="V21" s="227">
        <f>IF(D21="","",VLOOKUP(B21,Data!$B$5:$J$501,9,FALSE)*D21)</f>
        <v>2.2999999999999998</v>
      </c>
    </row>
    <row r="22" spans="1:22" ht="17.75" customHeight="1">
      <c r="A22" s="397">
        <v>4</v>
      </c>
      <c r="B22" s="398" t="s">
        <v>386</v>
      </c>
      <c r="C22" s="239" t="str">
        <f>IF(D22="","",VLOOKUP(B22,Data!$B$5:$L$501,2,FALSE))</f>
        <v>ZW44770</v>
      </c>
      <c r="D22" s="394">
        <v>2</v>
      </c>
      <c r="E22" s="228"/>
      <c r="F22" s="224">
        <f>IF(D22="","",VLOOKUP(B22,Data!$B$5:$L$501,11,FALSE))</f>
        <v>1857.02</v>
      </c>
      <c r="G22" s="234">
        <f t="shared" si="0"/>
        <v>3714.04</v>
      </c>
      <c r="H22" s="225" t="str">
        <f>IF(D22="","",VLOOKUP(B22,Data!$B$5:$D$501,3,FALSE))</f>
        <v>C/T</v>
      </c>
      <c r="I22" s="225" t="str">
        <f>IF(D22="","",VLOOKUP(B22,Data!$B$5:$M$501,12,FALSE))</f>
        <v>Indonesia</v>
      </c>
      <c r="J22" s="231" t="s">
        <v>994</v>
      </c>
      <c r="K22" s="226">
        <f>IF(D22="","",VLOOKUP(B22,Data!$B$5:$E$501,4,FALSE)*D22)</f>
        <v>402</v>
      </c>
      <c r="L22" s="232">
        <f>IF(D22="","",VLOOKUP(B22,Data!$B$5:$F$501,5,FALSE)*D22)</f>
        <v>362</v>
      </c>
      <c r="M22" s="230" t="e">
        <f>IF(B22=Data!B137,Data!G137,(IF(B22=Data!#REF!,Data!#REF!,(IF(B22=Data!B140,Data!G140,(IF(B22=Data!#REF!,Data!#REF!,(IF(B22=Data!#REF!,Data!#REF!,(IF(B22=Data!#REF!,Data!#REF!,(IF(B22=Data!B124,Data!G124,(IF(B22=Data!#REF!,Data!#REF!,Data!#REF!)))))))))))))))&amp;IF(B22=Data!#REF!,Data!#REF!,(IF(B22=Data!#REF!,Data!#REF!,(IF(B22=Data!B264,Data!G264,(IF(B22=Data!#REF!,Data!#REF!,(IF(B22=Data!#REF!,Data!#REF!,(IF(B22=Data!B164,Data!G932,(IF(B22=Data!#REF!,Data!#REF!,(IF(B22=Data!#REF!,Data!#REF!,Data!#REF!)))))))))))))))&amp;IF(B22=Data!#REF!,Data!#REF!,(IF(B22=Data!#REF!,Data!#REF!,(IF(B22=Data!#REF!,Data!#REF!,(IF(B22=Data!#REF!,Data!#REF!,(IF(B22=Data!#REF!,Data!#REF!,Data!#REF!)))))))))</f>
        <v>#REF!</v>
      </c>
      <c r="N22" s="328"/>
      <c r="O22" s="329"/>
      <c r="P22" s="233" t="e">
        <f>IF(B22=Data!B137,Data!H137,(IF(B22=Data!#REF!,Data!#REF!,(IF(B22=Data!B140,Data!H140,(IF(B22=Data!#REF!,Data!#REF!,(IF(B22=Data!#REF!,Data!#REF!,(IF(B22=Data!#REF!,Data!#REF!,(IF(B22=Data!B124,Data!H124,(IF(B22=Data!#REF!,Data!#REF!,Data!#REF!)))))))))))))))&amp;IF(B22=Data!#REF!,Data!#REF!,(IF(B22=Data!#REF!,Data!#REF!,(IF(B22=Data!B264,Data!H264,(IF(B22=Data!#REF!,Data!#REF!,(IF(B22=Data!#REF!,Data!#REF!,(IF(B22=Data!B164,Data!H932,(IF(B22=Data!#REF!,Data!#REF!,(IF(B22=Data!#REF!,Data!#REF!,Data!#REF!)))))))))))))))&amp;IF(B22=Data!#REF!,Data!#REF!,(IF(B22=Data!#REF!,Data!#REF!,(IF(B22=Data!#REF!,Data!#REF!,(IF(B22=Data!#REF!,Data!#REF!,(IF(B22=Data!#REF!,Data!#REF!,Data!#REF!)))))))))</f>
        <v>#REF!</v>
      </c>
      <c r="Q22" s="329"/>
      <c r="R22" s="329"/>
      <c r="S22" s="233" t="e">
        <f>IF(B22=Data!B137,Data!I137,(IF(B22=Data!#REF!,Data!#REF!,(IF(B22=Data!B140,Data!I140,(IF(B22=Data!#REF!,Data!#REF!,(IF(B22=Data!#REF!,Data!#REF!,(IF(B22=Data!#REF!,Data!#REF!,(IF(B22=Data!B124,Data!I124,(IF(B22=Data!#REF!,Data!#REF!,Data!#REF!)))))))))))))))&amp;IF(B22=Data!#REF!,Data!#REF!,(IF(B22=Data!#REF!,Data!#REF!,(IF(B22=Data!B264,Data!I264,(IF(B22=Data!#REF!,Data!#REF!,(IF(B22=Data!#REF!,Data!#REF!,(IF(B22=Data!B164,Data!I932,(IF(B22=Data!#REF!,Data!#REF!,(IF(B22=Data!#REF!,Data!#REF!,Data!#REF!)))))))))))))))&amp;IF(B22=Data!#REF!,Data!#REF!,(IF(B22=Data!#REF!,Data!#REF!,(IF(B22=Data!#REF!,Data!#REF!,(IF(B22=Data!#REF!,Data!#REF!,(IF(B22=Data!#REF!,Data!#REF!,Data!#REF!)))))))))</f>
        <v>#REF!</v>
      </c>
      <c r="T22" s="330"/>
      <c r="U22" s="233" t="e">
        <f>IF(B22=Data!B137,Data!J137,(IF(B22=Data!#REF!,Data!#REF!,(IF(B22=Data!B140,Data!J140,(IF(B22=Data!#REF!,Data!#REF!,(IF(B22=Data!#REF!,Data!#REF!,(IF(B22=Data!#REF!,Data!#REF!,(IF(B22=Data!B124,Data!J124,(IF(B22=Data!#REF!,Data!#REF!,Data!#REF!)))))))))))))))&amp;IF(B22=Data!#REF!,Data!#REF!,(IF(B22=Data!#REF!,Data!#REF!,(IF(B22=Data!B264,Data!J264,(IF(B22=Data!#REF!,Data!#REF!,(IF(B22=Data!#REF!,Data!#REF!,(IF(B22=Data!B164,Data!J932,(IF(B22=Data!#REF!,Data!#REF!,(IF(B22=Data!#REF!,Data!#REF!,Data!#REF!)))))))))))))))&amp;IF(B22=Data!#REF!,Data!#REF!,(IF(B22=Data!#REF!,Data!#REF!,(IF(B22=Data!#REF!,Data!#REF!,(IF(B22=Data!#REF!,Data!#REF!,(IF(B22=Data!#REF!,Data!#REF!,Data!#REF!)))))))))</f>
        <v>#REF!</v>
      </c>
      <c r="V22" s="227">
        <f>IF(D22="","",VLOOKUP(B22,Data!$B$5:$J$501,9,FALSE)*D22)</f>
        <v>2.2999999999999998</v>
      </c>
    </row>
    <row r="23" spans="1:22" ht="17.75" customHeight="1">
      <c r="A23" s="397">
        <v>5</v>
      </c>
      <c r="B23" s="398" t="s">
        <v>348</v>
      </c>
      <c r="C23" s="239" t="str">
        <f>IF(D23="","",VLOOKUP(B23,Data!$B$5:$L$501,2,FALSE))</f>
        <v>ZF71250</v>
      </c>
      <c r="D23" s="394">
        <v>17</v>
      </c>
      <c r="E23" s="319" t="s">
        <v>524</v>
      </c>
      <c r="F23" s="224">
        <f>IF(D23="","",VLOOKUP(B23,Data!$B$5:$L$501,11,FALSE))</f>
        <v>1991.71</v>
      </c>
      <c r="G23" s="234">
        <f t="shared" si="0"/>
        <v>33859.07</v>
      </c>
      <c r="H23" s="225" t="str">
        <f>IF(D23="","",VLOOKUP(B23,Data!$B$5:$D$501,3,FALSE))</f>
        <v>C/T</v>
      </c>
      <c r="I23" s="225" t="str">
        <f>IF(D23="","",VLOOKUP(B23,Data!$B$5:$M$501,12,FALSE))</f>
        <v>Indonesia</v>
      </c>
      <c r="J23" s="231" t="s">
        <v>994</v>
      </c>
      <c r="K23" s="226">
        <f>IF(D23="","",VLOOKUP(B23,Data!$B$5:$E$501,4,FALSE)*D23)</f>
        <v>3740</v>
      </c>
      <c r="L23" s="232">
        <f>IF(D23="","",VLOOKUP(B23,Data!$B$5:$F$501,5,FALSE)*D23)</f>
        <v>3383</v>
      </c>
      <c r="M23" s="230" t="e">
        <f>IF(B23=Data!B135,Data!G135,(IF(B23=Data!#REF!,Data!#REF!,(IF(B23=Data!B138,Data!G138,(IF(B23=Data!#REF!,Data!#REF!,(IF(B23=Data!#REF!,Data!#REF!,(IF(B23=Data!#REF!,Data!#REF!,(IF(B23=Data!B122,Data!G122,(IF(B23=Data!#REF!,Data!#REF!,Data!#REF!)))))))))))))))&amp;IF(B23=Data!#REF!,Data!#REF!,(IF(B23=Data!#REF!,Data!#REF!,(IF(B23=Data!B262,Data!G262,(IF(B23=Data!#REF!,Data!#REF!,(IF(B23=Data!#REF!,Data!#REF!,(IF(B23=Data!B162,Data!G930,(IF(B23=Data!#REF!,Data!#REF!,(IF(B23=Data!#REF!,Data!#REF!,Data!#REF!)))))))))))))))&amp;IF(B23=Data!#REF!,Data!#REF!,(IF(B23=Data!#REF!,Data!#REF!,(IF(B23=Data!#REF!,Data!#REF!,(IF(B23=Data!#REF!,Data!#REF!,(IF(B23=Data!#REF!,Data!#REF!,Data!#REF!)))))))))</f>
        <v>#REF!</v>
      </c>
      <c r="N23" s="328"/>
      <c r="O23" s="329"/>
      <c r="P23" s="233" t="e">
        <f>IF(B23=Data!B135,Data!H135,(IF(B23=Data!#REF!,Data!#REF!,(IF(B23=Data!B138,Data!H138,(IF(B23=Data!#REF!,Data!#REF!,(IF(B23=Data!#REF!,Data!#REF!,(IF(B23=Data!#REF!,Data!#REF!,(IF(B23=Data!B122,Data!H122,(IF(B23=Data!#REF!,Data!#REF!,Data!#REF!)))))))))))))))&amp;IF(B23=Data!#REF!,Data!#REF!,(IF(B23=Data!#REF!,Data!#REF!,(IF(B23=Data!B262,Data!H262,(IF(B23=Data!#REF!,Data!#REF!,(IF(B23=Data!#REF!,Data!#REF!,(IF(B23=Data!B162,Data!H930,(IF(B23=Data!#REF!,Data!#REF!,(IF(B23=Data!#REF!,Data!#REF!,Data!#REF!)))))))))))))))&amp;IF(B23=Data!#REF!,Data!#REF!,(IF(B23=Data!#REF!,Data!#REF!,(IF(B23=Data!#REF!,Data!#REF!,(IF(B23=Data!#REF!,Data!#REF!,(IF(B23=Data!#REF!,Data!#REF!,Data!#REF!)))))))))</f>
        <v>#REF!</v>
      </c>
      <c r="Q23" s="329"/>
      <c r="R23" s="329"/>
      <c r="S23" s="233" t="e">
        <f>IF(B23=Data!B135,Data!I135,(IF(B23=Data!#REF!,Data!#REF!,(IF(B23=Data!B138,Data!I138,(IF(B23=Data!#REF!,Data!#REF!,(IF(B23=Data!#REF!,Data!#REF!,(IF(B23=Data!#REF!,Data!#REF!,(IF(B23=Data!B122,Data!I122,(IF(B23=Data!#REF!,Data!#REF!,Data!#REF!)))))))))))))))&amp;IF(B23=Data!#REF!,Data!#REF!,(IF(B23=Data!#REF!,Data!#REF!,(IF(B23=Data!B262,Data!I262,(IF(B23=Data!#REF!,Data!#REF!,(IF(B23=Data!#REF!,Data!#REF!,(IF(B23=Data!B162,Data!I930,(IF(B23=Data!#REF!,Data!#REF!,(IF(B23=Data!#REF!,Data!#REF!,Data!#REF!)))))))))))))))&amp;IF(B23=Data!#REF!,Data!#REF!,(IF(B23=Data!#REF!,Data!#REF!,(IF(B23=Data!#REF!,Data!#REF!,(IF(B23=Data!#REF!,Data!#REF!,(IF(B23=Data!#REF!,Data!#REF!,Data!#REF!)))))))))</f>
        <v>#REF!</v>
      </c>
      <c r="T23" s="330"/>
      <c r="U23" s="233" t="e">
        <f>IF(B23=Data!B135,Data!J135,(IF(B23=Data!#REF!,Data!#REF!,(IF(B23=Data!B138,Data!J138,(IF(B23=Data!#REF!,Data!#REF!,(IF(B23=Data!#REF!,Data!#REF!,(IF(B23=Data!#REF!,Data!#REF!,(IF(B23=Data!B122,Data!J122,(IF(B23=Data!#REF!,Data!#REF!,Data!#REF!)))))))))))))))&amp;IF(B23=Data!#REF!,Data!#REF!,(IF(B23=Data!#REF!,Data!#REF!,(IF(B23=Data!B262,Data!J262,(IF(B23=Data!#REF!,Data!#REF!,(IF(B23=Data!#REF!,Data!#REF!,(IF(B23=Data!B162,Data!J930,(IF(B23=Data!#REF!,Data!#REF!,(IF(B23=Data!#REF!,Data!#REF!,Data!#REF!)))))))))))))))&amp;IF(B23=Data!#REF!,Data!#REF!,(IF(B23=Data!#REF!,Data!#REF!,(IF(B23=Data!#REF!,Data!#REF!,(IF(B23=Data!#REF!,Data!#REF!,(IF(B23=Data!#REF!,Data!#REF!,Data!#REF!)))))))))</f>
        <v>#REF!</v>
      </c>
      <c r="V23" s="227">
        <f>IF(D23="","",VLOOKUP(B23,Data!$B$5:$J$501,9,FALSE)*D23)</f>
        <v>20.145</v>
      </c>
    </row>
    <row r="24" spans="1:22" ht="17.75" customHeight="1">
      <c r="A24" s="397">
        <v>6</v>
      </c>
      <c r="B24" s="398" t="s">
        <v>32</v>
      </c>
      <c r="C24" s="239" t="str">
        <f>IF(D24="","",VLOOKUP(B24,Data!$B$5:$L$501,2,FALSE))</f>
        <v>ZQ21300</v>
      </c>
      <c r="D24" s="394">
        <v>3</v>
      </c>
      <c r="E24" s="319"/>
      <c r="F24" s="224">
        <f>IF(D24="","",VLOOKUP(B24,Data!$B$5:$L$501,11,FALSE))</f>
        <v>2033.63</v>
      </c>
      <c r="G24" s="234">
        <f t="shared" si="0"/>
        <v>6100.89</v>
      </c>
      <c r="H24" s="225" t="str">
        <f>IF(D24="","",VLOOKUP(B24,Data!$B$5:$D$501,3,FALSE))</f>
        <v>C/T</v>
      </c>
      <c r="I24" s="225" t="str">
        <f>IF(D24="","",VLOOKUP(B24,Data!$B$5:$M$501,12,FALSE))</f>
        <v>Indonesia</v>
      </c>
      <c r="J24" s="231" t="s">
        <v>994</v>
      </c>
      <c r="K24" s="226">
        <f>IF(D24="","",VLOOKUP(B24,Data!$B$5:$E$501,4,FALSE)*D24)</f>
        <v>660</v>
      </c>
      <c r="L24" s="232">
        <f>IF(D24="","",VLOOKUP(B24,Data!$B$5:$F$501,5,FALSE)*D24)</f>
        <v>597</v>
      </c>
      <c r="M24" s="230" t="e">
        <f>IF(B24=Data!B136,Data!G136,(IF(B24=Data!#REF!,Data!#REF!,(IF(B24=Data!B139,Data!G139,(IF(B24=Data!#REF!,Data!#REF!,(IF(B24=Data!#REF!,Data!#REF!,(IF(B24=Data!#REF!,Data!#REF!,(IF(B24=Data!B123,Data!G123,(IF(B24=Data!#REF!,Data!#REF!,Data!#REF!)))))))))))))))&amp;IF(B24=Data!#REF!,Data!#REF!,(IF(B24=Data!#REF!,Data!#REF!,(IF(B24=Data!B263,Data!G263,(IF(B24=Data!#REF!,Data!#REF!,(IF(B24=Data!#REF!,Data!#REF!,(IF(B24=Data!B163,Data!G931,(IF(B24=Data!#REF!,Data!#REF!,(IF(B24=Data!#REF!,Data!#REF!,Data!#REF!)))))))))))))))&amp;IF(B24=Data!#REF!,Data!#REF!,(IF(B24=Data!#REF!,Data!#REF!,(IF(B24=Data!#REF!,Data!#REF!,(IF(B24=Data!#REF!,Data!#REF!,(IF(B24=Data!#REF!,Data!#REF!,Data!#REF!)))))))))</f>
        <v>#REF!</v>
      </c>
      <c r="N24" s="328"/>
      <c r="O24" s="329"/>
      <c r="P24" s="233" t="e">
        <f>IF(B24=Data!B136,Data!H136,(IF(B24=Data!#REF!,Data!#REF!,(IF(B24=Data!B139,Data!H139,(IF(B24=Data!#REF!,Data!#REF!,(IF(B24=Data!#REF!,Data!#REF!,(IF(B24=Data!#REF!,Data!#REF!,(IF(B24=Data!B123,Data!H123,(IF(B24=Data!#REF!,Data!#REF!,Data!#REF!)))))))))))))))&amp;IF(B24=Data!#REF!,Data!#REF!,(IF(B24=Data!#REF!,Data!#REF!,(IF(B24=Data!B263,Data!H263,(IF(B24=Data!#REF!,Data!#REF!,(IF(B24=Data!#REF!,Data!#REF!,(IF(B24=Data!B163,Data!H931,(IF(B24=Data!#REF!,Data!#REF!,(IF(B24=Data!#REF!,Data!#REF!,Data!#REF!)))))))))))))))&amp;IF(B24=Data!#REF!,Data!#REF!,(IF(B24=Data!#REF!,Data!#REF!,(IF(B24=Data!#REF!,Data!#REF!,(IF(B24=Data!#REF!,Data!#REF!,(IF(B24=Data!#REF!,Data!#REF!,Data!#REF!)))))))))</f>
        <v>#REF!</v>
      </c>
      <c r="Q24" s="329"/>
      <c r="R24" s="329"/>
      <c r="S24" s="233" t="e">
        <f>IF(B24=Data!B136,Data!I136,(IF(B24=Data!#REF!,Data!#REF!,(IF(B24=Data!B139,Data!I139,(IF(B24=Data!#REF!,Data!#REF!,(IF(B24=Data!#REF!,Data!#REF!,(IF(B24=Data!#REF!,Data!#REF!,(IF(B24=Data!B123,Data!I123,(IF(B24=Data!#REF!,Data!#REF!,Data!#REF!)))))))))))))))&amp;IF(B24=Data!#REF!,Data!#REF!,(IF(B24=Data!#REF!,Data!#REF!,(IF(B24=Data!B263,Data!I263,(IF(B24=Data!#REF!,Data!#REF!,(IF(B24=Data!#REF!,Data!#REF!,(IF(B24=Data!B163,Data!I931,(IF(B24=Data!#REF!,Data!#REF!,(IF(B24=Data!#REF!,Data!#REF!,Data!#REF!)))))))))))))))&amp;IF(B24=Data!#REF!,Data!#REF!,(IF(B24=Data!#REF!,Data!#REF!,(IF(B24=Data!#REF!,Data!#REF!,(IF(B24=Data!#REF!,Data!#REF!,(IF(B24=Data!#REF!,Data!#REF!,Data!#REF!)))))))))</f>
        <v>#REF!</v>
      </c>
      <c r="T24" s="330"/>
      <c r="U24" s="233" t="e">
        <f>IF(B24=Data!B136,Data!J136,(IF(B24=Data!#REF!,Data!#REF!,(IF(B24=Data!B139,Data!J139,(IF(B24=Data!#REF!,Data!#REF!,(IF(B24=Data!#REF!,Data!#REF!,(IF(B24=Data!#REF!,Data!#REF!,(IF(B24=Data!B123,Data!J123,(IF(B24=Data!#REF!,Data!#REF!,Data!#REF!)))))))))))))))&amp;IF(B24=Data!#REF!,Data!#REF!,(IF(B24=Data!#REF!,Data!#REF!,(IF(B24=Data!B263,Data!J263,(IF(B24=Data!#REF!,Data!#REF!,(IF(B24=Data!#REF!,Data!#REF!,(IF(B24=Data!B163,Data!J931,(IF(B24=Data!#REF!,Data!#REF!,(IF(B24=Data!#REF!,Data!#REF!,Data!#REF!)))))))))))))))&amp;IF(B24=Data!#REF!,Data!#REF!,(IF(B24=Data!#REF!,Data!#REF!,(IF(B24=Data!#REF!,Data!#REF!,(IF(B24=Data!#REF!,Data!#REF!,(IF(B24=Data!#REF!,Data!#REF!,Data!#REF!)))))))))</f>
        <v>#REF!</v>
      </c>
      <c r="V24" s="227">
        <f>IF(D24="","",VLOOKUP(B24,Data!$B$5:$J$501,9,FALSE)*D24)</f>
        <v>3.5550000000000002</v>
      </c>
    </row>
    <row r="25" spans="1:22" ht="17.75" customHeight="1">
      <c r="A25" s="397">
        <v>7</v>
      </c>
      <c r="B25" s="398" t="s">
        <v>24</v>
      </c>
      <c r="C25" s="239" t="str">
        <f>IF(D25="","",VLOOKUP(B25,Data!$B$5:$L$501,2,FALSE))</f>
        <v>ZJ73720</v>
      </c>
      <c r="D25" s="394">
        <v>1</v>
      </c>
      <c r="E25" s="319"/>
      <c r="F25" s="224">
        <f>IF(D25="","",VLOOKUP(B25,Data!$B$5:$L$501,11,FALSE))</f>
        <v>2445.35</v>
      </c>
      <c r="G25" s="234">
        <f t="shared" si="0"/>
        <v>2445.35</v>
      </c>
      <c r="H25" s="225" t="str">
        <f>IF(D25="","",VLOOKUP(B25,Data!$B$5:$D$501,3,FALSE))</f>
        <v>C/T</v>
      </c>
      <c r="I25" s="225" t="str">
        <f>IF(D25="","",VLOOKUP(B25,Data!$B$5:$M$501,12,FALSE))</f>
        <v>Indonesia</v>
      </c>
      <c r="J25" s="231" t="s">
        <v>994</v>
      </c>
      <c r="K25" s="226">
        <f>IF(D25="","",VLOOKUP(B25,Data!$B$5:$E$501,4,FALSE)*D25)</f>
        <v>220</v>
      </c>
      <c r="L25" s="232">
        <f>IF(D25="","",VLOOKUP(B25,Data!$B$5:$F$501,5,FALSE)*D25)</f>
        <v>199</v>
      </c>
      <c r="M25" s="230" t="e">
        <f>IF(B25=Data!B137,Data!G137,(IF(B25=Data!#REF!,Data!#REF!,(IF(B25=Data!B140,Data!G140,(IF(B25=Data!#REF!,Data!#REF!,(IF(B25=Data!#REF!,Data!#REF!,(IF(B25=Data!#REF!,Data!#REF!,(IF(B25=Data!B124,Data!G124,(IF(B25=Data!#REF!,Data!#REF!,Data!#REF!)))))))))))))))&amp;IF(B25=Data!#REF!,Data!#REF!,(IF(B25=Data!#REF!,Data!#REF!,(IF(B25=Data!B264,Data!G264,(IF(B25=Data!#REF!,Data!#REF!,(IF(B25=Data!#REF!,Data!#REF!,(IF(B25=Data!B164,Data!G932,(IF(B25=Data!#REF!,Data!#REF!,(IF(B25=Data!#REF!,Data!#REF!,Data!#REF!)))))))))))))))&amp;IF(B25=Data!#REF!,Data!#REF!,(IF(B25=Data!#REF!,Data!#REF!,(IF(B25=Data!#REF!,Data!#REF!,(IF(B25=Data!#REF!,Data!#REF!,(IF(B25=Data!#REF!,Data!#REF!,Data!#REF!)))))))))</f>
        <v>#REF!</v>
      </c>
      <c r="N25" s="328"/>
      <c r="O25" s="329"/>
      <c r="P25" s="233" t="e">
        <f>IF(B25=Data!B137,Data!H137,(IF(B25=Data!#REF!,Data!#REF!,(IF(B25=Data!B140,Data!H140,(IF(B25=Data!#REF!,Data!#REF!,(IF(B25=Data!#REF!,Data!#REF!,(IF(B25=Data!#REF!,Data!#REF!,(IF(B25=Data!B124,Data!H124,(IF(B25=Data!#REF!,Data!#REF!,Data!#REF!)))))))))))))))&amp;IF(B25=Data!#REF!,Data!#REF!,(IF(B25=Data!#REF!,Data!#REF!,(IF(B25=Data!B264,Data!H264,(IF(B25=Data!#REF!,Data!#REF!,(IF(B25=Data!#REF!,Data!#REF!,(IF(B25=Data!B164,Data!H932,(IF(B25=Data!#REF!,Data!#REF!,(IF(B25=Data!#REF!,Data!#REF!,Data!#REF!)))))))))))))))&amp;IF(B25=Data!#REF!,Data!#REF!,(IF(B25=Data!#REF!,Data!#REF!,(IF(B25=Data!#REF!,Data!#REF!,(IF(B25=Data!#REF!,Data!#REF!,(IF(B25=Data!#REF!,Data!#REF!,Data!#REF!)))))))))</f>
        <v>#REF!</v>
      </c>
      <c r="Q25" s="329"/>
      <c r="R25" s="329"/>
      <c r="S25" s="233" t="e">
        <f>IF(B25=Data!B137,Data!I137,(IF(B25=Data!#REF!,Data!#REF!,(IF(B25=Data!B140,Data!I140,(IF(B25=Data!#REF!,Data!#REF!,(IF(B25=Data!#REF!,Data!#REF!,(IF(B25=Data!#REF!,Data!#REF!,(IF(B25=Data!B124,Data!I124,(IF(B25=Data!#REF!,Data!#REF!,Data!#REF!)))))))))))))))&amp;IF(B25=Data!#REF!,Data!#REF!,(IF(B25=Data!#REF!,Data!#REF!,(IF(B25=Data!B264,Data!I264,(IF(B25=Data!#REF!,Data!#REF!,(IF(B25=Data!#REF!,Data!#REF!,(IF(B25=Data!B164,Data!I932,(IF(B25=Data!#REF!,Data!#REF!,(IF(B25=Data!#REF!,Data!#REF!,Data!#REF!)))))))))))))))&amp;IF(B25=Data!#REF!,Data!#REF!,(IF(B25=Data!#REF!,Data!#REF!,(IF(B25=Data!#REF!,Data!#REF!,(IF(B25=Data!#REF!,Data!#REF!,(IF(B25=Data!#REF!,Data!#REF!,Data!#REF!)))))))))</f>
        <v>#REF!</v>
      </c>
      <c r="T25" s="330"/>
      <c r="U25" s="233" t="e">
        <f>IF(B25=Data!B137,Data!J137,(IF(B25=Data!#REF!,Data!#REF!,(IF(B25=Data!B140,Data!J140,(IF(B25=Data!#REF!,Data!#REF!,(IF(B25=Data!#REF!,Data!#REF!,(IF(B25=Data!#REF!,Data!#REF!,(IF(B25=Data!B124,Data!J124,(IF(B25=Data!#REF!,Data!#REF!,Data!#REF!)))))))))))))))&amp;IF(B25=Data!#REF!,Data!#REF!,(IF(B25=Data!#REF!,Data!#REF!,(IF(B25=Data!B264,Data!J264,(IF(B25=Data!#REF!,Data!#REF!,(IF(B25=Data!#REF!,Data!#REF!,(IF(B25=Data!B164,Data!J932,(IF(B25=Data!#REF!,Data!#REF!,(IF(B25=Data!#REF!,Data!#REF!,Data!#REF!)))))))))))))))&amp;IF(B25=Data!#REF!,Data!#REF!,(IF(B25=Data!#REF!,Data!#REF!,(IF(B25=Data!#REF!,Data!#REF!,(IF(B25=Data!#REF!,Data!#REF!,(IF(B25=Data!#REF!,Data!#REF!,Data!#REF!)))))))))</f>
        <v>#REF!</v>
      </c>
      <c r="V25" s="227">
        <f>IF(D25="","",VLOOKUP(B25,Data!$B$5:$J$501,9,FALSE)*D25)</f>
        <v>1.1850000000000001</v>
      </c>
    </row>
    <row r="26" spans="1:22" ht="17.75" customHeight="1">
      <c r="A26" s="397">
        <v>8</v>
      </c>
      <c r="B26" s="398" t="s">
        <v>388</v>
      </c>
      <c r="C26" s="239" t="str">
        <f>IF(D26="","",VLOOKUP(B26,Data!$B$5:$L$501,2,FALSE))</f>
        <v>ZW44780</v>
      </c>
      <c r="D26" s="394">
        <v>2</v>
      </c>
      <c r="E26" s="319"/>
      <c r="F26" s="224">
        <f>IF(D26="","",VLOOKUP(B26,Data!$B$5:$L$501,11,FALSE))</f>
        <v>2167.13</v>
      </c>
      <c r="G26" s="234">
        <f t="shared" si="0"/>
        <v>4334.26</v>
      </c>
      <c r="H26" s="225" t="str">
        <f>IF(D26="","",VLOOKUP(B26,Data!$B$5:$D$501,3,FALSE))</f>
        <v>C/T</v>
      </c>
      <c r="I26" s="225" t="str">
        <f>IF(D26="","",VLOOKUP(B26,Data!$B$5:$M$501,12,FALSE))</f>
        <v>Indonesia</v>
      </c>
      <c r="J26" s="231" t="s">
        <v>994</v>
      </c>
      <c r="K26" s="226">
        <f>IF(D26="","",VLOOKUP(B26,Data!$B$5:$E$501,4,FALSE)*D26)</f>
        <v>440</v>
      </c>
      <c r="L26" s="232">
        <f>IF(D26="","",VLOOKUP(B26,Data!$B$5:$F$501,5,FALSE)*D26)</f>
        <v>398</v>
      </c>
      <c r="M26" s="230" t="e">
        <f>IF(B26=Data!B138,Data!G138,(IF(B26=Data!#REF!,Data!#REF!,(IF(B26=Data!B141,Data!G141,(IF(B26=Data!#REF!,Data!#REF!,(IF(B26=Data!#REF!,Data!#REF!,(IF(B26=Data!#REF!,Data!#REF!,(IF(B26=Data!B125,Data!G125,(IF(B26=Data!#REF!,Data!#REF!,Data!#REF!)))))))))))))))&amp;IF(B26=Data!#REF!,Data!#REF!,(IF(B26=Data!#REF!,Data!#REF!,(IF(B26=Data!B265,Data!G265,(IF(B26=Data!#REF!,Data!#REF!,(IF(B26=Data!#REF!,Data!#REF!,(IF(B26=Data!B165,Data!G933,(IF(B26=Data!#REF!,Data!#REF!,(IF(B26=Data!#REF!,Data!#REF!,Data!#REF!)))))))))))))))&amp;IF(B26=Data!#REF!,Data!#REF!,(IF(B26=Data!#REF!,Data!#REF!,(IF(B26=Data!#REF!,Data!#REF!,(IF(B26=Data!#REF!,Data!#REF!,(IF(B26=Data!#REF!,Data!#REF!,Data!#REF!)))))))))</f>
        <v>#REF!</v>
      </c>
      <c r="N26" s="328"/>
      <c r="O26" s="329"/>
      <c r="P26" s="233" t="e">
        <f>IF(B26=Data!B138,Data!H138,(IF(B26=Data!#REF!,Data!#REF!,(IF(B26=Data!B141,Data!H141,(IF(B26=Data!#REF!,Data!#REF!,(IF(B26=Data!#REF!,Data!#REF!,(IF(B26=Data!#REF!,Data!#REF!,(IF(B26=Data!B125,Data!H125,(IF(B26=Data!#REF!,Data!#REF!,Data!#REF!)))))))))))))))&amp;IF(B26=Data!#REF!,Data!#REF!,(IF(B26=Data!#REF!,Data!#REF!,(IF(B26=Data!B265,Data!H265,(IF(B26=Data!#REF!,Data!#REF!,(IF(B26=Data!#REF!,Data!#REF!,(IF(B26=Data!B165,Data!H933,(IF(B26=Data!#REF!,Data!#REF!,(IF(B26=Data!#REF!,Data!#REF!,Data!#REF!)))))))))))))))&amp;IF(B26=Data!#REF!,Data!#REF!,(IF(B26=Data!#REF!,Data!#REF!,(IF(B26=Data!#REF!,Data!#REF!,(IF(B26=Data!#REF!,Data!#REF!,(IF(B26=Data!#REF!,Data!#REF!,Data!#REF!)))))))))</f>
        <v>#REF!</v>
      </c>
      <c r="Q26" s="329"/>
      <c r="R26" s="329"/>
      <c r="S26" s="233" t="e">
        <f>IF(B26=Data!B138,Data!I138,(IF(B26=Data!#REF!,Data!#REF!,(IF(B26=Data!B141,Data!I141,(IF(B26=Data!#REF!,Data!#REF!,(IF(B26=Data!#REF!,Data!#REF!,(IF(B26=Data!#REF!,Data!#REF!,(IF(B26=Data!B125,Data!I125,(IF(B26=Data!#REF!,Data!#REF!,Data!#REF!)))))))))))))))&amp;IF(B26=Data!#REF!,Data!#REF!,(IF(B26=Data!#REF!,Data!#REF!,(IF(B26=Data!B265,Data!I265,(IF(B26=Data!#REF!,Data!#REF!,(IF(B26=Data!#REF!,Data!#REF!,(IF(B26=Data!B165,Data!I933,(IF(B26=Data!#REF!,Data!#REF!,(IF(B26=Data!#REF!,Data!#REF!,Data!#REF!)))))))))))))))&amp;IF(B26=Data!#REF!,Data!#REF!,(IF(B26=Data!#REF!,Data!#REF!,(IF(B26=Data!#REF!,Data!#REF!,(IF(B26=Data!#REF!,Data!#REF!,(IF(B26=Data!#REF!,Data!#REF!,Data!#REF!)))))))))</f>
        <v>#REF!</v>
      </c>
      <c r="T26" s="330"/>
      <c r="U26" s="233" t="e">
        <f>IF(B26=Data!B138,Data!J138,(IF(B26=Data!#REF!,Data!#REF!,(IF(B26=Data!B141,Data!J141,(IF(B26=Data!#REF!,Data!#REF!,(IF(B26=Data!#REF!,Data!#REF!,(IF(B26=Data!#REF!,Data!#REF!,(IF(B26=Data!B125,Data!J125,(IF(B26=Data!#REF!,Data!#REF!,Data!#REF!)))))))))))))))&amp;IF(B26=Data!#REF!,Data!#REF!,(IF(B26=Data!#REF!,Data!#REF!,(IF(B26=Data!B265,Data!J265,(IF(B26=Data!#REF!,Data!#REF!,(IF(B26=Data!#REF!,Data!#REF!,(IF(B26=Data!B165,Data!J933,(IF(B26=Data!#REF!,Data!#REF!,(IF(B26=Data!#REF!,Data!#REF!,Data!#REF!)))))))))))))))&amp;IF(B26=Data!#REF!,Data!#REF!,(IF(B26=Data!#REF!,Data!#REF!,(IF(B26=Data!#REF!,Data!#REF!,(IF(B26=Data!#REF!,Data!#REF!,(IF(B26=Data!#REF!,Data!#REF!,Data!#REF!)))))))))</f>
        <v>#REF!</v>
      </c>
      <c r="V26" s="227">
        <f>IF(D26="","",VLOOKUP(B26,Data!$B$5:$J$501,9,FALSE)*D26)</f>
        <v>2.37</v>
      </c>
    </row>
    <row r="27" spans="1:22" ht="17.75" customHeight="1">
      <c r="A27" s="397">
        <v>9</v>
      </c>
      <c r="B27" s="398" t="s">
        <v>33</v>
      </c>
      <c r="C27" s="239" t="str">
        <f>IF(D27="","",VLOOKUP(B27,Data!$B$5:$L$501,2,FALSE))</f>
        <v>ZQ21310</v>
      </c>
      <c r="D27" s="394">
        <v>2</v>
      </c>
      <c r="E27" s="320"/>
      <c r="F27" s="224">
        <f>IF(D27="","",VLOOKUP(B27,Data!$B$5:$L$501,11,FALSE))</f>
        <v>2344.4699999999998</v>
      </c>
      <c r="G27" s="234">
        <f t="shared" si="0"/>
        <v>4688.9399999999996</v>
      </c>
      <c r="H27" s="225" t="str">
        <f>IF(D27="","",VLOOKUP(B27,Data!$B$5:$D$501,3,FALSE))</f>
        <v>C/T</v>
      </c>
      <c r="I27" s="225" t="str">
        <f>IF(D27="","",VLOOKUP(B27,Data!$B$5:$M$501,12,FALSE))</f>
        <v>Indonesia</v>
      </c>
      <c r="J27" s="231" t="s">
        <v>994</v>
      </c>
      <c r="K27" s="226">
        <f>IF(D27="","",VLOOKUP(B27,Data!$B$5:$E$501,4,FALSE)*D27)</f>
        <v>534</v>
      </c>
      <c r="L27" s="232">
        <f>IF(D27="","",VLOOKUP(B27,Data!$B$5:$F$501,5,FALSE)*D27)</f>
        <v>484</v>
      </c>
      <c r="M27" s="230" t="e">
        <f>IF(B27=Data!B139,Data!G139,(IF(B27=Data!#REF!,Data!#REF!,(IF(B27=Data!B142,Data!G142,(IF(B27=Data!#REF!,Data!#REF!,(IF(B27=Data!#REF!,Data!#REF!,(IF(B27=Data!#REF!,Data!#REF!,(IF(B27=Data!B126,Data!G126,(IF(B27=Data!#REF!,Data!#REF!,Data!#REF!)))))))))))))))&amp;IF(B27=Data!#REF!,Data!#REF!,(IF(B27=Data!#REF!,Data!#REF!,(IF(B27=Data!B266,Data!G266,(IF(B27=Data!#REF!,Data!#REF!,(IF(B27=Data!#REF!,Data!#REF!,(IF(B27=Data!B166,Data!G934,(IF(B27=Data!#REF!,Data!#REF!,(IF(B27=Data!#REF!,Data!#REF!,Data!#REF!)))))))))))))))&amp;IF(B27=Data!#REF!,Data!#REF!,(IF(B27=Data!#REF!,Data!#REF!,(IF(B27=Data!#REF!,Data!#REF!,(IF(B27=Data!#REF!,Data!#REF!,(IF(B27=Data!#REF!,Data!#REF!,Data!#REF!)))))))))</f>
        <v>#REF!</v>
      </c>
      <c r="N27" s="328"/>
      <c r="O27" s="329"/>
      <c r="P27" s="233" t="e">
        <f>IF(B27=Data!B139,Data!H139,(IF(B27=Data!#REF!,Data!#REF!,(IF(B27=Data!B142,Data!H142,(IF(B27=Data!#REF!,Data!#REF!,(IF(B27=Data!#REF!,Data!#REF!,(IF(B27=Data!#REF!,Data!#REF!,(IF(B27=Data!B126,Data!H126,(IF(B27=Data!#REF!,Data!#REF!,Data!#REF!)))))))))))))))&amp;IF(B27=Data!#REF!,Data!#REF!,(IF(B27=Data!#REF!,Data!#REF!,(IF(B27=Data!B266,Data!H266,(IF(B27=Data!#REF!,Data!#REF!,(IF(B27=Data!#REF!,Data!#REF!,(IF(B27=Data!B166,Data!H934,(IF(B27=Data!#REF!,Data!#REF!,(IF(B27=Data!#REF!,Data!#REF!,Data!#REF!)))))))))))))))&amp;IF(B27=Data!#REF!,Data!#REF!,(IF(B27=Data!#REF!,Data!#REF!,(IF(B27=Data!#REF!,Data!#REF!,(IF(B27=Data!#REF!,Data!#REF!,(IF(B27=Data!#REF!,Data!#REF!,Data!#REF!)))))))))</f>
        <v>#REF!</v>
      </c>
      <c r="Q27" s="329"/>
      <c r="R27" s="329"/>
      <c r="S27" s="233" t="e">
        <f>IF(B27=Data!B139,Data!I139,(IF(B27=Data!#REF!,Data!#REF!,(IF(B27=Data!B142,Data!I142,(IF(B27=Data!#REF!,Data!#REF!,(IF(B27=Data!#REF!,Data!#REF!,(IF(B27=Data!#REF!,Data!#REF!,(IF(B27=Data!B126,Data!I126,(IF(B27=Data!#REF!,Data!#REF!,Data!#REF!)))))))))))))))&amp;IF(B27=Data!#REF!,Data!#REF!,(IF(B27=Data!#REF!,Data!#REF!,(IF(B27=Data!B266,Data!I266,(IF(B27=Data!#REF!,Data!#REF!,(IF(B27=Data!#REF!,Data!#REF!,(IF(B27=Data!B166,Data!I934,(IF(B27=Data!#REF!,Data!#REF!,(IF(B27=Data!#REF!,Data!#REF!,Data!#REF!)))))))))))))))&amp;IF(B27=Data!#REF!,Data!#REF!,(IF(B27=Data!#REF!,Data!#REF!,(IF(B27=Data!#REF!,Data!#REF!,(IF(B27=Data!#REF!,Data!#REF!,(IF(B27=Data!#REF!,Data!#REF!,Data!#REF!)))))))))</f>
        <v>#REF!</v>
      </c>
      <c r="T27" s="330"/>
      <c r="U27" s="233" t="e">
        <f>IF(B27=Data!B139,Data!J139,(IF(B27=Data!#REF!,Data!#REF!,(IF(B27=Data!B142,Data!J142,(IF(B27=Data!#REF!,Data!#REF!,(IF(B27=Data!#REF!,Data!#REF!,(IF(B27=Data!#REF!,Data!#REF!,(IF(B27=Data!B126,Data!J126,(IF(B27=Data!#REF!,Data!#REF!,Data!#REF!)))))))))))))))&amp;IF(B27=Data!#REF!,Data!#REF!,(IF(B27=Data!#REF!,Data!#REF!,(IF(B27=Data!B266,Data!J266,(IF(B27=Data!#REF!,Data!#REF!,(IF(B27=Data!#REF!,Data!#REF!,(IF(B27=Data!B166,Data!J934,(IF(B27=Data!#REF!,Data!#REF!,(IF(B27=Data!#REF!,Data!#REF!,Data!#REF!)))))))))))))))&amp;IF(B27=Data!#REF!,Data!#REF!,(IF(B27=Data!#REF!,Data!#REF!,(IF(B27=Data!#REF!,Data!#REF!,(IF(B27=Data!#REF!,Data!#REF!,(IF(B27=Data!#REF!,Data!#REF!,Data!#REF!)))))))))</f>
        <v>#REF!</v>
      </c>
      <c r="V27" s="227">
        <f>IF(D27="","",VLOOKUP(B27,Data!$B$5:$J$501,9,FALSE)*D27)</f>
        <v>2.976</v>
      </c>
    </row>
    <row r="28" spans="1:22" ht="17.5" customHeight="1">
      <c r="A28" s="326"/>
      <c r="B28" s="327"/>
      <c r="C28" s="239" t="str">
        <f>IF(D28="","",VLOOKUP(B28,Data!$B$5:$L$501,2,FALSE))</f>
        <v/>
      </c>
      <c r="D28" s="229"/>
      <c r="E28" s="228"/>
      <c r="F28" s="224" t="str">
        <f>IF(D28="","",VLOOKUP(B28,Data!$B$5:$L$501,11,FALSE))</f>
        <v/>
      </c>
      <c r="G28" s="234" t="str">
        <f t="shared" si="0"/>
        <v>-</v>
      </c>
      <c r="H28" s="225" t="str">
        <f>IF(D28="","",VLOOKUP(B28,Data!$B$5:$D$501,3,FALSE))</f>
        <v/>
      </c>
      <c r="I28" s="225" t="str">
        <f>IF(D28="","",VLOOKUP(B28,Data!$B$5:$M$501,12,FALSE))</f>
        <v/>
      </c>
      <c r="J28" s="231"/>
      <c r="K28" s="226" t="str">
        <f>IF(D28="","",VLOOKUP(B28,Data!$B$5:$E$501,4,FALSE)*D28)</f>
        <v/>
      </c>
      <c r="L28" s="232" t="str">
        <f>IF(D28="","",VLOOKUP(B28,Data!$B$5:$F$501,5,FALSE)*D28)</f>
        <v/>
      </c>
      <c r="M28" s="230" t="e">
        <f>IF(B28=Data!B108,Data!G108,(IF(B28=Data!#REF!,Data!#REF!,(IF(B28=Data!B111,Data!G111,(IF(B28=Data!#REF!,Data!#REF!,(IF(B28=Data!#REF!,Data!#REF!,(IF(B28=Data!#REF!,Data!#REF!,(IF(B28=Data!B95,Data!G95,(IF(B28=Data!#REF!,Data!#REF!,Data!#REF!)))))))))))))))&amp;IF(B28=Data!#REF!,Data!#REF!,(IF(B28=Data!#REF!,Data!#REF!,(IF(B28=Data!B235,Data!G235,(IF(B28=Data!#REF!,Data!#REF!,(IF(B28=Data!#REF!,Data!#REF!,(IF(B28=Data!B135,Data!G903,(IF(B28=Data!#REF!,Data!#REF!,(IF(B28=Data!#REF!,Data!#REF!,Data!#REF!)))))))))))))))&amp;IF(B28=Data!#REF!,Data!#REF!,(IF(B28=Data!#REF!,Data!#REF!,(IF(B28=Data!#REF!,Data!#REF!,(IF(B28=Data!#REF!,Data!#REF!,(IF(B28=Data!#REF!,Data!#REF!,Data!#REF!)))))))))</f>
        <v>#REF!</v>
      </c>
      <c r="N28" s="328"/>
      <c r="O28" s="329"/>
      <c r="P28" s="233" t="e">
        <f>IF(B28=Data!B108,Data!H108,(IF(B28=Data!#REF!,Data!#REF!,(IF(B28=Data!B111,Data!H111,(IF(B28=Data!#REF!,Data!#REF!,(IF(B28=Data!#REF!,Data!#REF!,(IF(B28=Data!#REF!,Data!#REF!,(IF(B28=Data!B95,Data!H95,(IF(B28=Data!#REF!,Data!#REF!,Data!#REF!)))))))))))))))&amp;IF(B28=Data!#REF!,Data!#REF!,(IF(B28=Data!#REF!,Data!#REF!,(IF(B28=Data!B235,Data!H235,(IF(B28=Data!#REF!,Data!#REF!,(IF(B28=Data!#REF!,Data!#REF!,(IF(B28=Data!B135,Data!H903,(IF(B28=Data!#REF!,Data!#REF!,(IF(B28=Data!#REF!,Data!#REF!,Data!#REF!)))))))))))))))&amp;IF(B28=Data!#REF!,Data!#REF!,(IF(B28=Data!#REF!,Data!#REF!,(IF(B28=Data!#REF!,Data!#REF!,(IF(B28=Data!#REF!,Data!#REF!,(IF(B28=Data!#REF!,Data!#REF!,Data!#REF!)))))))))</f>
        <v>#REF!</v>
      </c>
      <c r="Q28" s="329"/>
      <c r="R28" s="329"/>
      <c r="S28" s="233" t="e">
        <f>IF(B28=Data!B108,Data!I108,(IF(B28=Data!#REF!,Data!#REF!,(IF(B28=Data!B111,Data!I111,(IF(B28=Data!#REF!,Data!#REF!,(IF(B28=Data!#REF!,Data!#REF!,(IF(B28=Data!#REF!,Data!#REF!,(IF(B28=Data!B95,Data!I95,(IF(B28=Data!#REF!,Data!#REF!,Data!#REF!)))))))))))))))&amp;IF(B28=Data!#REF!,Data!#REF!,(IF(B28=Data!#REF!,Data!#REF!,(IF(B28=Data!B235,Data!I235,(IF(B28=Data!#REF!,Data!#REF!,(IF(B28=Data!#REF!,Data!#REF!,(IF(B28=Data!B135,Data!I903,(IF(B28=Data!#REF!,Data!#REF!,(IF(B28=Data!#REF!,Data!#REF!,Data!#REF!)))))))))))))))&amp;IF(B28=Data!#REF!,Data!#REF!,(IF(B28=Data!#REF!,Data!#REF!,(IF(B28=Data!#REF!,Data!#REF!,(IF(B28=Data!#REF!,Data!#REF!,(IF(B28=Data!#REF!,Data!#REF!,Data!#REF!)))))))))</f>
        <v>#REF!</v>
      </c>
      <c r="T28" s="330"/>
      <c r="U28" s="233" t="e">
        <f>IF(B28=Data!B108,Data!J108,(IF(B28=Data!#REF!,Data!#REF!,(IF(B28=Data!B111,Data!J111,(IF(B28=Data!#REF!,Data!#REF!,(IF(B28=Data!#REF!,Data!#REF!,(IF(B28=Data!#REF!,Data!#REF!,(IF(B28=Data!B95,Data!J95,(IF(B28=Data!#REF!,Data!#REF!,Data!#REF!)))))))))))))))&amp;IF(B28=Data!#REF!,Data!#REF!,(IF(B28=Data!#REF!,Data!#REF!,(IF(B28=Data!B235,Data!J235,(IF(B28=Data!#REF!,Data!#REF!,(IF(B28=Data!#REF!,Data!#REF!,(IF(B28=Data!B135,Data!J903,(IF(B28=Data!#REF!,Data!#REF!,(IF(B28=Data!#REF!,Data!#REF!,Data!#REF!)))))))))))))))&amp;IF(B28=Data!#REF!,Data!#REF!,(IF(B28=Data!#REF!,Data!#REF!,(IF(B28=Data!#REF!,Data!#REF!,(IF(B28=Data!#REF!,Data!#REF!,(IF(B28=Data!#REF!,Data!#REF!,Data!#REF!)))))))))</f>
        <v>#REF!</v>
      </c>
      <c r="V28" s="227" t="str">
        <f>IF(D28="","",VLOOKUP(B28,Data!$B$5:$J$501,9,FALSE)*D28)</f>
        <v/>
      </c>
    </row>
    <row r="29" spans="1:22" ht="29" customHeight="1">
      <c r="A29" s="326"/>
      <c r="B29" s="390"/>
      <c r="C29" s="326"/>
      <c r="D29" s="321">
        <f>SUM(D18:D27)</f>
        <v>44</v>
      </c>
      <c r="E29" s="113"/>
      <c r="F29" s="167"/>
      <c r="G29" s="236">
        <f>SUM(G18:G27)</f>
        <v>87159</v>
      </c>
      <c r="H29" s="235"/>
      <c r="I29" s="235"/>
      <c r="J29" s="241"/>
      <c r="K29" s="236">
        <f>SUM(K18:K27)</f>
        <v>9517</v>
      </c>
      <c r="L29" s="236">
        <f>SUM(L18:L27)</f>
        <v>8588</v>
      </c>
      <c r="M29" s="236" t="e">
        <f>SUM(M16:M28)</f>
        <v>#REF!</v>
      </c>
      <c r="N29" s="237" t="e">
        <f>SUM(#REF!)</f>
        <v>#REF!</v>
      </c>
      <c r="O29" s="236">
        <f>SUM(O16:O28)</f>
        <v>0</v>
      </c>
      <c r="P29" s="236" t="e">
        <f>SUM(P16:P28)</f>
        <v>#REF!</v>
      </c>
      <c r="Q29" s="237"/>
      <c r="R29" s="236">
        <f>SUM(R16:R28)</f>
        <v>0</v>
      </c>
      <c r="S29" s="236" t="e">
        <f>SUM(S16:S28)</f>
        <v>#REF!</v>
      </c>
      <c r="T29" s="237"/>
      <c r="U29" s="236" t="e">
        <f>SUM(U16:U28)</f>
        <v>#REF!</v>
      </c>
      <c r="V29" s="238">
        <f>SUM(V18:V27)</f>
        <v>52.464999999999996</v>
      </c>
    </row>
    <row r="30" spans="1:22" ht="16.5">
      <c r="A30" s="326"/>
      <c r="B30" s="19"/>
      <c r="C30" s="21"/>
      <c r="D30" s="203"/>
      <c r="E30" s="34"/>
      <c r="F30" s="186" t="s">
        <v>525</v>
      </c>
      <c r="G30" s="183"/>
      <c r="H30" s="55"/>
      <c r="I30" s="55"/>
      <c r="J30" s="165"/>
      <c r="K30" s="187"/>
      <c r="L30" s="183"/>
      <c r="M30" s="36"/>
      <c r="N30" s="35"/>
      <c r="O30" s="35"/>
      <c r="P30" s="35"/>
      <c r="Q30" s="35"/>
      <c r="R30" s="35"/>
      <c r="S30" s="35"/>
      <c r="T30" s="36"/>
      <c r="U30" s="36"/>
      <c r="V30" s="185"/>
    </row>
    <row r="31" spans="1:22" ht="13">
      <c r="A31" s="16" t="s">
        <v>520</v>
      </c>
      <c r="B31" s="17"/>
      <c r="C31" s="1"/>
      <c r="D31" s="204" t="s">
        <v>532</v>
      </c>
      <c r="E31" s="27"/>
      <c r="F31" s="81" t="s">
        <v>81</v>
      </c>
      <c r="G31" s="85"/>
      <c r="H31" s="32" t="s">
        <v>82</v>
      </c>
      <c r="I31" s="56"/>
      <c r="J31" s="188" t="s">
        <v>83</v>
      </c>
      <c r="K31" s="178"/>
      <c r="L31" s="428" t="s">
        <v>84</v>
      </c>
      <c r="M31" s="429"/>
      <c r="N31" s="429"/>
      <c r="O31" s="429"/>
      <c r="P31" s="429"/>
      <c r="Q31" s="429"/>
      <c r="R31" s="429"/>
      <c r="S31" s="429"/>
      <c r="T31" s="429"/>
      <c r="U31" s="429"/>
      <c r="V31" s="430"/>
    </row>
    <row r="32" spans="1:22" ht="13">
      <c r="A32" s="19" t="s">
        <v>521</v>
      </c>
      <c r="B32" s="20"/>
      <c r="C32" s="60"/>
      <c r="D32" s="201" t="s">
        <v>86</v>
      </c>
      <c r="E32" s="20"/>
      <c r="F32" s="431"/>
      <c r="G32" s="432"/>
      <c r="H32" s="19" t="s">
        <v>87</v>
      </c>
      <c r="I32" s="61"/>
      <c r="J32" s="189" t="s">
        <v>533</v>
      </c>
      <c r="K32" s="180"/>
      <c r="L32" s="176"/>
      <c r="M32" s="20"/>
      <c r="N32" s="20"/>
      <c r="O32" s="20"/>
      <c r="P32" s="20"/>
      <c r="Q32" s="20"/>
      <c r="R32" s="20"/>
      <c r="S32" s="20"/>
      <c r="T32" s="20"/>
      <c r="U32" s="20"/>
      <c r="V32" s="181"/>
    </row>
    <row r="33" spans="1:29">
      <c r="A33" s="19" t="s">
        <v>522</v>
      </c>
      <c r="B33" s="20"/>
      <c r="C33" s="21"/>
      <c r="D33" s="201"/>
      <c r="E33" s="20"/>
      <c r="F33" s="431"/>
      <c r="G33" s="432"/>
      <c r="H33" s="19"/>
      <c r="I33" s="61"/>
      <c r="J33" s="433" t="s">
        <v>92</v>
      </c>
      <c r="K33" s="434"/>
      <c r="L33" s="176"/>
      <c r="M33" s="20"/>
      <c r="N33" s="20"/>
      <c r="O33" s="20"/>
      <c r="P33" s="20"/>
      <c r="Q33" s="20"/>
      <c r="R33" s="20"/>
      <c r="S33" s="20"/>
      <c r="T33" s="20"/>
      <c r="U33" s="20"/>
      <c r="V33" s="181"/>
    </row>
    <row r="34" spans="1:29">
      <c r="A34" s="34"/>
      <c r="B34" s="35"/>
      <c r="C34" s="402"/>
      <c r="D34" s="201" t="s">
        <v>93</v>
      </c>
      <c r="E34" s="20"/>
      <c r="F34" s="190"/>
      <c r="G34" s="191"/>
      <c r="H34" s="19" t="s">
        <v>94</v>
      </c>
      <c r="I34" s="61"/>
      <c r="J34" s="189"/>
      <c r="K34" s="180"/>
      <c r="L34" s="176"/>
      <c r="M34" s="20"/>
      <c r="N34" s="20"/>
      <c r="O34" s="20"/>
      <c r="P34" s="20"/>
      <c r="Q34" s="20"/>
      <c r="R34" s="20"/>
      <c r="S34" s="20"/>
      <c r="T34" s="20"/>
      <c r="U34" s="20"/>
      <c r="V34" s="181"/>
    </row>
    <row r="35" spans="1:29" ht="13">
      <c r="A35" s="16" t="s">
        <v>95</v>
      </c>
      <c r="B35" s="27"/>
      <c r="C35" s="12"/>
      <c r="D35" s="201" t="s">
        <v>96</v>
      </c>
      <c r="E35" s="20"/>
      <c r="F35" s="89" t="s">
        <v>97</v>
      </c>
      <c r="G35" s="86"/>
      <c r="H35" s="19" t="s">
        <v>87</v>
      </c>
      <c r="I35" s="61"/>
      <c r="J35" s="189" t="s">
        <v>98</v>
      </c>
      <c r="K35" s="180"/>
      <c r="L35" s="176"/>
      <c r="M35" s="20"/>
      <c r="N35" s="20"/>
      <c r="O35" s="20"/>
      <c r="P35" s="20"/>
      <c r="Q35" s="20"/>
      <c r="R35" s="20"/>
      <c r="S35" s="20"/>
      <c r="T35" s="20"/>
      <c r="U35" s="20"/>
      <c r="V35" s="181"/>
    </row>
    <row r="36" spans="1:29" ht="13">
      <c r="A36" s="19" t="s">
        <v>538</v>
      </c>
      <c r="B36" s="20"/>
      <c r="C36" s="21"/>
      <c r="D36" s="201" t="s">
        <v>99</v>
      </c>
      <c r="E36" s="20"/>
      <c r="F36" s="90"/>
      <c r="G36" s="192"/>
      <c r="H36" s="19" t="s">
        <v>100</v>
      </c>
      <c r="I36" s="61"/>
      <c r="J36" s="433" t="s">
        <v>523</v>
      </c>
      <c r="K36" s="434"/>
      <c r="L36" s="435" t="s">
        <v>102</v>
      </c>
      <c r="M36" s="436"/>
      <c r="N36" s="436"/>
      <c r="O36" s="436"/>
      <c r="P36" s="436"/>
      <c r="Q36" s="436"/>
      <c r="R36" s="436"/>
      <c r="S36" s="436"/>
      <c r="T36" s="436"/>
      <c r="U36" s="436"/>
      <c r="V36" s="437"/>
    </row>
    <row r="37" spans="1:29">
      <c r="A37" s="34"/>
      <c r="B37" s="35"/>
      <c r="C37" s="36"/>
      <c r="D37" s="202"/>
      <c r="E37" s="35"/>
      <c r="F37" s="422" t="s">
        <v>991</v>
      </c>
      <c r="G37" s="423"/>
      <c r="H37" s="422" t="s">
        <v>992</v>
      </c>
      <c r="I37" s="423"/>
      <c r="J37" s="184" t="s">
        <v>539</v>
      </c>
      <c r="K37" s="184"/>
      <c r="L37" s="424" t="s">
        <v>104</v>
      </c>
      <c r="M37" s="425"/>
      <c r="N37" s="425"/>
      <c r="O37" s="425"/>
      <c r="P37" s="425"/>
      <c r="Q37" s="425"/>
      <c r="R37" s="425"/>
      <c r="S37" s="425"/>
      <c r="T37" s="425"/>
      <c r="U37" s="425"/>
      <c r="V37" s="426"/>
    </row>
    <row r="41" spans="1:29" ht="36" customHeight="1">
      <c r="A41" s="206" t="s">
        <v>545</v>
      </c>
      <c r="B41" s="206"/>
      <c r="D41" s="4"/>
      <c r="F41" s="331" t="s">
        <v>883</v>
      </c>
      <c r="G41" s="331"/>
      <c r="H41" s="331" t="s">
        <v>578</v>
      </c>
      <c r="J41" s="4"/>
    </row>
    <row r="42" spans="1:29" ht="20">
      <c r="A42" s="206" t="s">
        <v>901</v>
      </c>
      <c r="B42" s="206"/>
      <c r="D42" s="4"/>
      <c r="F42" s="331" t="s">
        <v>884</v>
      </c>
      <c r="G42" s="332"/>
      <c r="H42" s="331" t="s">
        <v>578</v>
      </c>
      <c r="J42" s="4"/>
    </row>
    <row r="43" spans="1:29" ht="20">
      <c r="A43" s="206" t="s">
        <v>546</v>
      </c>
      <c r="B43" s="206"/>
      <c r="D43" s="4"/>
      <c r="F43" s="331" t="s">
        <v>885</v>
      </c>
      <c r="G43" s="331"/>
      <c r="H43" s="331" t="s">
        <v>578</v>
      </c>
      <c r="J43" s="4"/>
    </row>
    <row r="44" spans="1:29" ht="20">
      <c r="A44" s="206" t="s">
        <v>547</v>
      </c>
      <c r="B44" s="206"/>
      <c r="D44" s="4"/>
      <c r="F44" s="331" t="s">
        <v>886</v>
      </c>
      <c r="G44" s="331"/>
      <c r="H44" s="331" t="s">
        <v>578</v>
      </c>
      <c r="J44" s="4"/>
    </row>
    <row r="45" spans="1:29" s="172" customFormat="1" ht="20">
      <c r="A45" s="206" t="s">
        <v>548</v>
      </c>
      <c r="B45" s="206"/>
      <c r="C45" s="4"/>
      <c r="D45" s="4"/>
      <c r="E45" s="4"/>
      <c r="F45" s="331" t="s">
        <v>887</v>
      </c>
      <c r="G45" s="331"/>
      <c r="H45" s="331" t="s">
        <v>578</v>
      </c>
      <c r="I45" s="4"/>
      <c r="J45" s="4"/>
      <c r="M45" s="4"/>
      <c r="N45" s="4"/>
      <c r="O45" s="4"/>
      <c r="P45" s="4"/>
      <c r="Q45" s="4"/>
      <c r="R45" s="4"/>
      <c r="S45" s="4"/>
      <c r="T45" s="4"/>
      <c r="U45" s="4"/>
      <c r="V45" s="173"/>
      <c r="Y45" s="4"/>
      <c r="Z45" s="4"/>
      <c r="AA45" s="4"/>
      <c r="AB45" s="4"/>
      <c r="AC45" s="4"/>
    </row>
    <row r="46" spans="1:29" ht="20">
      <c r="F46" s="331" t="s">
        <v>888</v>
      </c>
      <c r="G46" s="331"/>
      <c r="H46" s="331" t="s">
        <v>578</v>
      </c>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F5C8-63FA-41FA-AC46-F9F65F9BA4D3}">
  <dimension ref="A1:AC50"/>
  <sheetViews>
    <sheetView zoomScale="80" zoomScaleNormal="80" zoomScaleSheetLayoutView="80" workbookViewId="0">
      <selection activeCell="F27" sqref="F27"/>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 style="172" customWidth="1"/>
    <col min="12" max="12" width="13.5429687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95"/>
      <c r="B18" s="396" t="s">
        <v>983</v>
      </c>
      <c r="C18" s="239" t="str">
        <f>IF(D18="","",VLOOKUP(B18,Data!$B$5:$L$501,2,FALSE))</f>
        <v/>
      </c>
      <c r="D18" s="394"/>
      <c r="E18" s="319"/>
      <c r="F18" s="224" t="str">
        <f>IF(D18="","",VLOOKUP(B18,Data!$B$5:$L$501,11,FALSE))</f>
        <v/>
      </c>
      <c r="G18" s="234" t="str">
        <f t="shared" ref="G18:G24"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95,Data!G95,(IF(B18=Data!#REF!,Data!#REF!,(IF(B18=Data!B98,Data!G98,(IF(B18=Data!#REF!,Data!#REF!,(IF(B18=Data!#REF!,Data!#REF!,(IF(B18=Data!#REF!,Data!#REF!,(IF(B18=Data!B82,Data!G82,(IF(B18=Data!#REF!,Data!#REF!,Data!#REF!)))))))))))))))&amp;IF(B18=Data!#REF!,Data!#REF!,(IF(B18=Data!#REF!,Data!#REF!,(IF(B18=Data!B222,Data!G222,(IF(B18=Data!#REF!,Data!#REF!,(IF(B18=Data!#REF!,Data!#REF!,(IF(B18=Data!B122,Data!G890,(IF(B18=Data!#REF!,Data!#REF!,(IF(B18=Data!#REF!,Data!#REF!,Data!#REF!)))))))))))))))&amp;IF(B18=Data!#REF!,Data!#REF!,(IF(B18=Data!#REF!,Data!#REF!,(IF(B18=Data!#REF!,Data!#REF!,(IF(B18=Data!#REF!,Data!#REF!,(IF(B18=Data!#REF!,Data!#REF!,Data!#REF!)))))))))</f>
        <v>#REF!</v>
      </c>
      <c r="N18" s="328"/>
      <c r="O18" s="329"/>
      <c r="P18" s="233" t="e">
        <f>IF(B18=Data!B95,Data!H95,(IF(B18=Data!#REF!,Data!#REF!,(IF(B18=Data!B98,Data!H98,(IF(B18=Data!#REF!,Data!#REF!,(IF(B18=Data!#REF!,Data!#REF!,(IF(B18=Data!#REF!,Data!#REF!,(IF(B18=Data!B82,Data!H82,(IF(B18=Data!#REF!,Data!#REF!,Data!#REF!)))))))))))))))&amp;IF(B18=Data!#REF!,Data!#REF!,(IF(B18=Data!#REF!,Data!#REF!,(IF(B18=Data!B222,Data!H222,(IF(B18=Data!#REF!,Data!#REF!,(IF(B18=Data!#REF!,Data!#REF!,(IF(B18=Data!B122,Data!H890,(IF(B18=Data!#REF!,Data!#REF!,(IF(B18=Data!#REF!,Data!#REF!,Data!#REF!)))))))))))))))&amp;IF(B18=Data!#REF!,Data!#REF!,(IF(B18=Data!#REF!,Data!#REF!,(IF(B18=Data!#REF!,Data!#REF!,(IF(B18=Data!#REF!,Data!#REF!,(IF(B18=Data!#REF!,Data!#REF!,Data!#REF!)))))))))</f>
        <v>#REF!</v>
      </c>
      <c r="Q18" s="329"/>
      <c r="R18" s="329"/>
      <c r="S18" s="233" t="e">
        <f>IF(B18=Data!B95,Data!I95,(IF(B18=Data!#REF!,Data!#REF!,(IF(B18=Data!B98,Data!I98,(IF(B18=Data!#REF!,Data!#REF!,(IF(B18=Data!#REF!,Data!#REF!,(IF(B18=Data!#REF!,Data!#REF!,(IF(B18=Data!B82,Data!I82,(IF(B18=Data!#REF!,Data!#REF!,Data!#REF!)))))))))))))))&amp;IF(B18=Data!#REF!,Data!#REF!,(IF(B18=Data!#REF!,Data!#REF!,(IF(B18=Data!B222,Data!I222,(IF(B18=Data!#REF!,Data!#REF!,(IF(B18=Data!#REF!,Data!#REF!,(IF(B18=Data!B122,Data!I890,(IF(B18=Data!#REF!,Data!#REF!,(IF(B18=Data!#REF!,Data!#REF!,Data!#REF!)))))))))))))))&amp;IF(B18=Data!#REF!,Data!#REF!,(IF(B18=Data!#REF!,Data!#REF!,(IF(B18=Data!#REF!,Data!#REF!,(IF(B18=Data!#REF!,Data!#REF!,(IF(B18=Data!#REF!,Data!#REF!,Data!#REF!)))))))))</f>
        <v>#REF!</v>
      </c>
      <c r="T18" s="330"/>
      <c r="U18" s="233" t="e">
        <f>IF(B18=Data!B95,Data!J95,(IF(B18=Data!#REF!,Data!#REF!,(IF(B18=Data!B98,Data!J98,(IF(B18=Data!#REF!,Data!#REF!,(IF(B18=Data!#REF!,Data!#REF!,(IF(B18=Data!#REF!,Data!#REF!,(IF(B18=Data!B82,Data!J82,(IF(B18=Data!#REF!,Data!#REF!,Data!#REF!)))))))))))))))&amp;IF(B18=Data!#REF!,Data!#REF!,(IF(B18=Data!#REF!,Data!#REF!,(IF(B18=Data!B222,Data!J222,(IF(B18=Data!#REF!,Data!#REF!,(IF(B18=Data!#REF!,Data!#REF!,(IF(B18=Data!B122,Data!J890,(IF(B18=Data!#REF!,Data!#REF!,(IF(B18=Data!#REF!,Data!#REF!,Data!#REF!)))))))))))))))&amp;IF(B18=Data!#REF!,Data!#REF!,(IF(B18=Data!#REF!,Data!#REF!,(IF(B18=Data!#REF!,Data!#REF!,(IF(B18=Data!#REF!,Data!#REF!,(IF(B18=Data!#REF!,Data!#REF!,Data!#REF!)))))))))</f>
        <v>#REF!</v>
      </c>
      <c r="V18" s="227" t="str">
        <f>IF(D18="","",VLOOKUP(B18,Data!$B$5:$J$501,9,FALSE)*D18)</f>
        <v/>
      </c>
    </row>
    <row r="19" spans="1:22" ht="17.75" customHeight="1">
      <c r="A19" s="397">
        <v>1</v>
      </c>
      <c r="B19" s="398" t="s">
        <v>868</v>
      </c>
      <c r="C19" s="239" t="str">
        <f>IF(D19="","",VLOOKUP(B19,Data!$B$5:$L$501,2,FALSE))</f>
        <v>VCM7890</v>
      </c>
      <c r="D19" s="394">
        <v>3</v>
      </c>
      <c r="E19" s="320" t="s">
        <v>570</v>
      </c>
      <c r="F19" s="224">
        <f>IF(D19="","",VLOOKUP(B19,Data!$B$5:$L$501,11,FALSE))</f>
        <v>2253.08</v>
      </c>
      <c r="G19" s="234">
        <f t="shared" si="0"/>
        <v>6759.24</v>
      </c>
      <c r="H19" s="225" t="str">
        <f>IF(D19="","",VLOOKUP(B19,Data!$B$5:$D$501,3,FALSE))</f>
        <v>C/T</v>
      </c>
      <c r="I19" s="225" t="str">
        <f>IF(D19="","",VLOOKUP(B19,Data!$B$5:$M$501,12,FALSE))</f>
        <v>Indonesia</v>
      </c>
      <c r="J19" s="231" t="s">
        <v>982</v>
      </c>
      <c r="K19" s="226">
        <f>IF(D19="","",VLOOKUP(B19,Data!$B$5:$E$501,4,FALSE)*D19)</f>
        <v>780</v>
      </c>
      <c r="L19" s="232">
        <f>IF(D19="","",VLOOKUP(B19,Data!$B$5:$F$501,5,FALSE)*D19)</f>
        <v>705</v>
      </c>
      <c r="M19" s="230" t="e">
        <f>IF(B19=Data!B138,Data!G138,(IF(B19=Data!#REF!,Data!#REF!,(IF(B19=Data!B141,Data!G141,(IF(B19=Data!#REF!,Data!#REF!,(IF(B19=Data!#REF!,Data!#REF!,(IF(B19=Data!#REF!,Data!#REF!,(IF(B19=Data!B125,Data!G125,(IF(B19=Data!#REF!,Data!#REF!,Data!#REF!)))))))))))))))&amp;IF(B19=Data!#REF!,Data!#REF!,(IF(B19=Data!#REF!,Data!#REF!,(IF(B19=Data!B265,Data!G265,(IF(B19=Data!#REF!,Data!#REF!,(IF(B19=Data!#REF!,Data!#REF!,(IF(B19=Data!B165,Data!G933,(IF(B19=Data!#REF!,Data!#REF!,(IF(B19=Data!#REF!,Data!#REF!,Data!#REF!)))))))))))))))&amp;IF(B19=Data!#REF!,Data!#REF!,(IF(B19=Data!#REF!,Data!#REF!,(IF(B19=Data!#REF!,Data!#REF!,(IF(B19=Data!#REF!,Data!#REF!,(IF(B19=Data!#REF!,Data!#REF!,Data!#REF!)))))))))</f>
        <v>#REF!</v>
      </c>
      <c r="N19" s="328"/>
      <c r="O19" s="329"/>
      <c r="P19" s="233" t="e">
        <f>IF(B19=Data!B138,Data!H138,(IF(B19=Data!#REF!,Data!#REF!,(IF(B19=Data!B141,Data!H141,(IF(B19=Data!#REF!,Data!#REF!,(IF(B19=Data!#REF!,Data!#REF!,(IF(B19=Data!#REF!,Data!#REF!,(IF(B19=Data!B125,Data!H125,(IF(B19=Data!#REF!,Data!#REF!,Data!#REF!)))))))))))))))&amp;IF(B19=Data!#REF!,Data!#REF!,(IF(B19=Data!#REF!,Data!#REF!,(IF(B19=Data!B265,Data!H265,(IF(B19=Data!#REF!,Data!#REF!,(IF(B19=Data!#REF!,Data!#REF!,(IF(B19=Data!B165,Data!H933,(IF(B19=Data!#REF!,Data!#REF!,(IF(B19=Data!#REF!,Data!#REF!,Data!#REF!)))))))))))))))&amp;IF(B19=Data!#REF!,Data!#REF!,(IF(B19=Data!#REF!,Data!#REF!,(IF(B19=Data!#REF!,Data!#REF!,(IF(B19=Data!#REF!,Data!#REF!,(IF(B19=Data!#REF!,Data!#REF!,Data!#REF!)))))))))</f>
        <v>#REF!</v>
      </c>
      <c r="Q19" s="329"/>
      <c r="R19" s="329"/>
      <c r="S19" s="233" t="e">
        <f>IF(B19=Data!B138,Data!I138,(IF(B19=Data!#REF!,Data!#REF!,(IF(B19=Data!B141,Data!I141,(IF(B19=Data!#REF!,Data!#REF!,(IF(B19=Data!#REF!,Data!#REF!,(IF(B19=Data!#REF!,Data!#REF!,(IF(B19=Data!B125,Data!I125,(IF(B19=Data!#REF!,Data!#REF!,Data!#REF!)))))))))))))))&amp;IF(B19=Data!#REF!,Data!#REF!,(IF(B19=Data!#REF!,Data!#REF!,(IF(B19=Data!B265,Data!I265,(IF(B19=Data!#REF!,Data!#REF!,(IF(B19=Data!#REF!,Data!#REF!,(IF(B19=Data!B165,Data!I933,(IF(B19=Data!#REF!,Data!#REF!,(IF(B19=Data!#REF!,Data!#REF!,Data!#REF!)))))))))))))))&amp;IF(B19=Data!#REF!,Data!#REF!,(IF(B19=Data!#REF!,Data!#REF!,(IF(B19=Data!#REF!,Data!#REF!,(IF(B19=Data!#REF!,Data!#REF!,(IF(B19=Data!#REF!,Data!#REF!,Data!#REF!)))))))))</f>
        <v>#REF!</v>
      </c>
      <c r="T19" s="330"/>
      <c r="U19" s="233" t="e">
        <f>IF(B19=Data!B138,Data!J138,(IF(B19=Data!#REF!,Data!#REF!,(IF(B19=Data!B141,Data!J141,(IF(B19=Data!#REF!,Data!#REF!,(IF(B19=Data!#REF!,Data!#REF!,(IF(B19=Data!#REF!,Data!#REF!,(IF(B19=Data!B125,Data!J125,(IF(B19=Data!#REF!,Data!#REF!,Data!#REF!)))))))))))))))&amp;IF(B19=Data!#REF!,Data!#REF!,(IF(B19=Data!#REF!,Data!#REF!,(IF(B19=Data!B265,Data!J265,(IF(B19=Data!#REF!,Data!#REF!,(IF(B19=Data!#REF!,Data!#REF!,(IF(B19=Data!B165,Data!J933,(IF(B19=Data!#REF!,Data!#REF!,(IF(B19=Data!#REF!,Data!#REF!,Data!#REF!)))))))))))))))&amp;IF(B19=Data!#REF!,Data!#REF!,(IF(B19=Data!#REF!,Data!#REF!,(IF(B19=Data!#REF!,Data!#REF!,(IF(B19=Data!#REF!,Data!#REF!,(IF(B19=Data!#REF!,Data!#REF!,Data!#REF!)))))))))</f>
        <v>#REF!</v>
      </c>
      <c r="V19" s="227">
        <f>IF(D19="","",VLOOKUP(B19,Data!$B$5:$J$501,9,FALSE)*D19)</f>
        <v>4.2210000000000001</v>
      </c>
    </row>
    <row r="20" spans="1:22" ht="17.75" customHeight="1">
      <c r="A20" s="395"/>
      <c r="B20" s="396" t="s">
        <v>986</v>
      </c>
      <c r="C20" s="239" t="str">
        <f>IF(D20="","",VLOOKUP(B20,Data!$B$5:$L$501,2,FALSE))</f>
        <v/>
      </c>
      <c r="D20" s="394"/>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97,Data!G97,(IF(B20=Data!#REF!,Data!#REF!,(IF(B20=Data!B100,Data!G100,(IF(B20=Data!#REF!,Data!#REF!,(IF(B20=Data!#REF!,Data!#REF!,(IF(B20=Data!#REF!,Data!#REF!,(IF(B20=Data!B84,Data!G84,(IF(B20=Data!#REF!,Data!#REF!,Data!#REF!)))))))))))))))&amp;IF(B20=Data!#REF!,Data!#REF!,(IF(B20=Data!#REF!,Data!#REF!,(IF(B20=Data!B224,Data!G224,(IF(B20=Data!#REF!,Data!#REF!,(IF(B20=Data!#REF!,Data!#REF!,(IF(B20=Data!B124,Data!G892,(IF(B20=Data!#REF!,Data!#REF!,(IF(B20=Data!#REF!,Data!#REF!,Data!#REF!)))))))))))))))&amp;IF(B20=Data!#REF!,Data!#REF!,(IF(B20=Data!#REF!,Data!#REF!,(IF(B20=Data!#REF!,Data!#REF!,(IF(B20=Data!#REF!,Data!#REF!,(IF(B20=Data!#REF!,Data!#REF!,Data!#REF!)))))))))</f>
        <v>#REF!</v>
      </c>
      <c r="N20" s="328"/>
      <c r="O20" s="329"/>
      <c r="P20" s="233" t="e">
        <f>IF(B20=Data!B97,Data!H97,(IF(B20=Data!#REF!,Data!#REF!,(IF(B20=Data!B100,Data!H100,(IF(B20=Data!#REF!,Data!#REF!,(IF(B20=Data!#REF!,Data!#REF!,(IF(B20=Data!#REF!,Data!#REF!,(IF(B20=Data!B84,Data!H84,(IF(B20=Data!#REF!,Data!#REF!,Data!#REF!)))))))))))))))&amp;IF(B20=Data!#REF!,Data!#REF!,(IF(B20=Data!#REF!,Data!#REF!,(IF(B20=Data!B224,Data!H224,(IF(B20=Data!#REF!,Data!#REF!,(IF(B20=Data!#REF!,Data!#REF!,(IF(B20=Data!B124,Data!H892,(IF(B20=Data!#REF!,Data!#REF!,(IF(B20=Data!#REF!,Data!#REF!,Data!#REF!)))))))))))))))&amp;IF(B20=Data!#REF!,Data!#REF!,(IF(B20=Data!#REF!,Data!#REF!,(IF(B20=Data!#REF!,Data!#REF!,(IF(B20=Data!#REF!,Data!#REF!,(IF(B20=Data!#REF!,Data!#REF!,Data!#REF!)))))))))</f>
        <v>#REF!</v>
      </c>
      <c r="Q20" s="329"/>
      <c r="R20" s="329"/>
      <c r="S20" s="233" t="e">
        <f>IF(B20=Data!B97,Data!I97,(IF(B20=Data!#REF!,Data!#REF!,(IF(B20=Data!B100,Data!I100,(IF(B20=Data!#REF!,Data!#REF!,(IF(B20=Data!#REF!,Data!#REF!,(IF(B20=Data!#REF!,Data!#REF!,(IF(B20=Data!B84,Data!I84,(IF(B20=Data!#REF!,Data!#REF!,Data!#REF!)))))))))))))))&amp;IF(B20=Data!#REF!,Data!#REF!,(IF(B20=Data!#REF!,Data!#REF!,(IF(B20=Data!B224,Data!I224,(IF(B20=Data!#REF!,Data!#REF!,(IF(B20=Data!#REF!,Data!#REF!,(IF(B20=Data!B124,Data!I892,(IF(B20=Data!#REF!,Data!#REF!,(IF(B20=Data!#REF!,Data!#REF!,Data!#REF!)))))))))))))))&amp;IF(B20=Data!#REF!,Data!#REF!,(IF(B20=Data!#REF!,Data!#REF!,(IF(B20=Data!#REF!,Data!#REF!,(IF(B20=Data!#REF!,Data!#REF!,(IF(B20=Data!#REF!,Data!#REF!,Data!#REF!)))))))))</f>
        <v>#REF!</v>
      </c>
      <c r="T20" s="330"/>
      <c r="U20" s="233" t="e">
        <f>IF(B20=Data!B97,Data!J97,(IF(B20=Data!#REF!,Data!#REF!,(IF(B20=Data!B100,Data!J100,(IF(B20=Data!#REF!,Data!#REF!,(IF(B20=Data!#REF!,Data!#REF!,(IF(B20=Data!#REF!,Data!#REF!,(IF(B20=Data!B84,Data!J84,(IF(B20=Data!#REF!,Data!#REF!,Data!#REF!)))))))))))))))&amp;IF(B20=Data!#REF!,Data!#REF!,(IF(B20=Data!#REF!,Data!#REF!,(IF(B20=Data!B224,Data!J224,(IF(B20=Data!#REF!,Data!#REF!,(IF(B20=Data!#REF!,Data!#REF!,(IF(B20=Data!B124,Data!J892,(IF(B20=Data!#REF!,Data!#REF!,(IF(B20=Data!#REF!,Data!#REF!,Data!#REF!)))))))))))))))&amp;IF(B20=Data!#REF!,Data!#REF!,(IF(B20=Data!#REF!,Data!#REF!,(IF(B20=Data!#REF!,Data!#REF!,(IF(B20=Data!#REF!,Data!#REF!,(IF(B20=Data!#REF!,Data!#REF!,Data!#REF!)))))))))</f>
        <v>#REF!</v>
      </c>
      <c r="V20" s="227" t="str">
        <f>IF(D20="","",VLOOKUP(B20,Data!$B$5:$J$501,9,FALSE)*D20)</f>
        <v/>
      </c>
    </row>
    <row r="21" spans="1:22" ht="17.75" customHeight="1">
      <c r="A21" s="397">
        <v>2</v>
      </c>
      <c r="B21" s="398" t="s">
        <v>374</v>
      </c>
      <c r="C21" s="239" t="str">
        <f>IF(D21="","",VLOOKUP(B21,Data!$B$5:$L$501,2,FALSE))</f>
        <v>WQ78310</v>
      </c>
      <c r="D21" s="394">
        <v>1</v>
      </c>
      <c r="E21" s="228" t="s">
        <v>519</v>
      </c>
      <c r="F21" s="224">
        <f>IF(D21="","",VLOOKUP(B21,Data!$B$5:$L$501,11,FALSE))</f>
        <v>6409.6</v>
      </c>
      <c r="G21" s="234">
        <f t="shared" si="0"/>
        <v>6409.6</v>
      </c>
      <c r="H21" s="225" t="str">
        <f>IF(D21="","",VLOOKUP(B21,Data!$B$5:$D$501,3,FALSE))</f>
        <v>C/T</v>
      </c>
      <c r="I21" s="225" t="str">
        <f>IF(D21="","",VLOOKUP(B21,Data!$B$5:$M$501,12,FALSE))</f>
        <v>Indonesia</v>
      </c>
      <c r="J21" s="231" t="s">
        <v>987</v>
      </c>
      <c r="K21" s="226">
        <f>IF(D21="","",VLOOKUP(B21,Data!$B$5:$E$501,4,FALSE)*D21)</f>
        <v>317</v>
      </c>
      <c r="L21" s="232">
        <f>IF(D21="","",VLOOKUP(B21,Data!$B$5:$F$501,5,FALSE)*D21)</f>
        <v>279</v>
      </c>
      <c r="M21" s="230" t="e">
        <f>IF(B21=Data!B139,Data!G139,(IF(B21=Data!#REF!,Data!#REF!,(IF(B21=Data!B142,Data!G142,(IF(B21=Data!#REF!,Data!#REF!,(IF(B21=Data!#REF!,Data!#REF!,(IF(B21=Data!#REF!,Data!#REF!,(IF(B21=Data!B126,Data!G126,(IF(B21=Data!#REF!,Data!#REF!,Data!#REF!)))))))))))))))&amp;IF(B21=Data!#REF!,Data!#REF!,(IF(B21=Data!#REF!,Data!#REF!,(IF(B21=Data!B266,Data!G266,(IF(B21=Data!#REF!,Data!#REF!,(IF(B21=Data!#REF!,Data!#REF!,(IF(B21=Data!B166,Data!G934,(IF(B21=Data!#REF!,Data!#REF!,(IF(B21=Data!#REF!,Data!#REF!,Data!#REF!)))))))))))))))&amp;IF(B21=Data!#REF!,Data!#REF!,(IF(B21=Data!#REF!,Data!#REF!,(IF(B21=Data!#REF!,Data!#REF!,(IF(B21=Data!#REF!,Data!#REF!,(IF(B21=Data!#REF!,Data!#REF!,Data!#REF!)))))))))</f>
        <v>#REF!</v>
      </c>
      <c r="N21" s="328"/>
      <c r="O21" s="329"/>
      <c r="P21" s="233" t="e">
        <f>IF(B21=Data!B139,Data!H139,(IF(B21=Data!#REF!,Data!#REF!,(IF(B21=Data!B142,Data!H142,(IF(B21=Data!#REF!,Data!#REF!,(IF(B21=Data!#REF!,Data!#REF!,(IF(B21=Data!#REF!,Data!#REF!,(IF(B21=Data!B126,Data!H126,(IF(B21=Data!#REF!,Data!#REF!,Data!#REF!)))))))))))))))&amp;IF(B21=Data!#REF!,Data!#REF!,(IF(B21=Data!#REF!,Data!#REF!,(IF(B21=Data!B266,Data!H266,(IF(B21=Data!#REF!,Data!#REF!,(IF(B21=Data!#REF!,Data!#REF!,(IF(B21=Data!B166,Data!H934,(IF(B21=Data!#REF!,Data!#REF!,(IF(B21=Data!#REF!,Data!#REF!,Data!#REF!)))))))))))))))&amp;IF(B21=Data!#REF!,Data!#REF!,(IF(B21=Data!#REF!,Data!#REF!,(IF(B21=Data!#REF!,Data!#REF!,(IF(B21=Data!#REF!,Data!#REF!,(IF(B21=Data!#REF!,Data!#REF!,Data!#REF!)))))))))</f>
        <v>#REF!</v>
      </c>
      <c r="Q21" s="329"/>
      <c r="R21" s="329"/>
      <c r="S21" s="233" t="e">
        <f>IF(B21=Data!B139,Data!I139,(IF(B21=Data!#REF!,Data!#REF!,(IF(B21=Data!B142,Data!I142,(IF(B21=Data!#REF!,Data!#REF!,(IF(B21=Data!#REF!,Data!#REF!,(IF(B21=Data!#REF!,Data!#REF!,(IF(B21=Data!B126,Data!I126,(IF(B21=Data!#REF!,Data!#REF!,Data!#REF!)))))))))))))))&amp;IF(B21=Data!#REF!,Data!#REF!,(IF(B21=Data!#REF!,Data!#REF!,(IF(B21=Data!B266,Data!I266,(IF(B21=Data!#REF!,Data!#REF!,(IF(B21=Data!#REF!,Data!#REF!,(IF(B21=Data!B166,Data!I934,(IF(B21=Data!#REF!,Data!#REF!,(IF(B21=Data!#REF!,Data!#REF!,Data!#REF!)))))))))))))))&amp;IF(B21=Data!#REF!,Data!#REF!,(IF(B21=Data!#REF!,Data!#REF!,(IF(B21=Data!#REF!,Data!#REF!,(IF(B21=Data!#REF!,Data!#REF!,(IF(B21=Data!#REF!,Data!#REF!,Data!#REF!)))))))))</f>
        <v>#REF!</v>
      </c>
      <c r="T21" s="330"/>
      <c r="U21" s="233" t="e">
        <f>IF(B21=Data!B139,Data!J139,(IF(B21=Data!#REF!,Data!#REF!,(IF(B21=Data!B142,Data!J142,(IF(B21=Data!#REF!,Data!#REF!,(IF(B21=Data!#REF!,Data!#REF!,(IF(B21=Data!#REF!,Data!#REF!,(IF(B21=Data!B126,Data!J126,(IF(B21=Data!#REF!,Data!#REF!,Data!#REF!)))))))))))))))&amp;IF(B21=Data!#REF!,Data!#REF!,(IF(B21=Data!#REF!,Data!#REF!,(IF(B21=Data!B266,Data!J266,(IF(B21=Data!#REF!,Data!#REF!,(IF(B21=Data!#REF!,Data!#REF!,(IF(B21=Data!B166,Data!J934,(IF(B21=Data!#REF!,Data!#REF!,(IF(B21=Data!#REF!,Data!#REF!,Data!#REF!)))))))))))))))&amp;IF(B21=Data!#REF!,Data!#REF!,(IF(B21=Data!#REF!,Data!#REF!,(IF(B21=Data!#REF!,Data!#REF!,(IF(B21=Data!#REF!,Data!#REF!,(IF(B21=Data!#REF!,Data!#REF!,Data!#REF!)))))))))</f>
        <v>#REF!</v>
      </c>
      <c r="V21" s="227">
        <f>IF(D21="","",VLOOKUP(B21,Data!$B$5:$J$501,9,FALSE)*D21)</f>
        <v>1.806</v>
      </c>
    </row>
    <row r="22" spans="1:22" ht="17.75" customHeight="1">
      <c r="A22" s="397">
        <v>3</v>
      </c>
      <c r="B22" s="398" t="s">
        <v>868</v>
      </c>
      <c r="C22" s="239" t="str">
        <f>IF(D22="","",VLOOKUP(B22,Data!$B$5:$L$501,2,FALSE))</f>
        <v>VCM7890</v>
      </c>
      <c r="D22" s="394">
        <v>1</v>
      </c>
      <c r="E22" s="320"/>
      <c r="F22" s="224">
        <f>IF(D22="","",VLOOKUP(B22,Data!$B$5:$L$501,11,FALSE))</f>
        <v>2253.08</v>
      </c>
      <c r="G22" s="234">
        <f t="shared" si="0"/>
        <v>2253.08</v>
      </c>
      <c r="H22" s="225" t="str">
        <f>IF(D22="","",VLOOKUP(B22,Data!$B$5:$D$501,3,FALSE))</f>
        <v>C/T</v>
      </c>
      <c r="I22" s="225" t="str">
        <f>IF(D22="","",VLOOKUP(B22,Data!$B$5:$M$501,12,FALSE))</f>
        <v>Indonesia</v>
      </c>
      <c r="J22" s="231" t="s">
        <v>987</v>
      </c>
      <c r="K22" s="226">
        <f>IF(D22="","",VLOOKUP(B22,Data!$B$5:$E$501,4,FALSE)*D22)</f>
        <v>260</v>
      </c>
      <c r="L22" s="232">
        <f>IF(D22="","",VLOOKUP(B22,Data!$B$5:$F$501,5,FALSE)*D22)</f>
        <v>235</v>
      </c>
      <c r="M22" s="230" t="e">
        <f>IF(B22=Data!B140,Data!G140,(IF(B22=Data!#REF!,Data!#REF!,(IF(B22=Data!B143,Data!G143,(IF(B22=Data!#REF!,Data!#REF!,(IF(B22=Data!#REF!,Data!#REF!,(IF(B22=Data!#REF!,Data!#REF!,(IF(B22=Data!B127,Data!G127,(IF(B22=Data!#REF!,Data!#REF!,Data!#REF!)))))))))))))))&amp;IF(B22=Data!#REF!,Data!#REF!,(IF(B22=Data!#REF!,Data!#REF!,(IF(B22=Data!B267,Data!G267,(IF(B22=Data!#REF!,Data!#REF!,(IF(B22=Data!#REF!,Data!#REF!,(IF(B22=Data!B167,Data!G935,(IF(B22=Data!#REF!,Data!#REF!,(IF(B22=Data!#REF!,Data!#REF!,Data!#REF!)))))))))))))))&amp;IF(B22=Data!#REF!,Data!#REF!,(IF(B22=Data!#REF!,Data!#REF!,(IF(B22=Data!#REF!,Data!#REF!,(IF(B22=Data!#REF!,Data!#REF!,(IF(B22=Data!#REF!,Data!#REF!,Data!#REF!)))))))))</f>
        <v>#REF!</v>
      </c>
      <c r="N22" s="328"/>
      <c r="O22" s="329"/>
      <c r="P22" s="233" t="e">
        <f>IF(B22=Data!B140,Data!H140,(IF(B22=Data!#REF!,Data!#REF!,(IF(B22=Data!B143,Data!H143,(IF(B22=Data!#REF!,Data!#REF!,(IF(B22=Data!#REF!,Data!#REF!,(IF(B22=Data!#REF!,Data!#REF!,(IF(B22=Data!B127,Data!H127,(IF(B22=Data!#REF!,Data!#REF!,Data!#REF!)))))))))))))))&amp;IF(B22=Data!#REF!,Data!#REF!,(IF(B22=Data!#REF!,Data!#REF!,(IF(B22=Data!B267,Data!H267,(IF(B22=Data!#REF!,Data!#REF!,(IF(B22=Data!#REF!,Data!#REF!,(IF(B22=Data!B167,Data!H935,(IF(B22=Data!#REF!,Data!#REF!,(IF(B22=Data!#REF!,Data!#REF!,Data!#REF!)))))))))))))))&amp;IF(B22=Data!#REF!,Data!#REF!,(IF(B22=Data!#REF!,Data!#REF!,(IF(B22=Data!#REF!,Data!#REF!,(IF(B22=Data!#REF!,Data!#REF!,(IF(B22=Data!#REF!,Data!#REF!,Data!#REF!)))))))))</f>
        <v>#REF!</v>
      </c>
      <c r="Q22" s="329"/>
      <c r="R22" s="329"/>
      <c r="S22" s="233" t="e">
        <f>IF(B22=Data!B140,Data!I140,(IF(B22=Data!#REF!,Data!#REF!,(IF(B22=Data!B143,Data!I143,(IF(B22=Data!#REF!,Data!#REF!,(IF(B22=Data!#REF!,Data!#REF!,(IF(B22=Data!#REF!,Data!#REF!,(IF(B22=Data!B127,Data!I127,(IF(B22=Data!#REF!,Data!#REF!,Data!#REF!)))))))))))))))&amp;IF(B22=Data!#REF!,Data!#REF!,(IF(B22=Data!#REF!,Data!#REF!,(IF(B22=Data!B267,Data!I267,(IF(B22=Data!#REF!,Data!#REF!,(IF(B22=Data!#REF!,Data!#REF!,(IF(B22=Data!B167,Data!I935,(IF(B22=Data!#REF!,Data!#REF!,(IF(B22=Data!#REF!,Data!#REF!,Data!#REF!)))))))))))))))&amp;IF(B22=Data!#REF!,Data!#REF!,(IF(B22=Data!#REF!,Data!#REF!,(IF(B22=Data!#REF!,Data!#REF!,(IF(B22=Data!#REF!,Data!#REF!,(IF(B22=Data!#REF!,Data!#REF!,Data!#REF!)))))))))</f>
        <v>#REF!</v>
      </c>
      <c r="T22" s="330"/>
      <c r="U22" s="233" t="e">
        <f>IF(B22=Data!B140,Data!J140,(IF(B22=Data!#REF!,Data!#REF!,(IF(B22=Data!B143,Data!J143,(IF(B22=Data!#REF!,Data!#REF!,(IF(B22=Data!#REF!,Data!#REF!,(IF(B22=Data!#REF!,Data!#REF!,(IF(B22=Data!B127,Data!J127,(IF(B22=Data!#REF!,Data!#REF!,Data!#REF!)))))))))))))))&amp;IF(B22=Data!#REF!,Data!#REF!,(IF(B22=Data!#REF!,Data!#REF!,(IF(B22=Data!B267,Data!J267,(IF(B22=Data!#REF!,Data!#REF!,(IF(B22=Data!#REF!,Data!#REF!,(IF(B22=Data!B167,Data!J935,(IF(B22=Data!#REF!,Data!#REF!,(IF(B22=Data!#REF!,Data!#REF!,Data!#REF!)))))))))))))))&amp;IF(B22=Data!#REF!,Data!#REF!,(IF(B22=Data!#REF!,Data!#REF!,(IF(B22=Data!#REF!,Data!#REF!,(IF(B22=Data!#REF!,Data!#REF!,(IF(B22=Data!#REF!,Data!#REF!,Data!#REF!)))))))))</f>
        <v>#REF!</v>
      </c>
      <c r="V22" s="227">
        <f>IF(D22="","",VLOOKUP(B22,Data!$B$5:$J$501,9,FALSE)*D22)</f>
        <v>1.407</v>
      </c>
    </row>
    <row r="23" spans="1:22" ht="17.75" customHeight="1">
      <c r="A23" s="395"/>
      <c r="B23" s="396" t="s">
        <v>993</v>
      </c>
      <c r="C23" s="239" t="str">
        <f>IF(D23="","",VLOOKUP(B23,Data!$B$5:$L$501,2,FALSE))</f>
        <v/>
      </c>
      <c r="D23" s="394"/>
      <c r="E23" s="319" t="s">
        <v>524</v>
      </c>
      <c r="F23" s="224" t="str">
        <f>IF(D23="","",VLOOKUP(B23,Data!$B$5:$L$501,11,FALSE))</f>
        <v/>
      </c>
      <c r="G23" s="234" t="str">
        <f t="shared" si="0"/>
        <v>-</v>
      </c>
      <c r="H23" s="225" t="str">
        <f>IF(D23="","",VLOOKUP(B23,Data!$B$5:$D$501,3,FALSE))</f>
        <v/>
      </c>
      <c r="I23" s="225" t="str">
        <f>IF(D23="","",VLOOKUP(B23,Data!$B$5:$M$501,12,FALSE))</f>
        <v/>
      </c>
      <c r="J23" s="231"/>
      <c r="K23" s="226" t="str">
        <f>IF(D23="","",VLOOKUP(B23,Data!$B$5:$E$501,4,FALSE)*D23)</f>
        <v/>
      </c>
      <c r="L23" s="232" t="str">
        <f>IF(D23="","",VLOOKUP(B23,Data!$B$5:$F$501,5,FALSE)*D23)</f>
        <v/>
      </c>
      <c r="M23" s="230" t="e">
        <f>IF(B23=Data!B99,Data!G99,(IF(B23=Data!#REF!,Data!#REF!,(IF(B23=Data!B102,Data!G102,(IF(B23=Data!#REF!,Data!#REF!,(IF(B23=Data!#REF!,Data!#REF!,(IF(B23=Data!#REF!,Data!#REF!,(IF(B23=Data!B86,Data!G86,(IF(B23=Data!#REF!,Data!#REF!,Data!#REF!)))))))))))))))&amp;IF(B23=Data!#REF!,Data!#REF!,(IF(B23=Data!#REF!,Data!#REF!,(IF(B23=Data!B226,Data!G226,(IF(B23=Data!#REF!,Data!#REF!,(IF(B23=Data!#REF!,Data!#REF!,(IF(B23=Data!B126,Data!G894,(IF(B23=Data!#REF!,Data!#REF!,(IF(B23=Data!#REF!,Data!#REF!,Data!#REF!)))))))))))))))&amp;IF(B23=Data!#REF!,Data!#REF!,(IF(B23=Data!#REF!,Data!#REF!,(IF(B23=Data!#REF!,Data!#REF!,(IF(B23=Data!#REF!,Data!#REF!,(IF(B23=Data!#REF!,Data!#REF!,Data!#REF!)))))))))</f>
        <v>#REF!</v>
      </c>
      <c r="N23" s="328"/>
      <c r="O23" s="329"/>
      <c r="P23" s="233" t="e">
        <f>IF(B23=Data!B99,Data!H99,(IF(B23=Data!#REF!,Data!#REF!,(IF(B23=Data!B102,Data!H102,(IF(B23=Data!#REF!,Data!#REF!,(IF(B23=Data!#REF!,Data!#REF!,(IF(B23=Data!#REF!,Data!#REF!,(IF(B23=Data!B86,Data!H86,(IF(B23=Data!#REF!,Data!#REF!,Data!#REF!)))))))))))))))&amp;IF(B23=Data!#REF!,Data!#REF!,(IF(B23=Data!#REF!,Data!#REF!,(IF(B23=Data!B226,Data!H226,(IF(B23=Data!#REF!,Data!#REF!,(IF(B23=Data!#REF!,Data!#REF!,(IF(B23=Data!B126,Data!H894,(IF(B23=Data!#REF!,Data!#REF!,(IF(B23=Data!#REF!,Data!#REF!,Data!#REF!)))))))))))))))&amp;IF(B23=Data!#REF!,Data!#REF!,(IF(B23=Data!#REF!,Data!#REF!,(IF(B23=Data!#REF!,Data!#REF!,(IF(B23=Data!#REF!,Data!#REF!,(IF(B23=Data!#REF!,Data!#REF!,Data!#REF!)))))))))</f>
        <v>#REF!</v>
      </c>
      <c r="Q23" s="329"/>
      <c r="R23" s="329"/>
      <c r="S23" s="233" t="e">
        <f>IF(B23=Data!B99,Data!I99,(IF(B23=Data!#REF!,Data!#REF!,(IF(B23=Data!B102,Data!I102,(IF(B23=Data!#REF!,Data!#REF!,(IF(B23=Data!#REF!,Data!#REF!,(IF(B23=Data!#REF!,Data!#REF!,(IF(B23=Data!B86,Data!I86,(IF(B23=Data!#REF!,Data!#REF!,Data!#REF!)))))))))))))))&amp;IF(B23=Data!#REF!,Data!#REF!,(IF(B23=Data!#REF!,Data!#REF!,(IF(B23=Data!B226,Data!I226,(IF(B23=Data!#REF!,Data!#REF!,(IF(B23=Data!#REF!,Data!#REF!,(IF(B23=Data!B126,Data!I894,(IF(B23=Data!#REF!,Data!#REF!,(IF(B23=Data!#REF!,Data!#REF!,Data!#REF!)))))))))))))))&amp;IF(B23=Data!#REF!,Data!#REF!,(IF(B23=Data!#REF!,Data!#REF!,(IF(B23=Data!#REF!,Data!#REF!,(IF(B23=Data!#REF!,Data!#REF!,(IF(B23=Data!#REF!,Data!#REF!,Data!#REF!)))))))))</f>
        <v>#REF!</v>
      </c>
      <c r="T23" s="330"/>
      <c r="U23" s="233" t="e">
        <f>IF(B23=Data!B99,Data!J99,(IF(B23=Data!#REF!,Data!#REF!,(IF(B23=Data!B102,Data!J102,(IF(B23=Data!#REF!,Data!#REF!,(IF(B23=Data!#REF!,Data!#REF!,(IF(B23=Data!#REF!,Data!#REF!,(IF(B23=Data!B86,Data!J86,(IF(B23=Data!#REF!,Data!#REF!,Data!#REF!)))))))))))))))&amp;IF(B23=Data!#REF!,Data!#REF!,(IF(B23=Data!#REF!,Data!#REF!,(IF(B23=Data!B226,Data!J226,(IF(B23=Data!#REF!,Data!#REF!,(IF(B23=Data!#REF!,Data!#REF!,(IF(B23=Data!B126,Data!J894,(IF(B23=Data!#REF!,Data!#REF!,(IF(B23=Data!#REF!,Data!#REF!,Data!#REF!)))))))))))))))&amp;IF(B23=Data!#REF!,Data!#REF!,(IF(B23=Data!#REF!,Data!#REF!,(IF(B23=Data!#REF!,Data!#REF!,(IF(B23=Data!#REF!,Data!#REF!,(IF(B23=Data!#REF!,Data!#REF!,Data!#REF!)))))))))</f>
        <v>#REF!</v>
      </c>
      <c r="V23" s="227" t="str">
        <f>IF(D23="","",VLOOKUP(B23,Data!$B$5:$J$501,9,FALSE)*D23)</f>
        <v/>
      </c>
    </row>
    <row r="24" spans="1:22" ht="17.75" customHeight="1">
      <c r="A24" s="397">
        <v>4</v>
      </c>
      <c r="B24" s="398" t="s">
        <v>356</v>
      </c>
      <c r="C24" s="239" t="str">
        <f>IF(D24="","",VLOOKUP(B24,Data!$B$5:$L$501,2,FALSE))</f>
        <v>WQ78290</v>
      </c>
      <c r="D24" s="394">
        <v>7</v>
      </c>
      <c r="E24" s="320"/>
      <c r="F24" s="224">
        <f>IF(D24="","",VLOOKUP(B24,Data!$B$5:$L$501,11,FALSE))</f>
        <v>4283.7299999999996</v>
      </c>
      <c r="G24" s="234">
        <f t="shared" si="0"/>
        <v>29986.109999999997</v>
      </c>
      <c r="H24" s="225" t="str">
        <f>IF(D24="","",VLOOKUP(B24,Data!$B$5:$D$501,3,FALSE))</f>
        <v>C/T</v>
      </c>
      <c r="I24" s="225" t="str">
        <f>IF(D24="","",VLOOKUP(B24,Data!$B$5:$M$501,12,FALSE))</f>
        <v>Indonesia</v>
      </c>
      <c r="J24" s="231" t="s">
        <v>994</v>
      </c>
      <c r="K24" s="226">
        <f>IF(D24="","",VLOOKUP(B24,Data!$B$5:$E$501,4,FALSE)*D24)</f>
        <v>2135</v>
      </c>
      <c r="L24" s="232">
        <f>IF(D24="","",VLOOKUP(B24,Data!$B$5:$F$501,5,FALSE)*D24)</f>
        <v>1883</v>
      </c>
      <c r="M24" s="230" t="e">
        <f>IF(B24=Data!B142,Data!G142,(IF(B24=Data!#REF!,Data!#REF!,(IF(B24=Data!B145,Data!G145,(IF(B24=Data!#REF!,Data!#REF!,(IF(B24=Data!#REF!,Data!#REF!,(IF(B24=Data!#REF!,Data!#REF!,(IF(B24=Data!B129,Data!G129,(IF(B24=Data!#REF!,Data!#REF!,Data!#REF!)))))))))))))))&amp;IF(B24=Data!#REF!,Data!#REF!,(IF(B24=Data!#REF!,Data!#REF!,(IF(B24=Data!B269,Data!G269,(IF(B24=Data!#REF!,Data!#REF!,(IF(B24=Data!#REF!,Data!#REF!,(IF(B24=Data!B169,Data!G937,(IF(B24=Data!#REF!,Data!#REF!,(IF(B24=Data!#REF!,Data!#REF!,Data!#REF!)))))))))))))))&amp;IF(B24=Data!#REF!,Data!#REF!,(IF(B24=Data!#REF!,Data!#REF!,(IF(B24=Data!#REF!,Data!#REF!,(IF(B24=Data!#REF!,Data!#REF!,(IF(B24=Data!#REF!,Data!#REF!,Data!#REF!)))))))))</f>
        <v>#REF!</v>
      </c>
      <c r="N24" s="328"/>
      <c r="O24" s="329"/>
      <c r="P24" s="233" t="e">
        <f>IF(B24=Data!B142,Data!H142,(IF(B24=Data!#REF!,Data!#REF!,(IF(B24=Data!B145,Data!H145,(IF(B24=Data!#REF!,Data!#REF!,(IF(B24=Data!#REF!,Data!#REF!,(IF(B24=Data!#REF!,Data!#REF!,(IF(B24=Data!B129,Data!H129,(IF(B24=Data!#REF!,Data!#REF!,Data!#REF!)))))))))))))))&amp;IF(B24=Data!#REF!,Data!#REF!,(IF(B24=Data!#REF!,Data!#REF!,(IF(B24=Data!B269,Data!H269,(IF(B24=Data!#REF!,Data!#REF!,(IF(B24=Data!#REF!,Data!#REF!,(IF(B24=Data!B169,Data!H937,(IF(B24=Data!#REF!,Data!#REF!,(IF(B24=Data!#REF!,Data!#REF!,Data!#REF!)))))))))))))))&amp;IF(B24=Data!#REF!,Data!#REF!,(IF(B24=Data!#REF!,Data!#REF!,(IF(B24=Data!#REF!,Data!#REF!,(IF(B24=Data!#REF!,Data!#REF!,(IF(B24=Data!#REF!,Data!#REF!,Data!#REF!)))))))))</f>
        <v>#REF!</v>
      </c>
      <c r="Q24" s="329"/>
      <c r="R24" s="329"/>
      <c r="S24" s="233" t="e">
        <f>IF(B24=Data!B142,Data!I142,(IF(B24=Data!#REF!,Data!#REF!,(IF(B24=Data!B145,Data!I145,(IF(B24=Data!#REF!,Data!#REF!,(IF(B24=Data!#REF!,Data!#REF!,(IF(B24=Data!#REF!,Data!#REF!,(IF(B24=Data!B129,Data!I129,(IF(B24=Data!#REF!,Data!#REF!,Data!#REF!)))))))))))))))&amp;IF(B24=Data!#REF!,Data!#REF!,(IF(B24=Data!#REF!,Data!#REF!,(IF(B24=Data!B269,Data!I269,(IF(B24=Data!#REF!,Data!#REF!,(IF(B24=Data!#REF!,Data!#REF!,(IF(B24=Data!B169,Data!I937,(IF(B24=Data!#REF!,Data!#REF!,(IF(B24=Data!#REF!,Data!#REF!,Data!#REF!)))))))))))))))&amp;IF(B24=Data!#REF!,Data!#REF!,(IF(B24=Data!#REF!,Data!#REF!,(IF(B24=Data!#REF!,Data!#REF!,(IF(B24=Data!#REF!,Data!#REF!,(IF(B24=Data!#REF!,Data!#REF!,Data!#REF!)))))))))</f>
        <v>#REF!</v>
      </c>
      <c r="T24" s="330"/>
      <c r="U24" s="233" t="e">
        <f>IF(B24=Data!B142,Data!J142,(IF(B24=Data!#REF!,Data!#REF!,(IF(B24=Data!B145,Data!J145,(IF(B24=Data!#REF!,Data!#REF!,(IF(B24=Data!#REF!,Data!#REF!,(IF(B24=Data!#REF!,Data!#REF!,(IF(B24=Data!B129,Data!J129,(IF(B24=Data!#REF!,Data!#REF!,Data!#REF!)))))))))))))))&amp;IF(B24=Data!#REF!,Data!#REF!,(IF(B24=Data!#REF!,Data!#REF!,(IF(B24=Data!B269,Data!J269,(IF(B24=Data!#REF!,Data!#REF!,(IF(B24=Data!#REF!,Data!#REF!,(IF(B24=Data!B169,Data!J937,(IF(B24=Data!#REF!,Data!#REF!,(IF(B24=Data!#REF!,Data!#REF!,Data!#REF!)))))))))))))))&amp;IF(B24=Data!#REF!,Data!#REF!,(IF(B24=Data!#REF!,Data!#REF!,(IF(B24=Data!#REF!,Data!#REF!,(IF(B24=Data!#REF!,Data!#REF!,(IF(B24=Data!#REF!,Data!#REF!,Data!#REF!)))))))))</f>
        <v>#REF!</v>
      </c>
      <c r="V24" s="227">
        <f>IF(D24="","",VLOOKUP(B24,Data!$B$5:$J$501,9,FALSE)*D24)</f>
        <v>10.738</v>
      </c>
    </row>
    <row r="25" spans="1:22" ht="17.75" customHeight="1">
      <c r="A25" s="397">
        <v>5</v>
      </c>
      <c r="B25" s="398" t="s">
        <v>32</v>
      </c>
      <c r="C25" s="239" t="str">
        <f>IF(D25="","",VLOOKUP(B25,Data!$B$5:$L$501,2,FALSE))</f>
        <v>ZQ21300</v>
      </c>
      <c r="D25" s="394">
        <v>1</v>
      </c>
      <c r="E25" s="319"/>
      <c r="F25" s="224">
        <f>IF(D25="","",VLOOKUP(B25,Data!$B$5:$L$501,11,FALSE))</f>
        <v>2033.63</v>
      </c>
      <c r="G25" s="234">
        <f t="shared" ref="G25:G32" si="1">IF(D25&gt;0,D25*F25,"-")</f>
        <v>2033.63</v>
      </c>
      <c r="H25" s="225" t="str">
        <f>IF(D25="","",VLOOKUP(B25,Data!$B$5:$D$501,3,FALSE))</f>
        <v>C/T</v>
      </c>
      <c r="I25" s="225" t="str">
        <f>IF(D25="","",VLOOKUP(B25,Data!$B$5:$M$501,12,FALSE))</f>
        <v>Indonesia</v>
      </c>
      <c r="J25" s="231" t="s">
        <v>994</v>
      </c>
      <c r="K25" s="226">
        <f>IF(D25="","",VLOOKUP(B25,Data!$B$5:$E$501,4,FALSE)*D25)</f>
        <v>220</v>
      </c>
      <c r="L25" s="232">
        <f>IF(D25="","",VLOOKUP(B25,Data!$B$5:$F$501,5,FALSE)*D25)</f>
        <v>199</v>
      </c>
      <c r="M25" s="230" t="e">
        <f>IF(B25=Data!B135,Data!G135,(IF(B25=Data!#REF!,Data!#REF!,(IF(B25=Data!B138,Data!G138,(IF(B25=Data!#REF!,Data!#REF!,(IF(B25=Data!#REF!,Data!#REF!,(IF(B25=Data!#REF!,Data!#REF!,(IF(B25=Data!B122,Data!G122,(IF(B25=Data!#REF!,Data!#REF!,Data!#REF!)))))))))))))))&amp;IF(B25=Data!#REF!,Data!#REF!,(IF(B25=Data!#REF!,Data!#REF!,(IF(B25=Data!B262,Data!G262,(IF(B25=Data!#REF!,Data!#REF!,(IF(B25=Data!#REF!,Data!#REF!,(IF(B25=Data!B162,Data!G930,(IF(B25=Data!#REF!,Data!#REF!,(IF(B25=Data!#REF!,Data!#REF!,Data!#REF!)))))))))))))))&amp;IF(B25=Data!#REF!,Data!#REF!,(IF(B25=Data!#REF!,Data!#REF!,(IF(B25=Data!#REF!,Data!#REF!,(IF(B25=Data!#REF!,Data!#REF!,(IF(B25=Data!#REF!,Data!#REF!,Data!#REF!)))))))))</f>
        <v>#REF!</v>
      </c>
      <c r="N25" s="328"/>
      <c r="O25" s="329"/>
      <c r="P25" s="233" t="e">
        <f>IF(B25=Data!B135,Data!H135,(IF(B25=Data!#REF!,Data!#REF!,(IF(B25=Data!B138,Data!H138,(IF(B25=Data!#REF!,Data!#REF!,(IF(B25=Data!#REF!,Data!#REF!,(IF(B25=Data!#REF!,Data!#REF!,(IF(B25=Data!B122,Data!H122,(IF(B25=Data!#REF!,Data!#REF!,Data!#REF!)))))))))))))))&amp;IF(B25=Data!#REF!,Data!#REF!,(IF(B25=Data!#REF!,Data!#REF!,(IF(B25=Data!B262,Data!H262,(IF(B25=Data!#REF!,Data!#REF!,(IF(B25=Data!#REF!,Data!#REF!,(IF(B25=Data!B162,Data!H930,(IF(B25=Data!#REF!,Data!#REF!,(IF(B25=Data!#REF!,Data!#REF!,Data!#REF!)))))))))))))))&amp;IF(B25=Data!#REF!,Data!#REF!,(IF(B25=Data!#REF!,Data!#REF!,(IF(B25=Data!#REF!,Data!#REF!,(IF(B25=Data!#REF!,Data!#REF!,(IF(B25=Data!#REF!,Data!#REF!,Data!#REF!)))))))))</f>
        <v>#REF!</v>
      </c>
      <c r="Q25" s="329"/>
      <c r="R25" s="329"/>
      <c r="S25" s="233" t="e">
        <f>IF(B25=Data!B135,Data!I135,(IF(B25=Data!#REF!,Data!#REF!,(IF(B25=Data!B138,Data!I138,(IF(B25=Data!#REF!,Data!#REF!,(IF(B25=Data!#REF!,Data!#REF!,(IF(B25=Data!#REF!,Data!#REF!,(IF(B25=Data!B122,Data!I122,(IF(B25=Data!#REF!,Data!#REF!,Data!#REF!)))))))))))))))&amp;IF(B25=Data!#REF!,Data!#REF!,(IF(B25=Data!#REF!,Data!#REF!,(IF(B25=Data!B262,Data!I262,(IF(B25=Data!#REF!,Data!#REF!,(IF(B25=Data!#REF!,Data!#REF!,(IF(B25=Data!B162,Data!I930,(IF(B25=Data!#REF!,Data!#REF!,(IF(B25=Data!#REF!,Data!#REF!,Data!#REF!)))))))))))))))&amp;IF(B25=Data!#REF!,Data!#REF!,(IF(B25=Data!#REF!,Data!#REF!,(IF(B25=Data!#REF!,Data!#REF!,(IF(B25=Data!#REF!,Data!#REF!,(IF(B25=Data!#REF!,Data!#REF!,Data!#REF!)))))))))</f>
        <v>#REF!</v>
      </c>
      <c r="T25" s="330"/>
      <c r="U25" s="233" t="e">
        <f>IF(B25=Data!B135,Data!J135,(IF(B25=Data!#REF!,Data!#REF!,(IF(B25=Data!B138,Data!J138,(IF(B25=Data!#REF!,Data!#REF!,(IF(B25=Data!#REF!,Data!#REF!,(IF(B25=Data!#REF!,Data!#REF!,(IF(B25=Data!B122,Data!J122,(IF(B25=Data!#REF!,Data!#REF!,Data!#REF!)))))))))))))))&amp;IF(B25=Data!#REF!,Data!#REF!,(IF(B25=Data!#REF!,Data!#REF!,(IF(B25=Data!B262,Data!J262,(IF(B25=Data!#REF!,Data!#REF!,(IF(B25=Data!#REF!,Data!#REF!,(IF(B25=Data!B162,Data!J930,(IF(B25=Data!#REF!,Data!#REF!,(IF(B25=Data!#REF!,Data!#REF!,Data!#REF!)))))))))))))))&amp;IF(B25=Data!#REF!,Data!#REF!,(IF(B25=Data!#REF!,Data!#REF!,(IF(B25=Data!#REF!,Data!#REF!,(IF(B25=Data!#REF!,Data!#REF!,(IF(B25=Data!#REF!,Data!#REF!,Data!#REF!)))))))))</f>
        <v>#REF!</v>
      </c>
      <c r="V25" s="227">
        <f>IF(D25="","",VLOOKUP(B25,Data!$B$5:$J$501,9,FALSE)*D25)</f>
        <v>1.1850000000000001</v>
      </c>
    </row>
    <row r="26" spans="1:22" ht="17.75" customHeight="1">
      <c r="A26" s="397">
        <v>6</v>
      </c>
      <c r="B26" s="398" t="s">
        <v>25</v>
      </c>
      <c r="C26" s="239" t="str">
        <f>IF(D26="","",VLOOKUP(B26,Data!$B$5:$L$501,2,FALSE))</f>
        <v>ZJ73730</v>
      </c>
      <c r="D26" s="394">
        <v>2</v>
      </c>
      <c r="E26" s="228"/>
      <c r="F26" s="224">
        <f>IF(D26="","",VLOOKUP(B26,Data!$B$5:$L$501,11,FALSE))</f>
        <v>2456.2800000000002</v>
      </c>
      <c r="G26" s="234">
        <f t="shared" si="1"/>
        <v>4912.5600000000004</v>
      </c>
      <c r="H26" s="225" t="str">
        <f>IF(D26="","",VLOOKUP(B26,Data!$B$5:$D$501,3,FALSE))</f>
        <v>C/T</v>
      </c>
      <c r="I26" s="225" t="str">
        <f>IF(D26="","",VLOOKUP(B26,Data!$B$5:$M$501,12,FALSE))</f>
        <v>Indonesia</v>
      </c>
      <c r="J26" s="231" t="s">
        <v>994</v>
      </c>
      <c r="K26" s="226">
        <f>IF(D26="","",VLOOKUP(B26,Data!$B$5:$E$501,4,FALSE)*D26)</f>
        <v>440</v>
      </c>
      <c r="L26" s="232">
        <f>IF(D26="","",VLOOKUP(B26,Data!$B$5:$F$501,5,FALSE)*D26)</f>
        <v>398</v>
      </c>
      <c r="M26" s="230" t="e">
        <f>IF(B26=Data!B136,Data!G136,(IF(B26=Data!#REF!,Data!#REF!,(IF(B26=Data!B139,Data!G139,(IF(B26=Data!#REF!,Data!#REF!,(IF(B26=Data!#REF!,Data!#REF!,(IF(B26=Data!#REF!,Data!#REF!,(IF(B26=Data!B123,Data!G123,(IF(B26=Data!#REF!,Data!#REF!,Data!#REF!)))))))))))))))&amp;IF(B26=Data!#REF!,Data!#REF!,(IF(B26=Data!#REF!,Data!#REF!,(IF(B26=Data!B263,Data!G263,(IF(B26=Data!#REF!,Data!#REF!,(IF(B26=Data!#REF!,Data!#REF!,(IF(B26=Data!B163,Data!G931,(IF(B26=Data!#REF!,Data!#REF!,(IF(B26=Data!#REF!,Data!#REF!,Data!#REF!)))))))))))))))&amp;IF(B26=Data!#REF!,Data!#REF!,(IF(B26=Data!#REF!,Data!#REF!,(IF(B26=Data!#REF!,Data!#REF!,(IF(B26=Data!#REF!,Data!#REF!,(IF(B26=Data!#REF!,Data!#REF!,Data!#REF!)))))))))</f>
        <v>#REF!</v>
      </c>
      <c r="N26" s="328"/>
      <c r="O26" s="329"/>
      <c r="P26" s="233" t="e">
        <f>IF(B26=Data!B136,Data!H136,(IF(B26=Data!#REF!,Data!#REF!,(IF(B26=Data!B139,Data!H139,(IF(B26=Data!#REF!,Data!#REF!,(IF(B26=Data!#REF!,Data!#REF!,(IF(B26=Data!#REF!,Data!#REF!,(IF(B26=Data!B123,Data!H123,(IF(B26=Data!#REF!,Data!#REF!,Data!#REF!)))))))))))))))&amp;IF(B26=Data!#REF!,Data!#REF!,(IF(B26=Data!#REF!,Data!#REF!,(IF(B26=Data!B263,Data!H263,(IF(B26=Data!#REF!,Data!#REF!,(IF(B26=Data!#REF!,Data!#REF!,(IF(B26=Data!B163,Data!H931,(IF(B26=Data!#REF!,Data!#REF!,(IF(B26=Data!#REF!,Data!#REF!,Data!#REF!)))))))))))))))&amp;IF(B26=Data!#REF!,Data!#REF!,(IF(B26=Data!#REF!,Data!#REF!,(IF(B26=Data!#REF!,Data!#REF!,(IF(B26=Data!#REF!,Data!#REF!,(IF(B26=Data!#REF!,Data!#REF!,Data!#REF!)))))))))</f>
        <v>#REF!</v>
      </c>
      <c r="Q26" s="329"/>
      <c r="R26" s="329"/>
      <c r="S26" s="233" t="e">
        <f>IF(B26=Data!B136,Data!I136,(IF(B26=Data!#REF!,Data!#REF!,(IF(B26=Data!B139,Data!I139,(IF(B26=Data!#REF!,Data!#REF!,(IF(B26=Data!#REF!,Data!#REF!,(IF(B26=Data!#REF!,Data!#REF!,(IF(B26=Data!B123,Data!I123,(IF(B26=Data!#REF!,Data!#REF!,Data!#REF!)))))))))))))))&amp;IF(B26=Data!#REF!,Data!#REF!,(IF(B26=Data!#REF!,Data!#REF!,(IF(B26=Data!B263,Data!I263,(IF(B26=Data!#REF!,Data!#REF!,(IF(B26=Data!#REF!,Data!#REF!,(IF(B26=Data!B163,Data!I931,(IF(B26=Data!#REF!,Data!#REF!,(IF(B26=Data!#REF!,Data!#REF!,Data!#REF!)))))))))))))))&amp;IF(B26=Data!#REF!,Data!#REF!,(IF(B26=Data!#REF!,Data!#REF!,(IF(B26=Data!#REF!,Data!#REF!,(IF(B26=Data!#REF!,Data!#REF!,(IF(B26=Data!#REF!,Data!#REF!,Data!#REF!)))))))))</f>
        <v>#REF!</v>
      </c>
      <c r="T26" s="330"/>
      <c r="U26" s="233" t="e">
        <f>IF(B26=Data!B136,Data!J136,(IF(B26=Data!#REF!,Data!#REF!,(IF(B26=Data!B139,Data!J139,(IF(B26=Data!#REF!,Data!#REF!,(IF(B26=Data!#REF!,Data!#REF!,(IF(B26=Data!#REF!,Data!#REF!,(IF(B26=Data!B123,Data!J123,(IF(B26=Data!#REF!,Data!#REF!,Data!#REF!)))))))))))))))&amp;IF(B26=Data!#REF!,Data!#REF!,(IF(B26=Data!#REF!,Data!#REF!,(IF(B26=Data!B263,Data!J263,(IF(B26=Data!#REF!,Data!#REF!,(IF(B26=Data!#REF!,Data!#REF!,(IF(B26=Data!B163,Data!J931,(IF(B26=Data!#REF!,Data!#REF!,(IF(B26=Data!#REF!,Data!#REF!,Data!#REF!)))))))))))))))&amp;IF(B26=Data!#REF!,Data!#REF!,(IF(B26=Data!#REF!,Data!#REF!,(IF(B26=Data!#REF!,Data!#REF!,(IF(B26=Data!#REF!,Data!#REF!,(IF(B26=Data!#REF!,Data!#REF!,Data!#REF!)))))))))</f>
        <v>#REF!</v>
      </c>
      <c r="V26" s="227">
        <f>IF(D26="","",VLOOKUP(B26,Data!$B$5:$J$501,9,FALSE)*D26)</f>
        <v>2.37</v>
      </c>
    </row>
    <row r="27" spans="1:22" ht="17.75" customHeight="1">
      <c r="A27" s="397">
        <v>7</v>
      </c>
      <c r="B27" s="398" t="s">
        <v>350</v>
      </c>
      <c r="C27" s="239" t="str">
        <f>IF(D27="","",VLOOKUP(B27,Data!$B$5:$L$501,2,FALSE))</f>
        <v>ZF42500</v>
      </c>
      <c r="D27" s="394">
        <v>16</v>
      </c>
      <c r="E27" s="228"/>
      <c r="F27" s="224">
        <f>IF(D27="","",VLOOKUP(B27,Data!$B$5:$L$501,11,FALSE))</f>
        <v>2302.7199999999998</v>
      </c>
      <c r="G27" s="234">
        <f t="shared" si="1"/>
        <v>36843.519999999997</v>
      </c>
      <c r="H27" s="225" t="str">
        <f>IF(D27="","",VLOOKUP(B27,Data!$B$5:$D$501,3,FALSE))</f>
        <v>C/T</v>
      </c>
      <c r="I27" s="225" t="str">
        <f>IF(D27="","",VLOOKUP(B27,Data!$B$5:$M$501,12,FALSE))</f>
        <v>Indonesia</v>
      </c>
      <c r="J27" s="231" t="s">
        <v>994</v>
      </c>
      <c r="K27" s="226">
        <f>IF(D27="","",VLOOKUP(B27,Data!$B$5:$E$501,4,FALSE)*D27)</f>
        <v>4272</v>
      </c>
      <c r="L27" s="232">
        <f>IF(D27="","",VLOOKUP(B27,Data!$B$5:$F$501,5,FALSE)*D27)</f>
        <v>3872</v>
      </c>
      <c r="M27" s="230" t="e">
        <f>IF(B27=Data!B137,Data!G137,(IF(B27=Data!#REF!,Data!#REF!,(IF(B27=Data!B140,Data!G140,(IF(B27=Data!#REF!,Data!#REF!,(IF(B27=Data!#REF!,Data!#REF!,(IF(B27=Data!#REF!,Data!#REF!,(IF(B27=Data!B124,Data!G124,(IF(B27=Data!#REF!,Data!#REF!,Data!#REF!)))))))))))))))&amp;IF(B27=Data!#REF!,Data!#REF!,(IF(B27=Data!#REF!,Data!#REF!,(IF(B27=Data!B264,Data!G264,(IF(B27=Data!#REF!,Data!#REF!,(IF(B27=Data!#REF!,Data!#REF!,(IF(B27=Data!B164,Data!G932,(IF(B27=Data!#REF!,Data!#REF!,(IF(B27=Data!#REF!,Data!#REF!,Data!#REF!)))))))))))))))&amp;IF(B27=Data!#REF!,Data!#REF!,(IF(B27=Data!#REF!,Data!#REF!,(IF(B27=Data!#REF!,Data!#REF!,(IF(B27=Data!#REF!,Data!#REF!,(IF(B27=Data!#REF!,Data!#REF!,Data!#REF!)))))))))</f>
        <v>#REF!</v>
      </c>
      <c r="N27" s="328"/>
      <c r="O27" s="329"/>
      <c r="P27" s="233" t="e">
        <f>IF(B27=Data!B137,Data!H137,(IF(B27=Data!#REF!,Data!#REF!,(IF(B27=Data!B140,Data!H140,(IF(B27=Data!#REF!,Data!#REF!,(IF(B27=Data!#REF!,Data!#REF!,(IF(B27=Data!#REF!,Data!#REF!,(IF(B27=Data!B124,Data!H124,(IF(B27=Data!#REF!,Data!#REF!,Data!#REF!)))))))))))))))&amp;IF(B27=Data!#REF!,Data!#REF!,(IF(B27=Data!#REF!,Data!#REF!,(IF(B27=Data!B264,Data!H264,(IF(B27=Data!#REF!,Data!#REF!,(IF(B27=Data!#REF!,Data!#REF!,(IF(B27=Data!B164,Data!H932,(IF(B27=Data!#REF!,Data!#REF!,(IF(B27=Data!#REF!,Data!#REF!,Data!#REF!)))))))))))))))&amp;IF(B27=Data!#REF!,Data!#REF!,(IF(B27=Data!#REF!,Data!#REF!,(IF(B27=Data!#REF!,Data!#REF!,(IF(B27=Data!#REF!,Data!#REF!,(IF(B27=Data!#REF!,Data!#REF!,Data!#REF!)))))))))</f>
        <v>#REF!</v>
      </c>
      <c r="Q27" s="329"/>
      <c r="R27" s="329"/>
      <c r="S27" s="233" t="e">
        <f>IF(B27=Data!B137,Data!I137,(IF(B27=Data!#REF!,Data!#REF!,(IF(B27=Data!B140,Data!I140,(IF(B27=Data!#REF!,Data!#REF!,(IF(B27=Data!#REF!,Data!#REF!,(IF(B27=Data!#REF!,Data!#REF!,(IF(B27=Data!B124,Data!I124,(IF(B27=Data!#REF!,Data!#REF!,Data!#REF!)))))))))))))))&amp;IF(B27=Data!#REF!,Data!#REF!,(IF(B27=Data!#REF!,Data!#REF!,(IF(B27=Data!B264,Data!I264,(IF(B27=Data!#REF!,Data!#REF!,(IF(B27=Data!#REF!,Data!#REF!,(IF(B27=Data!B164,Data!I932,(IF(B27=Data!#REF!,Data!#REF!,(IF(B27=Data!#REF!,Data!#REF!,Data!#REF!)))))))))))))))&amp;IF(B27=Data!#REF!,Data!#REF!,(IF(B27=Data!#REF!,Data!#REF!,(IF(B27=Data!#REF!,Data!#REF!,(IF(B27=Data!#REF!,Data!#REF!,(IF(B27=Data!#REF!,Data!#REF!,Data!#REF!)))))))))</f>
        <v>#REF!</v>
      </c>
      <c r="T27" s="330"/>
      <c r="U27" s="233" t="e">
        <f>IF(B27=Data!B137,Data!J137,(IF(B27=Data!#REF!,Data!#REF!,(IF(B27=Data!B140,Data!J140,(IF(B27=Data!#REF!,Data!#REF!,(IF(B27=Data!#REF!,Data!#REF!,(IF(B27=Data!#REF!,Data!#REF!,(IF(B27=Data!B124,Data!J124,(IF(B27=Data!#REF!,Data!#REF!,Data!#REF!)))))))))))))))&amp;IF(B27=Data!#REF!,Data!#REF!,(IF(B27=Data!#REF!,Data!#REF!,(IF(B27=Data!B264,Data!J264,(IF(B27=Data!#REF!,Data!#REF!,(IF(B27=Data!#REF!,Data!#REF!,(IF(B27=Data!B164,Data!J932,(IF(B27=Data!#REF!,Data!#REF!,(IF(B27=Data!#REF!,Data!#REF!,Data!#REF!)))))))))))))))&amp;IF(B27=Data!#REF!,Data!#REF!,(IF(B27=Data!#REF!,Data!#REF!,(IF(B27=Data!#REF!,Data!#REF!,(IF(B27=Data!#REF!,Data!#REF!,(IF(B27=Data!#REF!,Data!#REF!,Data!#REF!)))))))))</f>
        <v>#REF!</v>
      </c>
      <c r="V27" s="227">
        <f>IF(D27="","",VLOOKUP(B27,Data!$B$5:$J$501,9,FALSE)*D27)</f>
        <v>23.808</v>
      </c>
    </row>
    <row r="28" spans="1:22" ht="17.75" customHeight="1">
      <c r="A28" s="397">
        <v>8</v>
      </c>
      <c r="B28" s="398" t="s">
        <v>26</v>
      </c>
      <c r="C28" s="239" t="str">
        <f>IF(D28="","",VLOOKUP(B28,Data!$B$5:$L$501,2,FALSE))</f>
        <v>ZJ73750</v>
      </c>
      <c r="D28" s="394">
        <v>1</v>
      </c>
      <c r="E28" s="319"/>
      <c r="F28" s="224">
        <f>IF(D28="","",VLOOKUP(B28,Data!$B$5:$L$501,11,FALSE))</f>
        <v>2662.91</v>
      </c>
      <c r="G28" s="234">
        <f t="shared" si="1"/>
        <v>2662.91</v>
      </c>
      <c r="H28" s="225" t="str">
        <f>IF(D28="","",VLOOKUP(B28,Data!$B$5:$D$501,3,FALSE))</f>
        <v>C/T</v>
      </c>
      <c r="I28" s="225" t="str">
        <f>IF(D28="","",VLOOKUP(B28,Data!$B$5:$M$501,12,FALSE))</f>
        <v>Indonesia</v>
      </c>
      <c r="J28" s="231" t="s">
        <v>994</v>
      </c>
      <c r="K28" s="226">
        <f>IF(D28="","",VLOOKUP(B28,Data!$B$5:$E$501,4,FALSE)*D28)</f>
        <v>267</v>
      </c>
      <c r="L28" s="232">
        <f>IF(D28="","",VLOOKUP(B28,Data!$B$5:$F$501,5,FALSE)*D28)</f>
        <v>242</v>
      </c>
      <c r="M28" s="230" t="e">
        <f>IF(B28=Data!B135,Data!G135,(IF(B28=Data!#REF!,Data!#REF!,(IF(B28=Data!B138,Data!G138,(IF(B28=Data!#REF!,Data!#REF!,(IF(B28=Data!#REF!,Data!#REF!,(IF(B28=Data!#REF!,Data!#REF!,(IF(B28=Data!B122,Data!G122,(IF(B28=Data!#REF!,Data!#REF!,Data!#REF!)))))))))))))))&amp;IF(B28=Data!#REF!,Data!#REF!,(IF(B28=Data!#REF!,Data!#REF!,(IF(B28=Data!B262,Data!G262,(IF(B28=Data!#REF!,Data!#REF!,(IF(B28=Data!#REF!,Data!#REF!,(IF(B28=Data!B162,Data!G930,(IF(B28=Data!#REF!,Data!#REF!,(IF(B28=Data!#REF!,Data!#REF!,Data!#REF!)))))))))))))))&amp;IF(B28=Data!#REF!,Data!#REF!,(IF(B28=Data!#REF!,Data!#REF!,(IF(B28=Data!#REF!,Data!#REF!,(IF(B28=Data!#REF!,Data!#REF!,(IF(B28=Data!#REF!,Data!#REF!,Data!#REF!)))))))))</f>
        <v>#REF!</v>
      </c>
      <c r="N28" s="328"/>
      <c r="O28" s="329"/>
      <c r="P28" s="233" t="e">
        <f>IF(B28=Data!B135,Data!H135,(IF(B28=Data!#REF!,Data!#REF!,(IF(B28=Data!B138,Data!H138,(IF(B28=Data!#REF!,Data!#REF!,(IF(B28=Data!#REF!,Data!#REF!,(IF(B28=Data!#REF!,Data!#REF!,(IF(B28=Data!B122,Data!H122,(IF(B28=Data!#REF!,Data!#REF!,Data!#REF!)))))))))))))))&amp;IF(B28=Data!#REF!,Data!#REF!,(IF(B28=Data!#REF!,Data!#REF!,(IF(B28=Data!B262,Data!H262,(IF(B28=Data!#REF!,Data!#REF!,(IF(B28=Data!#REF!,Data!#REF!,(IF(B28=Data!B162,Data!H930,(IF(B28=Data!#REF!,Data!#REF!,(IF(B28=Data!#REF!,Data!#REF!,Data!#REF!)))))))))))))))&amp;IF(B28=Data!#REF!,Data!#REF!,(IF(B28=Data!#REF!,Data!#REF!,(IF(B28=Data!#REF!,Data!#REF!,(IF(B28=Data!#REF!,Data!#REF!,(IF(B28=Data!#REF!,Data!#REF!,Data!#REF!)))))))))</f>
        <v>#REF!</v>
      </c>
      <c r="Q28" s="329"/>
      <c r="R28" s="329"/>
      <c r="S28" s="233" t="e">
        <f>IF(B28=Data!B135,Data!I135,(IF(B28=Data!#REF!,Data!#REF!,(IF(B28=Data!B138,Data!I138,(IF(B28=Data!#REF!,Data!#REF!,(IF(B28=Data!#REF!,Data!#REF!,(IF(B28=Data!#REF!,Data!#REF!,(IF(B28=Data!B122,Data!I122,(IF(B28=Data!#REF!,Data!#REF!,Data!#REF!)))))))))))))))&amp;IF(B28=Data!#REF!,Data!#REF!,(IF(B28=Data!#REF!,Data!#REF!,(IF(B28=Data!B262,Data!I262,(IF(B28=Data!#REF!,Data!#REF!,(IF(B28=Data!#REF!,Data!#REF!,(IF(B28=Data!B162,Data!I930,(IF(B28=Data!#REF!,Data!#REF!,(IF(B28=Data!#REF!,Data!#REF!,Data!#REF!)))))))))))))))&amp;IF(B28=Data!#REF!,Data!#REF!,(IF(B28=Data!#REF!,Data!#REF!,(IF(B28=Data!#REF!,Data!#REF!,(IF(B28=Data!#REF!,Data!#REF!,(IF(B28=Data!#REF!,Data!#REF!,Data!#REF!)))))))))</f>
        <v>#REF!</v>
      </c>
      <c r="T28" s="330"/>
      <c r="U28" s="233" t="e">
        <f>IF(B28=Data!B135,Data!J135,(IF(B28=Data!#REF!,Data!#REF!,(IF(B28=Data!B138,Data!J138,(IF(B28=Data!#REF!,Data!#REF!,(IF(B28=Data!#REF!,Data!#REF!,(IF(B28=Data!#REF!,Data!#REF!,(IF(B28=Data!B122,Data!J122,(IF(B28=Data!#REF!,Data!#REF!,Data!#REF!)))))))))))))))&amp;IF(B28=Data!#REF!,Data!#REF!,(IF(B28=Data!#REF!,Data!#REF!,(IF(B28=Data!B262,Data!J262,(IF(B28=Data!#REF!,Data!#REF!,(IF(B28=Data!#REF!,Data!#REF!,(IF(B28=Data!B162,Data!J930,(IF(B28=Data!#REF!,Data!#REF!,(IF(B28=Data!#REF!,Data!#REF!,Data!#REF!)))))))))))))))&amp;IF(B28=Data!#REF!,Data!#REF!,(IF(B28=Data!#REF!,Data!#REF!,(IF(B28=Data!#REF!,Data!#REF!,(IF(B28=Data!#REF!,Data!#REF!,(IF(B28=Data!#REF!,Data!#REF!,Data!#REF!)))))))))</f>
        <v>#REF!</v>
      </c>
      <c r="V28" s="227">
        <f>IF(D28="","",VLOOKUP(B28,Data!$B$5:$J$501,9,FALSE)*D28)</f>
        <v>1.488</v>
      </c>
    </row>
    <row r="29" spans="1:22" ht="17.75" customHeight="1">
      <c r="A29" s="397">
        <v>9</v>
      </c>
      <c r="B29" s="398" t="s">
        <v>27</v>
      </c>
      <c r="C29" s="239" t="str">
        <f>IF(D29="","",VLOOKUP(B29,Data!$B$5:$L$501,2,FALSE))</f>
        <v>ZJ73760</v>
      </c>
      <c r="D29" s="394">
        <v>1</v>
      </c>
      <c r="E29" s="319"/>
      <c r="F29" s="224">
        <f>IF(D29="","",VLOOKUP(B29,Data!$B$5:$L$501,11,FALSE))</f>
        <v>2671.97</v>
      </c>
      <c r="G29" s="234">
        <f t="shared" si="1"/>
        <v>2671.97</v>
      </c>
      <c r="H29" s="225" t="str">
        <f>IF(D29="","",VLOOKUP(B29,Data!$B$5:$D$501,3,FALSE))</f>
        <v>C/T</v>
      </c>
      <c r="I29" s="225" t="str">
        <f>IF(D29="","",VLOOKUP(B29,Data!$B$5:$M$501,12,FALSE))</f>
        <v>Indonesia</v>
      </c>
      <c r="J29" s="231" t="s">
        <v>994</v>
      </c>
      <c r="K29" s="226">
        <f>IF(D29="","",VLOOKUP(B29,Data!$B$5:$E$501,4,FALSE)*D29)</f>
        <v>267</v>
      </c>
      <c r="L29" s="232">
        <f>IF(D29="","",VLOOKUP(B29,Data!$B$5:$F$501,5,FALSE)*D29)</f>
        <v>242</v>
      </c>
      <c r="M29" s="230" t="e">
        <f>IF(B29=Data!B136,Data!G136,(IF(B29=Data!#REF!,Data!#REF!,(IF(B29=Data!B139,Data!G139,(IF(B29=Data!#REF!,Data!#REF!,(IF(B29=Data!#REF!,Data!#REF!,(IF(B29=Data!#REF!,Data!#REF!,(IF(B29=Data!B123,Data!G123,(IF(B29=Data!#REF!,Data!#REF!,Data!#REF!)))))))))))))))&amp;IF(B29=Data!#REF!,Data!#REF!,(IF(B29=Data!#REF!,Data!#REF!,(IF(B29=Data!B263,Data!G263,(IF(B29=Data!#REF!,Data!#REF!,(IF(B29=Data!#REF!,Data!#REF!,(IF(B29=Data!B163,Data!G931,(IF(B29=Data!#REF!,Data!#REF!,(IF(B29=Data!#REF!,Data!#REF!,Data!#REF!)))))))))))))))&amp;IF(B29=Data!#REF!,Data!#REF!,(IF(B29=Data!#REF!,Data!#REF!,(IF(B29=Data!#REF!,Data!#REF!,(IF(B29=Data!#REF!,Data!#REF!,(IF(B29=Data!#REF!,Data!#REF!,Data!#REF!)))))))))</f>
        <v>#REF!</v>
      </c>
      <c r="N29" s="328"/>
      <c r="O29" s="329"/>
      <c r="P29" s="233" t="e">
        <f>IF(B29=Data!B136,Data!H136,(IF(B29=Data!#REF!,Data!#REF!,(IF(B29=Data!B139,Data!H139,(IF(B29=Data!#REF!,Data!#REF!,(IF(B29=Data!#REF!,Data!#REF!,(IF(B29=Data!#REF!,Data!#REF!,(IF(B29=Data!B123,Data!H123,(IF(B29=Data!#REF!,Data!#REF!,Data!#REF!)))))))))))))))&amp;IF(B29=Data!#REF!,Data!#REF!,(IF(B29=Data!#REF!,Data!#REF!,(IF(B29=Data!B263,Data!H263,(IF(B29=Data!#REF!,Data!#REF!,(IF(B29=Data!#REF!,Data!#REF!,(IF(B29=Data!B163,Data!H931,(IF(B29=Data!#REF!,Data!#REF!,(IF(B29=Data!#REF!,Data!#REF!,Data!#REF!)))))))))))))))&amp;IF(B29=Data!#REF!,Data!#REF!,(IF(B29=Data!#REF!,Data!#REF!,(IF(B29=Data!#REF!,Data!#REF!,(IF(B29=Data!#REF!,Data!#REF!,(IF(B29=Data!#REF!,Data!#REF!,Data!#REF!)))))))))</f>
        <v>#REF!</v>
      </c>
      <c r="Q29" s="329"/>
      <c r="R29" s="329"/>
      <c r="S29" s="233" t="e">
        <f>IF(B29=Data!B136,Data!I136,(IF(B29=Data!#REF!,Data!#REF!,(IF(B29=Data!B139,Data!I139,(IF(B29=Data!#REF!,Data!#REF!,(IF(B29=Data!#REF!,Data!#REF!,(IF(B29=Data!#REF!,Data!#REF!,(IF(B29=Data!B123,Data!I123,(IF(B29=Data!#REF!,Data!#REF!,Data!#REF!)))))))))))))))&amp;IF(B29=Data!#REF!,Data!#REF!,(IF(B29=Data!#REF!,Data!#REF!,(IF(B29=Data!B263,Data!I263,(IF(B29=Data!#REF!,Data!#REF!,(IF(B29=Data!#REF!,Data!#REF!,(IF(B29=Data!B163,Data!I931,(IF(B29=Data!#REF!,Data!#REF!,(IF(B29=Data!#REF!,Data!#REF!,Data!#REF!)))))))))))))))&amp;IF(B29=Data!#REF!,Data!#REF!,(IF(B29=Data!#REF!,Data!#REF!,(IF(B29=Data!#REF!,Data!#REF!,(IF(B29=Data!#REF!,Data!#REF!,(IF(B29=Data!#REF!,Data!#REF!,Data!#REF!)))))))))</f>
        <v>#REF!</v>
      </c>
      <c r="T29" s="330"/>
      <c r="U29" s="233" t="e">
        <f>IF(B29=Data!B136,Data!J136,(IF(B29=Data!#REF!,Data!#REF!,(IF(B29=Data!B139,Data!J139,(IF(B29=Data!#REF!,Data!#REF!,(IF(B29=Data!#REF!,Data!#REF!,(IF(B29=Data!#REF!,Data!#REF!,(IF(B29=Data!B123,Data!J123,(IF(B29=Data!#REF!,Data!#REF!,Data!#REF!)))))))))))))))&amp;IF(B29=Data!#REF!,Data!#REF!,(IF(B29=Data!#REF!,Data!#REF!,(IF(B29=Data!B263,Data!J263,(IF(B29=Data!#REF!,Data!#REF!,(IF(B29=Data!#REF!,Data!#REF!,(IF(B29=Data!B163,Data!J931,(IF(B29=Data!#REF!,Data!#REF!,(IF(B29=Data!#REF!,Data!#REF!,Data!#REF!)))))))))))))))&amp;IF(B29=Data!#REF!,Data!#REF!,(IF(B29=Data!#REF!,Data!#REF!,(IF(B29=Data!#REF!,Data!#REF!,(IF(B29=Data!#REF!,Data!#REF!,(IF(B29=Data!#REF!,Data!#REF!,Data!#REF!)))))))))</f>
        <v>#REF!</v>
      </c>
      <c r="V29" s="227">
        <f>IF(D29="","",VLOOKUP(B29,Data!$B$5:$J$501,9,FALSE)*D29)</f>
        <v>1.488</v>
      </c>
    </row>
    <row r="30" spans="1:22" ht="17.75" customHeight="1">
      <c r="A30" s="397">
        <v>10</v>
      </c>
      <c r="B30" s="398" t="s">
        <v>390</v>
      </c>
      <c r="C30" s="239" t="str">
        <f>IF(D30="","",VLOOKUP(B30,Data!$B$5:$L$501,2,FALSE))</f>
        <v>ZW44790</v>
      </c>
      <c r="D30" s="394">
        <v>1</v>
      </c>
      <c r="E30" s="319"/>
      <c r="F30" s="224">
        <f>IF(D30="","",VLOOKUP(B30,Data!$B$5:$L$501,11,FALSE))</f>
        <v>2531</v>
      </c>
      <c r="G30" s="234">
        <f t="shared" si="1"/>
        <v>2531</v>
      </c>
      <c r="H30" s="225" t="str">
        <f>IF(D30="","",VLOOKUP(B30,Data!$B$5:$D$501,3,FALSE))</f>
        <v>C/T</v>
      </c>
      <c r="I30" s="225" t="str">
        <f>IF(D30="","",VLOOKUP(B30,Data!$B$5:$M$501,12,FALSE))</f>
        <v>Indonesia</v>
      </c>
      <c r="J30" s="231" t="s">
        <v>994</v>
      </c>
      <c r="K30" s="226">
        <f>IF(D30="","",VLOOKUP(B30,Data!$B$5:$E$501,4,FALSE)*D30)</f>
        <v>267</v>
      </c>
      <c r="L30" s="232">
        <f>IF(D30="","",VLOOKUP(B30,Data!$B$5:$F$501,5,FALSE)*D30)</f>
        <v>242</v>
      </c>
      <c r="M30" s="230" t="e">
        <f>IF(B30=Data!B137,Data!G137,(IF(B30=Data!#REF!,Data!#REF!,(IF(B30=Data!B140,Data!G140,(IF(B30=Data!#REF!,Data!#REF!,(IF(B30=Data!#REF!,Data!#REF!,(IF(B30=Data!#REF!,Data!#REF!,(IF(B30=Data!B124,Data!G124,(IF(B30=Data!#REF!,Data!#REF!,Data!#REF!)))))))))))))))&amp;IF(B30=Data!#REF!,Data!#REF!,(IF(B30=Data!#REF!,Data!#REF!,(IF(B30=Data!B264,Data!G264,(IF(B30=Data!#REF!,Data!#REF!,(IF(B30=Data!#REF!,Data!#REF!,(IF(B30=Data!B164,Data!G932,(IF(B30=Data!#REF!,Data!#REF!,(IF(B30=Data!#REF!,Data!#REF!,Data!#REF!)))))))))))))))&amp;IF(B30=Data!#REF!,Data!#REF!,(IF(B30=Data!#REF!,Data!#REF!,(IF(B30=Data!#REF!,Data!#REF!,(IF(B30=Data!#REF!,Data!#REF!,(IF(B30=Data!#REF!,Data!#REF!,Data!#REF!)))))))))</f>
        <v>#REF!</v>
      </c>
      <c r="N30" s="328"/>
      <c r="O30" s="329"/>
      <c r="P30" s="233" t="e">
        <f>IF(B30=Data!B137,Data!H137,(IF(B30=Data!#REF!,Data!#REF!,(IF(B30=Data!B140,Data!H140,(IF(B30=Data!#REF!,Data!#REF!,(IF(B30=Data!#REF!,Data!#REF!,(IF(B30=Data!#REF!,Data!#REF!,(IF(B30=Data!B124,Data!H124,(IF(B30=Data!#REF!,Data!#REF!,Data!#REF!)))))))))))))))&amp;IF(B30=Data!#REF!,Data!#REF!,(IF(B30=Data!#REF!,Data!#REF!,(IF(B30=Data!B264,Data!H264,(IF(B30=Data!#REF!,Data!#REF!,(IF(B30=Data!#REF!,Data!#REF!,(IF(B30=Data!B164,Data!H932,(IF(B30=Data!#REF!,Data!#REF!,(IF(B30=Data!#REF!,Data!#REF!,Data!#REF!)))))))))))))))&amp;IF(B30=Data!#REF!,Data!#REF!,(IF(B30=Data!#REF!,Data!#REF!,(IF(B30=Data!#REF!,Data!#REF!,(IF(B30=Data!#REF!,Data!#REF!,(IF(B30=Data!#REF!,Data!#REF!,Data!#REF!)))))))))</f>
        <v>#REF!</v>
      </c>
      <c r="Q30" s="329"/>
      <c r="R30" s="329"/>
      <c r="S30" s="233" t="e">
        <f>IF(B30=Data!B137,Data!I137,(IF(B30=Data!#REF!,Data!#REF!,(IF(B30=Data!B140,Data!I140,(IF(B30=Data!#REF!,Data!#REF!,(IF(B30=Data!#REF!,Data!#REF!,(IF(B30=Data!#REF!,Data!#REF!,(IF(B30=Data!B124,Data!I124,(IF(B30=Data!#REF!,Data!#REF!,Data!#REF!)))))))))))))))&amp;IF(B30=Data!#REF!,Data!#REF!,(IF(B30=Data!#REF!,Data!#REF!,(IF(B30=Data!B264,Data!I264,(IF(B30=Data!#REF!,Data!#REF!,(IF(B30=Data!#REF!,Data!#REF!,(IF(B30=Data!B164,Data!I932,(IF(B30=Data!#REF!,Data!#REF!,(IF(B30=Data!#REF!,Data!#REF!,Data!#REF!)))))))))))))))&amp;IF(B30=Data!#REF!,Data!#REF!,(IF(B30=Data!#REF!,Data!#REF!,(IF(B30=Data!#REF!,Data!#REF!,(IF(B30=Data!#REF!,Data!#REF!,(IF(B30=Data!#REF!,Data!#REF!,Data!#REF!)))))))))</f>
        <v>#REF!</v>
      </c>
      <c r="T30" s="330"/>
      <c r="U30" s="233" t="e">
        <f>IF(B30=Data!B137,Data!J137,(IF(B30=Data!#REF!,Data!#REF!,(IF(B30=Data!B140,Data!J140,(IF(B30=Data!#REF!,Data!#REF!,(IF(B30=Data!#REF!,Data!#REF!,(IF(B30=Data!#REF!,Data!#REF!,(IF(B30=Data!B124,Data!J124,(IF(B30=Data!#REF!,Data!#REF!,Data!#REF!)))))))))))))))&amp;IF(B30=Data!#REF!,Data!#REF!,(IF(B30=Data!#REF!,Data!#REF!,(IF(B30=Data!B264,Data!J264,(IF(B30=Data!#REF!,Data!#REF!,(IF(B30=Data!#REF!,Data!#REF!,(IF(B30=Data!B164,Data!J932,(IF(B30=Data!#REF!,Data!#REF!,(IF(B30=Data!#REF!,Data!#REF!,Data!#REF!)))))))))))))))&amp;IF(B30=Data!#REF!,Data!#REF!,(IF(B30=Data!#REF!,Data!#REF!,(IF(B30=Data!#REF!,Data!#REF!,(IF(B30=Data!#REF!,Data!#REF!,(IF(B30=Data!#REF!,Data!#REF!,Data!#REF!)))))))))</f>
        <v>#REF!</v>
      </c>
      <c r="V30" s="227">
        <f>IF(D30="","",VLOOKUP(B30,Data!$B$5:$J$501,9,FALSE)*D30)</f>
        <v>1.488</v>
      </c>
    </row>
    <row r="31" spans="1:22" ht="17.75" customHeight="1">
      <c r="A31" s="397"/>
      <c r="B31" s="398"/>
      <c r="C31" s="239" t="str">
        <f>IF(D31="","",VLOOKUP(B31,Data!$B$5:$L$501,2,FALSE))</f>
        <v/>
      </c>
      <c r="D31" s="394"/>
      <c r="E31" s="320"/>
      <c r="F31" s="224" t="str">
        <f>IF(D31="","",VLOOKUP(B31,Data!$B$5:$L$501,11,FALSE))</f>
        <v/>
      </c>
      <c r="G31" s="234" t="str">
        <f t="shared" si="1"/>
        <v>-</v>
      </c>
      <c r="H31" s="225" t="str">
        <f>IF(D31="","",VLOOKUP(B31,Data!$B$5:$D$501,3,FALSE))</f>
        <v/>
      </c>
      <c r="I31" s="225" t="str">
        <f>IF(D31="","",VLOOKUP(B31,Data!$B$5:$M$501,12,FALSE))</f>
        <v/>
      </c>
      <c r="J31" s="231"/>
      <c r="K31" s="226" t="str">
        <f>IF(D31="","",VLOOKUP(B31,Data!$B$5:$E$501,4,FALSE)*D31)</f>
        <v/>
      </c>
      <c r="L31" s="232" t="str">
        <f>IF(D31="","",VLOOKUP(B31,Data!$B$5:$F$501,5,FALSE)*D31)</f>
        <v/>
      </c>
      <c r="M31" s="230" t="e">
        <f>IF(B31=Data!B139,Data!G139,(IF(B31=Data!#REF!,Data!#REF!,(IF(B31=Data!B142,Data!G142,(IF(B31=Data!#REF!,Data!#REF!,(IF(B31=Data!#REF!,Data!#REF!,(IF(B31=Data!#REF!,Data!#REF!,(IF(B31=Data!B126,Data!G126,(IF(B31=Data!#REF!,Data!#REF!,Data!#REF!)))))))))))))))&amp;IF(B31=Data!#REF!,Data!#REF!,(IF(B31=Data!#REF!,Data!#REF!,(IF(B31=Data!B266,Data!G266,(IF(B31=Data!#REF!,Data!#REF!,(IF(B31=Data!#REF!,Data!#REF!,(IF(B31=Data!B166,Data!G934,(IF(B31=Data!#REF!,Data!#REF!,(IF(B31=Data!#REF!,Data!#REF!,Data!#REF!)))))))))))))))&amp;IF(B31=Data!#REF!,Data!#REF!,(IF(B31=Data!#REF!,Data!#REF!,(IF(B31=Data!#REF!,Data!#REF!,(IF(B31=Data!#REF!,Data!#REF!,(IF(B31=Data!#REF!,Data!#REF!,Data!#REF!)))))))))</f>
        <v>#REF!</v>
      </c>
      <c r="N31" s="328"/>
      <c r="O31" s="329"/>
      <c r="P31" s="233" t="e">
        <f>IF(B31=Data!B139,Data!H139,(IF(B31=Data!#REF!,Data!#REF!,(IF(B31=Data!B142,Data!H142,(IF(B31=Data!#REF!,Data!#REF!,(IF(B31=Data!#REF!,Data!#REF!,(IF(B31=Data!#REF!,Data!#REF!,(IF(B31=Data!B126,Data!H126,(IF(B31=Data!#REF!,Data!#REF!,Data!#REF!)))))))))))))))&amp;IF(B31=Data!#REF!,Data!#REF!,(IF(B31=Data!#REF!,Data!#REF!,(IF(B31=Data!B266,Data!H266,(IF(B31=Data!#REF!,Data!#REF!,(IF(B31=Data!#REF!,Data!#REF!,(IF(B31=Data!B166,Data!H934,(IF(B31=Data!#REF!,Data!#REF!,(IF(B31=Data!#REF!,Data!#REF!,Data!#REF!)))))))))))))))&amp;IF(B31=Data!#REF!,Data!#REF!,(IF(B31=Data!#REF!,Data!#REF!,(IF(B31=Data!#REF!,Data!#REF!,(IF(B31=Data!#REF!,Data!#REF!,(IF(B31=Data!#REF!,Data!#REF!,Data!#REF!)))))))))</f>
        <v>#REF!</v>
      </c>
      <c r="Q31" s="329"/>
      <c r="R31" s="329"/>
      <c r="S31" s="233" t="e">
        <f>IF(B31=Data!B139,Data!I139,(IF(B31=Data!#REF!,Data!#REF!,(IF(B31=Data!B142,Data!I142,(IF(B31=Data!#REF!,Data!#REF!,(IF(B31=Data!#REF!,Data!#REF!,(IF(B31=Data!#REF!,Data!#REF!,(IF(B31=Data!B126,Data!I126,(IF(B31=Data!#REF!,Data!#REF!,Data!#REF!)))))))))))))))&amp;IF(B31=Data!#REF!,Data!#REF!,(IF(B31=Data!#REF!,Data!#REF!,(IF(B31=Data!B266,Data!I266,(IF(B31=Data!#REF!,Data!#REF!,(IF(B31=Data!#REF!,Data!#REF!,(IF(B31=Data!B166,Data!I934,(IF(B31=Data!#REF!,Data!#REF!,(IF(B31=Data!#REF!,Data!#REF!,Data!#REF!)))))))))))))))&amp;IF(B31=Data!#REF!,Data!#REF!,(IF(B31=Data!#REF!,Data!#REF!,(IF(B31=Data!#REF!,Data!#REF!,(IF(B31=Data!#REF!,Data!#REF!,(IF(B31=Data!#REF!,Data!#REF!,Data!#REF!)))))))))</f>
        <v>#REF!</v>
      </c>
      <c r="T31" s="330"/>
      <c r="U31" s="233" t="e">
        <f>IF(B31=Data!B139,Data!J139,(IF(B31=Data!#REF!,Data!#REF!,(IF(B31=Data!B142,Data!J142,(IF(B31=Data!#REF!,Data!#REF!,(IF(B31=Data!#REF!,Data!#REF!,(IF(B31=Data!#REF!,Data!#REF!,(IF(B31=Data!B126,Data!J126,(IF(B31=Data!#REF!,Data!#REF!,Data!#REF!)))))))))))))))&amp;IF(B31=Data!#REF!,Data!#REF!,(IF(B31=Data!#REF!,Data!#REF!,(IF(B31=Data!B266,Data!J266,(IF(B31=Data!#REF!,Data!#REF!,(IF(B31=Data!#REF!,Data!#REF!,(IF(B31=Data!B166,Data!J934,(IF(B31=Data!#REF!,Data!#REF!,(IF(B31=Data!#REF!,Data!#REF!,Data!#REF!)))))))))))))))&amp;IF(B31=Data!#REF!,Data!#REF!,(IF(B31=Data!#REF!,Data!#REF!,(IF(B31=Data!#REF!,Data!#REF!,(IF(B31=Data!#REF!,Data!#REF!,(IF(B31=Data!#REF!,Data!#REF!,Data!#REF!)))))))))</f>
        <v>#REF!</v>
      </c>
      <c r="V31" s="227" t="str">
        <f>IF(D31="","",VLOOKUP(B31,Data!$B$5:$J$501,9,FALSE)*D31)</f>
        <v/>
      </c>
    </row>
    <row r="32" spans="1:22" ht="17.5" customHeight="1">
      <c r="A32" s="326"/>
      <c r="B32" s="327"/>
      <c r="C32" s="239" t="str">
        <f>IF(D32="","",VLOOKUP(B32,Data!$B$5:$L$501,2,FALSE))</f>
        <v/>
      </c>
      <c r="D32" s="229"/>
      <c r="E32" s="228"/>
      <c r="F32" s="224" t="str">
        <f>IF(D32="","",VLOOKUP(B32,Data!$B$5:$L$501,11,FALSE))</f>
        <v/>
      </c>
      <c r="G32" s="234" t="str">
        <f t="shared" si="1"/>
        <v>-</v>
      </c>
      <c r="H32" s="225" t="str">
        <f>IF(D32="","",VLOOKUP(B32,Data!$B$5:$D$501,3,FALSE))</f>
        <v/>
      </c>
      <c r="I32" s="225" t="str">
        <f>IF(D32="","",VLOOKUP(B32,Data!$B$5:$M$501,12,FALSE))</f>
        <v/>
      </c>
      <c r="J32" s="231"/>
      <c r="K32" s="226" t="str">
        <f>IF(D32="","",VLOOKUP(B32,Data!$B$5:$E$501,4,FALSE)*D32)</f>
        <v/>
      </c>
      <c r="L32" s="232" t="str">
        <f>IF(D32="","",VLOOKUP(B32,Data!$B$5:$F$501,5,FALSE)*D32)</f>
        <v/>
      </c>
      <c r="M32" s="230" t="e">
        <f>IF(B32=Data!B108,Data!G108,(IF(B32=Data!#REF!,Data!#REF!,(IF(B32=Data!B111,Data!G111,(IF(B32=Data!#REF!,Data!#REF!,(IF(B32=Data!#REF!,Data!#REF!,(IF(B32=Data!#REF!,Data!#REF!,(IF(B32=Data!B95,Data!G95,(IF(B32=Data!#REF!,Data!#REF!,Data!#REF!)))))))))))))))&amp;IF(B32=Data!#REF!,Data!#REF!,(IF(B32=Data!#REF!,Data!#REF!,(IF(B32=Data!B235,Data!G235,(IF(B32=Data!#REF!,Data!#REF!,(IF(B32=Data!#REF!,Data!#REF!,(IF(B32=Data!B135,Data!G903,(IF(B32=Data!#REF!,Data!#REF!,(IF(B32=Data!#REF!,Data!#REF!,Data!#REF!)))))))))))))))&amp;IF(B32=Data!#REF!,Data!#REF!,(IF(B32=Data!#REF!,Data!#REF!,(IF(B32=Data!#REF!,Data!#REF!,(IF(B32=Data!#REF!,Data!#REF!,(IF(B32=Data!#REF!,Data!#REF!,Data!#REF!)))))))))</f>
        <v>#REF!</v>
      </c>
      <c r="N32" s="328"/>
      <c r="O32" s="329"/>
      <c r="P32" s="233" t="e">
        <f>IF(B32=Data!B108,Data!H108,(IF(B32=Data!#REF!,Data!#REF!,(IF(B32=Data!B111,Data!H111,(IF(B32=Data!#REF!,Data!#REF!,(IF(B32=Data!#REF!,Data!#REF!,(IF(B32=Data!#REF!,Data!#REF!,(IF(B32=Data!B95,Data!H95,(IF(B32=Data!#REF!,Data!#REF!,Data!#REF!)))))))))))))))&amp;IF(B32=Data!#REF!,Data!#REF!,(IF(B32=Data!#REF!,Data!#REF!,(IF(B32=Data!B235,Data!H235,(IF(B32=Data!#REF!,Data!#REF!,(IF(B32=Data!#REF!,Data!#REF!,(IF(B32=Data!B135,Data!H903,(IF(B32=Data!#REF!,Data!#REF!,(IF(B32=Data!#REF!,Data!#REF!,Data!#REF!)))))))))))))))&amp;IF(B32=Data!#REF!,Data!#REF!,(IF(B32=Data!#REF!,Data!#REF!,(IF(B32=Data!#REF!,Data!#REF!,(IF(B32=Data!#REF!,Data!#REF!,(IF(B32=Data!#REF!,Data!#REF!,Data!#REF!)))))))))</f>
        <v>#REF!</v>
      </c>
      <c r="Q32" s="329"/>
      <c r="R32" s="329"/>
      <c r="S32" s="233" t="e">
        <f>IF(B32=Data!B108,Data!I108,(IF(B32=Data!#REF!,Data!#REF!,(IF(B32=Data!B111,Data!I111,(IF(B32=Data!#REF!,Data!#REF!,(IF(B32=Data!#REF!,Data!#REF!,(IF(B32=Data!#REF!,Data!#REF!,(IF(B32=Data!B95,Data!I95,(IF(B32=Data!#REF!,Data!#REF!,Data!#REF!)))))))))))))))&amp;IF(B32=Data!#REF!,Data!#REF!,(IF(B32=Data!#REF!,Data!#REF!,(IF(B32=Data!B235,Data!I235,(IF(B32=Data!#REF!,Data!#REF!,(IF(B32=Data!#REF!,Data!#REF!,(IF(B32=Data!B135,Data!I903,(IF(B32=Data!#REF!,Data!#REF!,(IF(B32=Data!#REF!,Data!#REF!,Data!#REF!)))))))))))))))&amp;IF(B32=Data!#REF!,Data!#REF!,(IF(B32=Data!#REF!,Data!#REF!,(IF(B32=Data!#REF!,Data!#REF!,(IF(B32=Data!#REF!,Data!#REF!,(IF(B32=Data!#REF!,Data!#REF!,Data!#REF!)))))))))</f>
        <v>#REF!</v>
      </c>
      <c r="T32" s="330"/>
      <c r="U32" s="233" t="e">
        <f>IF(B32=Data!B108,Data!J108,(IF(B32=Data!#REF!,Data!#REF!,(IF(B32=Data!B111,Data!J111,(IF(B32=Data!#REF!,Data!#REF!,(IF(B32=Data!#REF!,Data!#REF!,(IF(B32=Data!#REF!,Data!#REF!,(IF(B32=Data!B95,Data!J95,(IF(B32=Data!#REF!,Data!#REF!,Data!#REF!)))))))))))))))&amp;IF(B32=Data!#REF!,Data!#REF!,(IF(B32=Data!#REF!,Data!#REF!,(IF(B32=Data!B235,Data!J235,(IF(B32=Data!#REF!,Data!#REF!,(IF(B32=Data!#REF!,Data!#REF!,(IF(B32=Data!B135,Data!J903,(IF(B32=Data!#REF!,Data!#REF!,(IF(B32=Data!#REF!,Data!#REF!,Data!#REF!)))))))))))))))&amp;IF(B32=Data!#REF!,Data!#REF!,(IF(B32=Data!#REF!,Data!#REF!,(IF(B32=Data!#REF!,Data!#REF!,(IF(B32=Data!#REF!,Data!#REF!,(IF(B32=Data!#REF!,Data!#REF!,Data!#REF!)))))))))</f>
        <v>#REF!</v>
      </c>
      <c r="V32" s="227" t="str">
        <f>IF(D32="","",VLOOKUP(B32,Data!$B$5:$J$501,9,FALSE)*D32)</f>
        <v/>
      </c>
    </row>
    <row r="33" spans="1:22" ht="29" customHeight="1">
      <c r="A33" s="326"/>
      <c r="B33" s="390"/>
      <c r="C33" s="326"/>
      <c r="D33" s="321">
        <f>SUM(D18:D31)</f>
        <v>34</v>
      </c>
      <c r="E33" s="113"/>
      <c r="F33" s="167"/>
      <c r="G33" s="236">
        <f>SUM(G18:G31)</f>
        <v>97063.62</v>
      </c>
      <c r="H33" s="235"/>
      <c r="I33" s="235"/>
      <c r="J33" s="241"/>
      <c r="K33" s="236">
        <f>SUM(K18:K31)</f>
        <v>9225</v>
      </c>
      <c r="L33" s="236">
        <f>SUM(L18:L31)</f>
        <v>8297</v>
      </c>
      <c r="M33" s="236" t="e">
        <f>SUM(M16:M32)</f>
        <v>#REF!</v>
      </c>
      <c r="N33" s="237" t="e">
        <f>SUM(#REF!)</f>
        <v>#REF!</v>
      </c>
      <c r="O33" s="236">
        <f>SUM(O16:O32)</f>
        <v>0</v>
      </c>
      <c r="P33" s="236" t="e">
        <f>SUM(P16:P32)</f>
        <v>#REF!</v>
      </c>
      <c r="Q33" s="237"/>
      <c r="R33" s="236">
        <f>SUM(R16:R32)</f>
        <v>0</v>
      </c>
      <c r="S33" s="236" t="e">
        <f>SUM(S16:S32)</f>
        <v>#REF!</v>
      </c>
      <c r="T33" s="237"/>
      <c r="U33" s="236" t="e">
        <f>SUM(U16:U32)</f>
        <v>#REF!</v>
      </c>
      <c r="V33" s="238">
        <f>SUM(V18:V31)</f>
        <v>49.998999999999995</v>
      </c>
    </row>
    <row r="34" spans="1:22" ht="16.5">
      <c r="A34" s="326"/>
      <c r="B34" s="19"/>
      <c r="C34" s="21"/>
      <c r="D34" s="203"/>
      <c r="E34" s="34"/>
      <c r="F34" s="186" t="s">
        <v>525</v>
      </c>
      <c r="G34" s="183"/>
      <c r="H34" s="55"/>
      <c r="I34" s="55"/>
      <c r="J34" s="165"/>
      <c r="K34" s="187"/>
      <c r="L34" s="183"/>
      <c r="M34" s="36"/>
      <c r="N34" s="35"/>
      <c r="O34" s="35"/>
      <c r="P34" s="35"/>
      <c r="Q34" s="35"/>
      <c r="R34" s="35"/>
      <c r="S34" s="35"/>
      <c r="T34" s="36"/>
      <c r="U34" s="36"/>
      <c r="V34" s="185"/>
    </row>
    <row r="35" spans="1:22" ht="13">
      <c r="A35" s="16" t="s">
        <v>520</v>
      </c>
      <c r="B35" s="17"/>
      <c r="C35" s="1"/>
      <c r="D35" s="204" t="s">
        <v>532</v>
      </c>
      <c r="E35" s="27"/>
      <c r="F35" s="81" t="s">
        <v>81</v>
      </c>
      <c r="G35" s="85"/>
      <c r="H35" s="32" t="s">
        <v>82</v>
      </c>
      <c r="I35" s="56"/>
      <c r="J35" s="188" t="s">
        <v>83</v>
      </c>
      <c r="K35" s="178"/>
      <c r="L35" s="428" t="s">
        <v>84</v>
      </c>
      <c r="M35" s="429"/>
      <c r="N35" s="429"/>
      <c r="O35" s="429"/>
      <c r="P35" s="429"/>
      <c r="Q35" s="429"/>
      <c r="R35" s="429"/>
      <c r="S35" s="429"/>
      <c r="T35" s="429"/>
      <c r="U35" s="429"/>
      <c r="V35" s="430"/>
    </row>
    <row r="36" spans="1:22" ht="13">
      <c r="A36" s="19" t="s">
        <v>521</v>
      </c>
      <c r="B36" s="20"/>
      <c r="C36" s="60"/>
      <c r="D36" s="201" t="s">
        <v>86</v>
      </c>
      <c r="E36" s="20"/>
      <c r="F36" s="431"/>
      <c r="G36" s="432"/>
      <c r="H36" s="19" t="s">
        <v>87</v>
      </c>
      <c r="I36" s="61"/>
      <c r="J36" s="189" t="s">
        <v>533</v>
      </c>
      <c r="K36" s="180"/>
      <c r="L36" s="176"/>
      <c r="M36" s="20"/>
      <c r="N36" s="20"/>
      <c r="O36" s="20"/>
      <c r="P36" s="20"/>
      <c r="Q36" s="20"/>
      <c r="R36" s="20"/>
      <c r="S36" s="20"/>
      <c r="T36" s="20"/>
      <c r="U36" s="20"/>
      <c r="V36" s="181"/>
    </row>
    <row r="37" spans="1:22">
      <c r="A37" s="19" t="s">
        <v>522</v>
      </c>
      <c r="B37" s="20"/>
      <c r="C37" s="21"/>
      <c r="D37" s="201"/>
      <c r="E37" s="20"/>
      <c r="F37" s="431"/>
      <c r="G37" s="432"/>
      <c r="H37" s="19"/>
      <c r="I37" s="61"/>
      <c r="J37" s="433" t="s">
        <v>92</v>
      </c>
      <c r="K37" s="434"/>
      <c r="L37" s="176"/>
      <c r="M37" s="20"/>
      <c r="N37" s="20"/>
      <c r="O37" s="20"/>
      <c r="P37" s="20"/>
      <c r="Q37" s="20"/>
      <c r="R37" s="20"/>
      <c r="S37" s="20"/>
      <c r="T37" s="20"/>
      <c r="U37" s="20"/>
      <c r="V37" s="181"/>
    </row>
    <row r="38" spans="1:22">
      <c r="A38" s="34"/>
      <c r="B38" s="35"/>
      <c r="C38" s="403"/>
      <c r="D38" s="201" t="s">
        <v>93</v>
      </c>
      <c r="E38" s="20"/>
      <c r="F38" s="190"/>
      <c r="G38" s="191"/>
      <c r="H38" s="19" t="s">
        <v>94</v>
      </c>
      <c r="I38" s="61"/>
      <c r="J38" s="189"/>
      <c r="K38" s="180"/>
      <c r="L38" s="176"/>
      <c r="M38" s="20"/>
      <c r="N38" s="20"/>
      <c r="O38" s="20"/>
      <c r="P38" s="20"/>
      <c r="Q38" s="20"/>
      <c r="R38" s="20"/>
      <c r="S38" s="20"/>
      <c r="T38" s="20"/>
      <c r="U38" s="20"/>
      <c r="V38" s="181"/>
    </row>
    <row r="39" spans="1:22" ht="13">
      <c r="A39" s="16" t="s">
        <v>95</v>
      </c>
      <c r="B39" s="27"/>
      <c r="C39" s="12"/>
      <c r="D39" s="201" t="s">
        <v>96</v>
      </c>
      <c r="E39" s="20"/>
      <c r="F39" s="89" t="s">
        <v>97</v>
      </c>
      <c r="G39" s="86"/>
      <c r="H39" s="19" t="s">
        <v>87</v>
      </c>
      <c r="I39" s="61"/>
      <c r="J39" s="189" t="s">
        <v>98</v>
      </c>
      <c r="K39" s="180"/>
      <c r="L39" s="176"/>
      <c r="M39" s="20"/>
      <c r="N39" s="20"/>
      <c r="O39" s="20"/>
      <c r="P39" s="20"/>
      <c r="Q39" s="20"/>
      <c r="R39" s="20"/>
      <c r="S39" s="20"/>
      <c r="T39" s="20"/>
      <c r="U39" s="20"/>
      <c r="V39" s="181"/>
    </row>
    <row r="40" spans="1:22" ht="13">
      <c r="A40" s="19" t="s">
        <v>538</v>
      </c>
      <c r="B40" s="20"/>
      <c r="C40" s="21"/>
      <c r="D40" s="201" t="s">
        <v>99</v>
      </c>
      <c r="E40" s="20"/>
      <c r="F40" s="90"/>
      <c r="G40" s="192"/>
      <c r="H40" s="19" t="s">
        <v>100</v>
      </c>
      <c r="I40" s="61"/>
      <c r="J40" s="433" t="s">
        <v>523</v>
      </c>
      <c r="K40" s="434"/>
      <c r="L40" s="435" t="s">
        <v>102</v>
      </c>
      <c r="M40" s="436"/>
      <c r="N40" s="436"/>
      <c r="O40" s="436"/>
      <c r="P40" s="436"/>
      <c r="Q40" s="436"/>
      <c r="R40" s="436"/>
      <c r="S40" s="436"/>
      <c r="T40" s="436"/>
      <c r="U40" s="436"/>
      <c r="V40" s="437"/>
    </row>
    <row r="41" spans="1:22">
      <c r="A41" s="34"/>
      <c r="B41" s="35"/>
      <c r="C41" s="36"/>
      <c r="D41" s="202"/>
      <c r="E41" s="35"/>
      <c r="F41" s="422" t="s">
        <v>996</v>
      </c>
      <c r="G41" s="423"/>
      <c r="H41" s="422" t="s">
        <v>995</v>
      </c>
      <c r="I41" s="423"/>
      <c r="J41" s="184" t="s">
        <v>539</v>
      </c>
      <c r="K41" s="184"/>
      <c r="L41" s="424" t="s">
        <v>104</v>
      </c>
      <c r="M41" s="425"/>
      <c r="N41" s="425"/>
      <c r="O41" s="425"/>
      <c r="P41" s="425"/>
      <c r="Q41" s="425"/>
      <c r="R41" s="425"/>
      <c r="S41" s="425"/>
      <c r="T41" s="425"/>
      <c r="U41" s="425"/>
      <c r="V41" s="426"/>
    </row>
    <row r="45" spans="1:22" ht="36" customHeight="1">
      <c r="A45" s="206" t="s">
        <v>545</v>
      </c>
      <c r="B45" s="206"/>
      <c r="D45" s="4"/>
      <c r="F45" s="331" t="s">
        <v>883</v>
      </c>
      <c r="G45" s="331"/>
      <c r="H45" s="331" t="s">
        <v>578</v>
      </c>
      <c r="J45" s="4"/>
    </row>
    <row r="46" spans="1:22" ht="20">
      <c r="A46" s="206" t="s">
        <v>901</v>
      </c>
      <c r="B46" s="206"/>
      <c r="D46" s="4"/>
      <c r="F46" s="331" t="s">
        <v>884</v>
      </c>
      <c r="G46" s="332"/>
      <c r="H46" s="331" t="s">
        <v>578</v>
      </c>
      <c r="J46" s="4"/>
    </row>
    <row r="47" spans="1:22" ht="20">
      <c r="A47" s="206" t="s">
        <v>546</v>
      </c>
      <c r="B47" s="206"/>
      <c r="D47" s="4"/>
      <c r="F47" s="331" t="s">
        <v>885</v>
      </c>
      <c r="G47" s="331"/>
      <c r="H47" s="331" t="s">
        <v>578</v>
      </c>
      <c r="J47" s="4"/>
    </row>
    <row r="48" spans="1:22" ht="20">
      <c r="A48" s="206" t="s">
        <v>547</v>
      </c>
      <c r="B48" s="206"/>
      <c r="D48" s="4"/>
      <c r="F48" s="331" t="s">
        <v>886</v>
      </c>
      <c r="G48" s="331"/>
      <c r="H48" s="331" t="s">
        <v>578</v>
      </c>
      <c r="J48" s="4"/>
    </row>
    <row r="49" spans="1:29" s="172" customFormat="1" ht="20">
      <c r="A49" s="206" t="s">
        <v>548</v>
      </c>
      <c r="B49" s="206"/>
      <c r="C49" s="4"/>
      <c r="D49" s="4"/>
      <c r="E49" s="4"/>
      <c r="F49" s="331" t="s">
        <v>887</v>
      </c>
      <c r="G49" s="331"/>
      <c r="H49" s="331" t="s">
        <v>578</v>
      </c>
      <c r="I49" s="4"/>
      <c r="J49" s="4"/>
      <c r="M49" s="4"/>
      <c r="N49" s="4"/>
      <c r="O49" s="4"/>
      <c r="P49" s="4"/>
      <c r="Q49" s="4"/>
      <c r="R49" s="4"/>
      <c r="S49" s="4"/>
      <c r="T49" s="4"/>
      <c r="U49" s="4"/>
      <c r="V49" s="173"/>
      <c r="Y49" s="4"/>
      <c r="Z49" s="4"/>
      <c r="AA49" s="4"/>
      <c r="AB49" s="4"/>
      <c r="AC49" s="4"/>
    </row>
    <row r="50" spans="1:29" ht="20">
      <c r="F50" s="331" t="s">
        <v>888</v>
      </c>
      <c r="G50" s="331"/>
      <c r="H50" s="331" t="s">
        <v>578</v>
      </c>
    </row>
  </sheetData>
  <mergeCells count="10">
    <mergeCell ref="F41:G41"/>
    <mergeCell ref="H41:I41"/>
    <mergeCell ref="L41:V41"/>
    <mergeCell ref="I5:J5"/>
    <mergeCell ref="L35:V35"/>
    <mergeCell ref="F36:G36"/>
    <mergeCell ref="F37:G37"/>
    <mergeCell ref="J37:K37"/>
    <mergeCell ref="J40:K40"/>
    <mergeCell ref="L40:V40"/>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01D0-CDA2-45AB-A47B-9FF302D5C7FF}">
  <dimension ref="A1:AC45"/>
  <sheetViews>
    <sheetView tabSelected="1" topLeftCell="A13" zoomScale="80" zoomScaleNormal="80" zoomScaleSheetLayoutView="80" workbookViewId="0">
      <selection activeCell="B20" sqref="B20"/>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 style="172" customWidth="1"/>
    <col min="12" max="12" width="13.5429687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395"/>
      <c r="B18" s="396" t="s">
        <v>993</v>
      </c>
      <c r="C18" s="239" t="str">
        <f>IF(D18="","",VLOOKUP(B18,Data!$B$5:$L$501,2,FALSE))</f>
        <v/>
      </c>
      <c r="D18" s="394"/>
      <c r="E18" s="320"/>
      <c r="F18" s="224" t="str">
        <f>IF(D18="","",VLOOKUP(B18,Data!$B$5:$L$501,11,FALSE))</f>
        <v/>
      </c>
      <c r="G18" s="234" t="str">
        <f t="shared" ref="G18:G27"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99,Data!G99,(IF(B18=Data!#REF!,Data!#REF!,(IF(B18=Data!B102,Data!G102,(IF(B18=Data!#REF!,Data!#REF!,(IF(B18=Data!#REF!,Data!#REF!,(IF(B18=Data!#REF!,Data!#REF!,(IF(B18=Data!B86,Data!G86,(IF(B18=Data!#REF!,Data!#REF!,Data!#REF!)))))))))))))))&amp;IF(B18=Data!#REF!,Data!#REF!,(IF(B18=Data!#REF!,Data!#REF!,(IF(B18=Data!B226,Data!G226,(IF(B18=Data!#REF!,Data!#REF!,(IF(B18=Data!#REF!,Data!#REF!,(IF(B18=Data!B126,Data!G894,(IF(B18=Data!#REF!,Data!#REF!,(IF(B18=Data!#REF!,Data!#REF!,Data!#REF!)))))))))))))))&amp;IF(B18=Data!#REF!,Data!#REF!,(IF(B18=Data!#REF!,Data!#REF!,(IF(B18=Data!#REF!,Data!#REF!,(IF(B18=Data!#REF!,Data!#REF!,(IF(B18=Data!#REF!,Data!#REF!,Data!#REF!)))))))))</f>
        <v>#REF!</v>
      </c>
      <c r="N18" s="328"/>
      <c r="O18" s="329"/>
      <c r="P18" s="233" t="e">
        <f>IF(B18=Data!B99,Data!H99,(IF(B18=Data!#REF!,Data!#REF!,(IF(B18=Data!B102,Data!H102,(IF(B18=Data!#REF!,Data!#REF!,(IF(B18=Data!#REF!,Data!#REF!,(IF(B18=Data!#REF!,Data!#REF!,(IF(B18=Data!B86,Data!H86,(IF(B18=Data!#REF!,Data!#REF!,Data!#REF!)))))))))))))))&amp;IF(B18=Data!#REF!,Data!#REF!,(IF(B18=Data!#REF!,Data!#REF!,(IF(B18=Data!B226,Data!H226,(IF(B18=Data!#REF!,Data!#REF!,(IF(B18=Data!#REF!,Data!#REF!,(IF(B18=Data!B126,Data!H894,(IF(B18=Data!#REF!,Data!#REF!,(IF(B18=Data!#REF!,Data!#REF!,Data!#REF!)))))))))))))))&amp;IF(B18=Data!#REF!,Data!#REF!,(IF(B18=Data!#REF!,Data!#REF!,(IF(B18=Data!#REF!,Data!#REF!,(IF(B18=Data!#REF!,Data!#REF!,(IF(B18=Data!#REF!,Data!#REF!,Data!#REF!)))))))))</f>
        <v>#REF!</v>
      </c>
      <c r="Q18" s="329"/>
      <c r="R18" s="329"/>
      <c r="S18" s="233" t="e">
        <f>IF(B18=Data!B99,Data!I99,(IF(B18=Data!#REF!,Data!#REF!,(IF(B18=Data!B102,Data!I102,(IF(B18=Data!#REF!,Data!#REF!,(IF(B18=Data!#REF!,Data!#REF!,(IF(B18=Data!#REF!,Data!#REF!,(IF(B18=Data!B86,Data!I86,(IF(B18=Data!#REF!,Data!#REF!,Data!#REF!)))))))))))))))&amp;IF(B18=Data!#REF!,Data!#REF!,(IF(B18=Data!#REF!,Data!#REF!,(IF(B18=Data!B226,Data!I226,(IF(B18=Data!#REF!,Data!#REF!,(IF(B18=Data!#REF!,Data!#REF!,(IF(B18=Data!B126,Data!I894,(IF(B18=Data!#REF!,Data!#REF!,(IF(B18=Data!#REF!,Data!#REF!,Data!#REF!)))))))))))))))&amp;IF(B18=Data!#REF!,Data!#REF!,(IF(B18=Data!#REF!,Data!#REF!,(IF(B18=Data!#REF!,Data!#REF!,(IF(B18=Data!#REF!,Data!#REF!,(IF(B18=Data!#REF!,Data!#REF!,Data!#REF!)))))))))</f>
        <v>#REF!</v>
      </c>
      <c r="T18" s="330"/>
      <c r="U18" s="233" t="e">
        <f>IF(B18=Data!B99,Data!J99,(IF(B18=Data!#REF!,Data!#REF!,(IF(B18=Data!B102,Data!J102,(IF(B18=Data!#REF!,Data!#REF!,(IF(B18=Data!#REF!,Data!#REF!,(IF(B18=Data!#REF!,Data!#REF!,(IF(B18=Data!B86,Data!J86,(IF(B18=Data!#REF!,Data!#REF!,Data!#REF!)))))))))))))))&amp;IF(B18=Data!#REF!,Data!#REF!,(IF(B18=Data!#REF!,Data!#REF!,(IF(B18=Data!B226,Data!J226,(IF(B18=Data!#REF!,Data!#REF!,(IF(B18=Data!#REF!,Data!#REF!,(IF(B18=Data!B126,Data!J894,(IF(B18=Data!#REF!,Data!#REF!,(IF(B18=Data!#REF!,Data!#REF!,Data!#REF!)))))))))))))))&amp;IF(B18=Data!#REF!,Data!#REF!,(IF(B18=Data!#REF!,Data!#REF!,(IF(B18=Data!#REF!,Data!#REF!,(IF(B18=Data!#REF!,Data!#REF!,(IF(B18=Data!#REF!,Data!#REF!,Data!#REF!)))))))))</f>
        <v>#REF!</v>
      </c>
      <c r="V18" s="227" t="str">
        <f>IF(D18="","",VLOOKUP(B18,Data!$B$5:$J$501,9,FALSE)*D18)</f>
        <v/>
      </c>
    </row>
    <row r="19" spans="1:22" ht="17.75" customHeight="1">
      <c r="A19" s="397"/>
      <c r="B19" s="398" t="s">
        <v>350</v>
      </c>
      <c r="C19" s="239" t="str">
        <f>IF(D19="","",VLOOKUP(B19,Data!$B$5:$L$501,2,FALSE))</f>
        <v>ZF42500</v>
      </c>
      <c r="D19" s="394">
        <v>16</v>
      </c>
      <c r="E19" s="320" t="s">
        <v>570</v>
      </c>
      <c r="F19" s="224">
        <f>IF(D19="","",VLOOKUP(B19,Data!$B$5:$L$501,11,FALSE))</f>
        <v>2302.7199999999998</v>
      </c>
      <c r="G19" s="234">
        <f t="shared" si="0"/>
        <v>36843.519999999997</v>
      </c>
      <c r="H19" s="225" t="str">
        <f>IF(D19="","",VLOOKUP(B19,Data!$B$5:$D$501,3,FALSE))</f>
        <v>C/T</v>
      </c>
      <c r="I19" s="225" t="str">
        <f>IF(D19="","",VLOOKUP(B19,Data!$B$5:$M$501,12,FALSE))</f>
        <v>Indonesia</v>
      </c>
      <c r="J19" s="231" t="s">
        <v>994</v>
      </c>
      <c r="K19" s="226">
        <f>IF(D19="","",VLOOKUP(B19,Data!$B$5:$E$501,4,FALSE)*D19)</f>
        <v>4272</v>
      </c>
      <c r="L19" s="232">
        <f>IF(D19="","",VLOOKUP(B19,Data!$B$5:$F$501,5,FALSE)*D19)</f>
        <v>3872</v>
      </c>
      <c r="M19" s="230" t="e">
        <f>IF(B19=Data!B142,Data!G142,(IF(B19=Data!#REF!,Data!#REF!,(IF(B19=Data!B145,Data!G145,(IF(B19=Data!#REF!,Data!#REF!,(IF(B19=Data!#REF!,Data!#REF!,(IF(B19=Data!#REF!,Data!#REF!,(IF(B19=Data!B129,Data!G129,(IF(B19=Data!#REF!,Data!#REF!,Data!#REF!)))))))))))))))&amp;IF(B19=Data!#REF!,Data!#REF!,(IF(B19=Data!#REF!,Data!#REF!,(IF(B19=Data!B269,Data!G269,(IF(B19=Data!#REF!,Data!#REF!,(IF(B19=Data!#REF!,Data!#REF!,(IF(B19=Data!B169,Data!G937,(IF(B19=Data!#REF!,Data!#REF!,(IF(B19=Data!#REF!,Data!#REF!,Data!#REF!)))))))))))))))&amp;IF(B19=Data!#REF!,Data!#REF!,(IF(B19=Data!#REF!,Data!#REF!,(IF(B19=Data!#REF!,Data!#REF!,(IF(B19=Data!#REF!,Data!#REF!,(IF(B19=Data!#REF!,Data!#REF!,Data!#REF!)))))))))</f>
        <v>#REF!</v>
      </c>
      <c r="N19" s="328"/>
      <c r="O19" s="329"/>
      <c r="P19" s="233" t="e">
        <f>IF(B19=Data!B142,Data!H142,(IF(B19=Data!#REF!,Data!#REF!,(IF(B19=Data!B145,Data!H145,(IF(B19=Data!#REF!,Data!#REF!,(IF(B19=Data!#REF!,Data!#REF!,(IF(B19=Data!#REF!,Data!#REF!,(IF(B19=Data!B129,Data!H129,(IF(B19=Data!#REF!,Data!#REF!,Data!#REF!)))))))))))))))&amp;IF(B19=Data!#REF!,Data!#REF!,(IF(B19=Data!#REF!,Data!#REF!,(IF(B19=Data!B269,Data!H269,(IF(B19=Data!#REF!,Data!#REF!,(IF(B19=Data!#REF!,Data!#REF!,(IF(B19=Data!B169,Data!H937,(IF(B19=Data!#REF!,Data!#REF!,(IF(B19=Data!#REF!,Data!#REF!,Data!#REF!)))))))))))))))&amp;IF(B19=Data!#REF!,Data!#REF!,(IF(B19=Data!#REF!,Data!#REF!,(IF(B19=Data!#REF!,Data!#REF!,(IF(B19=Data!#REF!,Data!#REF!,(IF(B19=Data!#REF!,Data!#REF!,Data!#REF!)))))))))</f>
        <v>#REF!</v>
      </c>
      <c r="Q19" s="329"/>
      <c r="R19" s="329"/>
      <c r="S19" s="233" t="e">
        <f>IF(B19=Data!B142,Data!I142,(IF(B19=Data!#REF!,Data!#REF!,(IF(B19=Data!B145,Data!I145,(IF(B19=Data!#REF!,Data!#REF!,(IF(B19=Data!#REF!,Data!#REF!,(IF(B19=Data!#REF!,Data!#REF!,(IF(B19=Data!B129,Data!I129,(IF(B19=Data!#REF!,Data!#REF!,Data!#REF!)))))))))))))))&amp;IF(B19=Data!#REF!,Data!#REF!,(IF(B19=Data!#REF!,Data!#REF!,(IF(B19=Data!B269,Data!I269,(IF(B19=Data!#REF!,Data!#REF!,(IF(B19=Data!#REF!,Data!#REF!,(IF(B19=Data!B169,Data!I937,(IF(B19=Data!#REF!,Data!#REF!,(IF(B19=Data!#REF!,Data!#REF!,Data!#REF!)))))))))))))))&amp;IF(B19=Data!#REF!,Data!#REF!,(IF(B19=Data!#REF!,Data!#REF!,(IF(B19=Data!#REF!,Data!#REF!,(IF(B19=Data!#REF!,Data!#REF!,(IF(B19=Data!#REF!,Data!#REF!,Data!#REF!)))))))))</f>
        <v>#REF!</v>
      </c>
      <c r="T19" s="330"/>
      <c r="U19" s="233" t="e">
        <f>IF(B19=Data!B142,Data!J142,(IF(B19=Data!#REF!,Data!#REF!,(IF(B19=Data!B145,Data!J145,(IF(B19=Data!#REF!,Data!#REF!,(IF(B19=Data!#REF!,Data!#REF!,(IF(B19=Data!#REF!,Data!#REF!,(IF(B19=Data!B129,Data!J129,(IF(B19=Data!#REF!,Data!#REF!,Data!#REF!)))))))))))))))&amp;IF(B19=Data!#REF!,Data!#REF!,(IF(B19=Data!#REF!,Data!#REF!,(IF(B19=Data!B269,Data!J269,(IF(B19=Data!#REF!,Data!#REF!,(IF(B19=Data!#REF!,Data!#REF!,(IF(B19=Data!B169,Data!J937,(IF(B19=Data!#REF!,Data!#REF!,(IF(B19=Data!#REF!,Data!#REF!,Data!#REF!)))))))))))))))&amp;IF(B19=Data!#REF!,Data!#REF!,(IF(B19=Data!#REF!,Data!#REF!,(IF(B19=Data!#REF!,Data!#REF!,(IF(B19=Data!#REF!,Data!#REF!,(IF(B19=Data!#REF!,Data!#REF!,Data!#REF!)))))))))</f>
        <v>#REF!</v>
      </c>
      <c r="V19" s="227">
        <f>IF(D19="","",VLOOKUP(B19,Data!$B$5:$J$501,9,FALSE)*D19)</f>
        <v>23.808</v>
      </c>
    </row>
    <row r="20" spans="1:22" ht="17.75" customHeight="1">
      <c r="A20" s="397"/>
      <c r="B20" s="398"/>
      <c r="C20" s="239" t="str">
        <f>IF(D20="","",VLOOKUP(B20,Data!$B$5:$L$501,2,FALSE))</f>
        <v/>
      </c>
      <c r="D20" s="394"/>
      <c r="E20" s="319"/>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135,Data!G135,(IF(B20=Data!#REF!,Data!#REF!,(IF(B20=Data!B138,Data!G138,(IF(B20=Data!#REF!,Data!#REF!,(IF(B20=Data!#REF!,Data!#REF!,(IF(B20=Data!#REF!,Data!#REF!,(IF(B20=Data!B122,Data!G122,(IF(B20=Data!#REF!,Data!#REF!,Data!#REF!)))))))))))))))&amp;IF(B20=Data!#REF!,Data!#REF!,(IF(B20=Data!#REF!,Data!#REF!,(IF(B20=Data!B262,Data!G262,(IF(B20=Data!#REF!,Data!#REF!,(IF(B20=Data!#REF!,Data!#REF!,(IF(B20=Data!B162,Data!G930,(IF(B20=Data!#REF!,Data!#REF!,(IF(B20=Data!#REF!,Data!#REF!,Data!#REF!)))))))))))))))&amp;IF(B20=Data!#REF!,Data!#REF!,(IF(B20=Data!#REF!,Data!#REF!,(IF(B20=Data!#REF!,Data!#REF!,(IF(B20=Data!#REF!,Data!#REF!,(IF(B20=Data!#REF!,Data!#REF!,Data!#REF!)))))))))</f>
        <v>#REF!</v>
      </c>
      <c r="N20" s="328"/>
      <c r="O20" s="329"/>
      <c r="P20" s="233" t="e">
        <f>IF(B20=Data!B135,Data!H135,(IF(B20=Data!#REF!,Data!#REF!,(IF(B20=Data!B138,Data!H138,(IF(B20=Data!#REF!,Data!#REF!,(IF(B20=Data!#REF!,Data!#REF!,(IF(B20=Data!#REF!,Data!#REF!,(IF(B20=Data!B122,Data!H122,(IF(B20=Data!#REF!,Data!#REF!,Data!#REF!)))))))))))))))&amp;IF(B20=Data!#REF!,Data!#REF!,(IF(B20=Data!#REF!,Data!#REF!,(IF(B20=Data!B262,Data!H262,(IF(B20=Data!#REF!,Data!#REF!,(IF(B20=Data!#REF!,Data!#REF!,(IF(B20=Data!B162,Data!H930,(IF(B20=Data!#REF!,Data!#REF!,(IF(B20=Data!#REF!,Data!#REF!,Data!#REF!)))))))))))))))&amp;IF(B20=Data!#REF!,Data!#REF!,(IF(B20=Data!#REF!,Data!#REF!,(IF(B20=Data!#REF!,Data!#REF!,(IF(B20=Data!#REF!,Data!#REF!,(IF(B20=Data!#REF!,Data!#REF!,Data!#REF!)))))))))</f>
        <v>#REF!</v>
      </c>
      <c r="Q20" s="329"/>
      <c r="R20" s="329"/>
      <c r="S20" s="233" t="e">
        <f>IF(B20=Data!B135,Data!I135,(IF(B20=Data!#REF!,Data!#REF!,(IF(B20=Data!B138,Data!I138,(IF(B20=Data!#REF!,Data!#REF!,(IF(B20=Data!#REF!,Data!#REF!,(IF(B20=Data!#REF!,Data!#REF!,(IF(B20=Data!B122,Data!I122,(IF(B20=Data!#REF!,Data!#REF!,Data!#REF!)))))))))))))))&amp;IF(B20=Data!#REF!,Data!#REF!,(IF(B20=Data!#REF!,Data!#REF!,(IF(B20=Data!B262,Data!I262,(IF(B20=Data!#REF!,Data!#REF!,(IF(B20=Data!#REF!,Data!#REF!,(IF(B20=Data!B162,Data!I930,(IF(B20=Data!#REF!,Data!#REF!,(IF(B20=Data!#REF!,Data!#REF!,Data!#REF!)))))))))))))))&amp;IF(B20=Data!#REF!,Data!#REF!,(IF(B20=Data!#REF!,Data!#REF!,(IF(B20=Data!#REF!,Data!#REF!,(IF(B20=Data!#REF!,Data!#REF!,(IF(B20=Data!#REF!,Data!#REF!,Data!#REF!)))))))))</f>
        <v>#REF!</v>
      </c>
      <c r="T20" s="330"/>
      <c r="U20" s="233" t="e">
        <f>IF(B20=Data!B135,Data!J135,(IF(B20=Data!#REF!,Data!#REF!,(IF(B20=Data!B138,Data!J138,(IF(B20=Data!#REF!,Data!#REF!,(IF(B20=Data!#REF!,Data!#REF!,(IF(B20=Data!#REF!,Data!#REF!,(IF(B20=Data!B122,Data!J122,(IF(B20=Data!#REF!,Data!#REF!,Data!#REF!)))))))))))))))&amp;IF(B20=Data!#REF!,Data!#REF!,(IF(B20=Data!#REF!,Data!#REF!,(IF(B20=Data!B262,Data!J262,(IF(B20=Data!#REF!,Data!#REF!,(IF(B20=Data!#REF!,Data!#REF!,(IF(B20=Data!B162,Data!J930,(IF(B20=Data!#REF!,Data!#REF!,(IF(B20=Data!#REF!,Data!#REF!,Data!#REF!)))))))))))))))&amp;IF(B20=Data!#REF!,Data!#REF!,(IF(B20=Data!#REF!,Data!#REF!,(IF(B20=Data!#REF!,Data!#REF!,(IF(B20=Data!#REF!,Data!#REF!,(IF(B20=Data!#REF!,Data!#REF!,Data!#REF!)))))))))</f>
        <v>#REF!</v>
      </c>
      <c r="V20" s="227" t="str">
        <f>IF(D20="","",VLOOKUP(B20,Data!$B$5:$J$501,9,FALSE)*D20)</f>
        <v/>
      </c>
    </row>
    <row r="21" spans="1:22" ht="17.75" customHeight="1">
      <c r="A21" s="397"/>
      <c r="B21" s="398"/>
      <c r="C21" s="239" t="str">
        <f>IF(D21="","",VLOOKUP(B21,Data!$B$5:$L$501,2,FALSE))</f>
        <v/>
      </c>
      <c r="D21" s="394"/>
      <c r="E21" s="228" t="s">
        <v>519</v>
      </c>
      <c r="F21" s="224" t="str">
        <f>IF(D21="","",VLOOKUP(B21,Data!$B$5:$L$501,11,FALSE))</f>
        <v/>
      </c>
      <c r="G21" s="234" t="str">
        <f t="shared" si="0"/>
        <v>-</v>
      </c>
      <c r="H21" s="225" t="str">
        <f>IF(D21="","",VLOOKUP(B21,Data!$B$5:$D$501,3,FALSE))</f>
        <v/>
      </c>
      <c r="I21" s="225" t="str">
        <f>IF(D21="","",VLOOKUP(B21,Data!$B$5:$M$501,12,FALSE))</f>
        <v/>
      </c>
      <c r="J21" s="231"/>
      <c r="K21" s="226" t="str">
        <f>IF(D21="","",VLOOKUP(B21,Data!$B$5:$E$501,4,FALSE)*D21)</f>
        <v/>
      </c>
      <c r="L21" s="232" t="str">
        <f>IF(D21="","",VLOOKUP(B21,Data!$B$5:$F$501,5,FALSE)*D21)</f>
        <v/>
      </c>
      <c r="M21" s="230" t="e">
        <f>IF(B21=Data!B136,Data!G136,(IF(B21=Data!#REF!,Data!#REF!,(IF(B21=Data!B139,Data!G139,(IF(B21=Data!#REF!,Data!#REF!,(IF(B21=Data!#REF!,Data!#REF!,(IF(B21=Data!#REF!,Data!#REF!,(IF(B21=Data!B123,Data!G123,(IF(B21=Data!#REF!,Data!#REF!,Data!#REF!)))))))))))))))&amp;IF(B21=Data!#REF!,Data!#REF!,(IF(B21=Data!#REF!,Data!#REF!,(IF(B21=Data!B263,Data!G263,(IF(B21=Data!#REF!,Data!#REF!,(IF(B21=Data!#REF!,Data!#REF!,(IF(B21=Data!B163,Data!G931,(IF(B21=Data!#REF!,Data!#REF!,(IF(B21=Data!#REF!,Data!#REF!,Data!#REF!)))))))))))))))&amp;IF(B21=Data!#REF!,Data!#REF!,(IF(B21=Data!#REF!,Data!#REF!,(IF(B21=Data!#REF!,Data!#REF!,(IF(B21=Data!#REF!,Data!#REF!,(IF(B21=Data!#REF!,Data!#REF!,Data!#REF!)))))))))</f>
        <v>#REF!</v>
      </c>
      <c r="N21" s="328"/>
      <c r="O21" s="329"/>
      <c r="P21" s="233" t="e">
        <f>IF(B21=Data!B136,Data!H136,(IF(B21=Data!#REF!,Data!#REF!,(IF(B21=Data!B139,Data!H139,(IF(B21=Data!#REF!,Data!#REF!,(IF(B21=Data!#REF!,Data!#REF!,(IF(B21=Data!#REF!,Data!#REF!,(IF(B21=Data!B123,Data!H123,(IF(B21=Data!#REF!,Data!#REF!,Data!#REF!)))))))))))))))&amp;IF(B21=Data!#REF!,Data!#REF!,(IF(B21=Data!#REF!,Data!#REF!,(IF(B21=Data!B263,Data!H263,(IF(B21=Data!#REF!,Data!#REF!,(IF(B21=Data!#REF!,Data!#REF!,(IF(B21=Data!B163,Data!H931,(IF(B21=Data!#REF!,Data!#REF!,(IF(B21=Data!#REF!,Data!#REF!,Data!#REF!)))))))))))))))&amp;IF(B21=Data!#REF!,Data!#REF!,(IF(B21=Data!#REF!,Data!#REF!,(IF(B21=Data!#REF!,Data!#REF!,(IF(B21=Data!#REF!,Data!#REF!,(IF(B21=Data!#REF!,Data!#REF!,Data!#REF!)))))))))</f>
        <v>#REF!</v>
      </c>
      <c r="Q21" s="329"/>
      <c r="R21" s="329"/>
      <c r="S21" s="233" t="e">
        <f>IF(B21=Data!B136,Data!I136,(IF(B21=Data!#REF!,Data!#REF!,(IF(B21=Data!B139,Data!I139,(IF(B21=Data!#REF!,Data!#REF!,(IF(B21=Data!#REF!,Data!#REF!,(IF(B21=Data!#REF!,Data!#REF!,(IF(B21=Data!B123,Data!I123,(IF(B21=Data!#REF!,Data!#REF!,Data!#REF!)))))))))))))))&amp;IF(B21=Data!#REF!,Data!#REF!,(IF(B21=Data!#REF!,Data!#REF!,(IF(B21=Data!B263,Data!I263,(IF(B21=Data!#REF!,Data!#REF!,(IF(B21=Data!#REF!,Data!#REF!,(IF(B21=Data!B163,Data!I931,(IF(B21=Data!#REF!,Data!#REF!,(IF(B21=Data!#REF!,Data!#REF!,Data!#REF!)))))))))))))))&amp;IF(B21=Data!#REF!,Data!#REF!,(IF(B21=Data!#REF!,Data!#REF!,(IF(B21=Data!#REF!,Data!#REF!,(IF(B21=Data!#REF!,Data!#REF!,(IF(B21=Data!#REF!,Data!#REF!,Data!#REF!)))))))))</f>
        <v>#REF!</v>
      </c>
      <c r="T21" s="330"/>
      <c r="U21" s="233" t="e">
        <f>IF(B21=Data!B136,Data!J136,(IF(B21=Data!#REF!,Data!#REF!,(IF(B21=Data!B139,Data!J139,(IF(B21=Data!#REF!,Data!#REF!,(IF(B21=Data!#REF!,Data!#REF!,(IF(B21=Data!#REF!,Data!#REF!,(IF(B21=Data!B123,Data!J123,(IF(B21=Data!#REF!,Data!#REF!,Data!#REF!)))))))))))))))&amp;IF(B21=Data!#REF!,Data!#REF!,(IF(B21=Data!#REF!,Data!#REF!,(IF(B21=Data!B263,Data!J263,(IF(B21=Data!#REF!,Data!#REF!,(IF(B21=Data!#REF!,Data!#REF!,(IF(B21=Data!B163,Data!J931,(IF(B21=Data!#REF!,Data!#REF!,(IF(B21=Data!#REF!,Data!#REF!,Data!#REF!)))))))))))))))&amp;IF(B21=Data!#REF!,Data!#REF!,(IF(B21=Data!#REF!,Data!#REF!,(IF(B21=Data!#REF!,Data!#REF!,(IF(B21=Data!#REF!,Data!#REF!,(IF(B21=Data!#REF!,Data!#REF!,Data!#REF!)))))))))</f>
        <v>#REF!</v>
      </c>
      <c r="V21" s="227" t="str">
        <f>IF(D21="","",VLOOKUP(B21,Data!$B$5:$J$501,9,FALSE)*D21)</f>
        <v/>
      </c>
    </row>
    <row r="22" spans="1:22" ht="17.75" customHeight="1">
      <c r="A22" s="397"/>
      <c r="B22" s="398"/>
      <c r="C22" s="239" t="str">
        <f>IF(D22="","",VLOOKUP(B22,Data!$B$5:$L$501,2,FALSE))</f>
        <v/>
      </c>
      <c r="D22" s="394"/>
      <c r="E22" s="320"/>
      <c r="F22" s="224" t="str">
        <f>IF(D22="","",VLOOKUP(B22,Data!$B$5:$L$501,11,FALSE))</f>
        <v/>
      </c>
      <c r="G22" s="234" t="str">
        <f t="shared" si="0"/>
        <v>-</v>
      </c>
      <c r="H22" s="225" t="str">
        <f>IF(D22="","",VLOOKUP(B22,Data!$B$5:$D$501,3,FALSE))</f>
        <v/>
      </c>
      <c r="I22" s="225" t="str">
        <f>IF(D22="","",VLOOKUP(B22,Data!$B$5:$M$501,12,FALSE))</f>
        <v/>
      </c>
      <c r="J22" s="231"/>
      <c r="K22" s="226" t="str">
        <f>IF(D22="","",VLOOKUP(B22,Data!$B$5:$E$501,4,FALSE)*D22)</f>
        <v/>
      </c>
      <c r="L22" s="232" t="str">
        <f>IF(D22="","",VLOOKUP(B22,Data!$B$5:$F$501,5,FALSE)*D22)</f>
        <v/>
      </c>
      <c r="M22" s="230" t="e">
        <f>IF(B22=Data!B137,Data!G137,(IF(B22=Data!#REF!,Data!#REF!,(IF(B22=Data!B140,Data!G140,(IF(B22=Data!#REF!,Data!#REF!,(IF(B22=Data!#REF!,Data!#REF!,(IF(B22=Data!#REF!,Data!#REF!,(IF(B22=Data!B124,Data!G124,(IF(B22=Data!#REF!,Data!#REF!,Data!#REF!)))))))))))))))&amp;IF(B22=Data!#REF!,Data!#REF!,(IF(B22=Data!#REF!,Data!#REF!,(IF(B22=Data!B264,Data!G264,(IF(B22=Data!#REF!,Data!#REF!,(IF(B22=Data!#REF!,Data!#REF!,(IF(B22=Data!B164,Data!G932,(IF(B22=Data!#REF!,Data!#REF!,(IF(B22=Data!#REF!,Data!#REF!,Data!#REF!)))))))))))))))&amp;IF(B22=Data!#REF!,Data!#REF!,(IF(B22=Data!#REF!,Data!#REF!,(IF(B22=Data!#REF!,Data!#REF!,(IF(B22=Data!#REF!,Data!#REF!,(IF(B22=Data!#REF!,Data!#REF!,Data!#REF!)))))))))</f>
        <v>#REF!</v>
      </c>
      <c r="N22" s="328"/>
      <c r="O22" s="329"/>
      <c r="P22" s="233" t="e">
        <f>IF(B22=Data!B137,Data!H137,(IF(B22=Data!#REF!,Data!#REF!,(IF(B22=Data!B140,Data!H140,(IF(B22=Data!#REF!,Data!#REF!,(IF(B22=Data!#REF!,Data!#REF!,(IF(B22=Data!#REF!,Data!#REF!,(IF(B22=Data!B124,Data!H124,(IF(B22=Data!#REF!,Data!#REF!,Data!#REF!)))))))))))))))&amp;IF(B22=Data!#REF!,Data!#REF!,(IF(B22=Data!#REF!,Data!#REF!,(IF(B22=Data!B264,Data!H264,(IF(B22=Data!#REF!,Data!#REF!,(IF(B22=Data!#REF!,Data!#REF!,(IF(B22=Data!B164,Data!H932,(IF(B22=Data!#REF!,Data!#REF!,(IF(B22=Data!#REF!,Data!#REF!,Data!#REF!)))))))))))))))&amp;IF(B22=Data!#REF!,Data!#REF!,(IF(B22=Data!#REF!,Data!#REF!,(IF(B22=Data!#REF!,Data!#REF!,(IF(B22=Data!#REF!,Data!#REF!,(IF(B22=Data!#REF!,Data!#REF!,Data!#REF!)))))))))</f>
        <v>#REF!</v>
      </c>
      <c r="Q22" s="329"/>
      <c r="R22" s="329"/>
      <c r="S22" s="233" t="e">
        <f>IF(B22=Data!B137,Data!I137,(IF(B22=Data!#REF!,Data!#REF!,(IF(B22=Data!B140,Data!I140,(IF(B22=Data!#REF!,Data!#REF!,(IF(B22=Data!#REF!,Data!#REF!,(IF(B22=Data!#REF!,Data!#REF!,(IF(B22=Data!B124,Data!I124,(IF(B22=Data!#REF!,Data!#REF!,Data!#REF!)))))))))))))))&amp;IF(B22=Data!#REF!,Data!#REF!,(IF(B22=Data!#REF!,Data!#REF!,(IF(B22=Data!B264,Data!I264,(IF(B22=Data!#REF!,Data!#REF!,(IF(B22=Data!#REF!,Data!#REF!,(IF(B22=Data!B164,Data!I932,(IF(B22=Data!#REF!,Data!#REF!,(IF(B22=Data!#REF!,Data!#REF!,Data!#REF!)))))))))))))))&amp;IF(B22=Data!#REF!,Data!#REF!,(IF(B22=Data!#REF!,Data!#REF!,(IF(B22=Data!#REF!,Data!#REF!,(IF(B22=Data!#REF!,Data!#REF!,(IF(B22=Data!#REF!,Data!#REF!,Data!#REF!)))))))))</f>
        <v>#REF!</v>
      </c>
      <c r="T22" s="330"/>
      <c r="U22" s="233" t="e">
        <f>IF(B22=Data!B137,Data!J137,(IF(B22=Data!#REF!,Data!#REF!,(IF(B22=Data!B140,Data!J140,(IF(B22=Data!#REF!,Data!#REF!,(IF(B22=Data!#REF!,Data!#REF!,(IF(B22=Data!#REF!,Data!#REF!,(IF(B22=Data!B124,Data!J124,(IF(B22=Data!#REF!,Data!#REF!,Data!#REF!)))))))))))))))&amp;IF(B22=Data!#REF!,Data!#REF!,(IF(B22=Data!#REF!,Data!#REF!,(IF(B22=Data!B264,Data!J264,(IF(B22=Data!#REF!,Data!#REF!,(IF(B22=Data!#REF!,Data!#REF!,(IF(B22=Data!B164,Data!J932,(IF(B22=Data!#REF!,Data!#REF!,(IF(B22=Data!#REF!,Data!#REF!,Data!#REF!)))))))))))))))&amp;IF(B22=Data!#REF!,Data!#REF!,(IF(B22=Data!#REF!,Data!#REF!,(IF(B22=Data!#REF!,Data!#REF!,(IF(B22=Data!#REF!,Data!#REF!,(IF(B22=Data!#REF!,Data!#REF!,Data!#REF!)))))))))</f>
        <v>#REF!</v>
      </c>
      <c r="V22" s="227" t="str">
        <f>IF(D22="","",VLOOKUP(B22,Data!$B$5:$J$501,9,FALSE)*D22)</f>
        <v/>
      </c>
    </row>
    <row r="23" spans="1:22" ht="17.75" customHeight="1">
      <c r="A23" s="397"/>
      <c r="B23" s="398"/>
      <c r="C23" s="239" t="str">
        <f>IF(D23="","",VLOOKUP(B23,Data!$B$5:$L$501,2,FALSE))</f>
        <v/>
      </c>
      <c r="D23" s="394"/>
      <c r="E23" s="319" t="s">
        <v>524</v>
      </c>
      <c r="F23" s="224" t="str">
        <f>IF(D23="","",VLOOKUP(B23,Data!$B$5:$L$501,11,FALSE))</f>
        <v/>
      </c>
      <c r="G23" s="234" t="str">
        <f t="shared" si="0"/>
        <v>-</v>
      </c>
      <c r="H23" s="225" t="str">
        <f>IF(D23="","",VLOOKUP(B23,Data!$B$5:$D$501,3,FALSE))</f>
        <v/>
      </c>
      <c r="I23" s="225" t="str">
        <f>IF(D23="","",VLOOKUP(B23,Data!$B$5:$M$501,12,FALSE))</f>
        <v/>
      </c>
      <c r="J23" s="231"/>
      <c r="K23" s="226" t="str">
        <f>IF(D23="","",VLOOKUP(B23,Data!$B$5:$E$501,4,FALSE)*D23)</f>
        <v/>
      </c>
      <c r="L23" s="232" t="str">
        <f>IF(D23="","",VLOOKUP(B23,Data!$B$5:$F$501,5,FALSE)*D23)</f>
        <v/>
      </c>
      <c r="M23" s="230" t="e">
        <f>IF(B23=Data!B135,Data!G135,(IF(B23=Data!#REF!,Data!#REF!,(IF(B23=Data!B138,Data!G138,(IF(B23=Data!#REF!,Data!#REF!,(IF(B23=Data!#REF!,Data!#REF!,(IF(B23=Data!#REF!,Data!#REF!,(IF(B23=Data!B122,Data!G122,(IF(B23=Data!#REF!,Data!#REF!,Data!#REF!)))))))))))))))&amp;IF(B23=Data!#REF!,Data!#REF!,(IF(B23=Data!#REF!,Data!#REF!,(IF(B23=Data!B262,Data!G262,(IF(B23=Data!#REF!,Data!#REF!,(IF(B23=Data!#REF!,Data!#REF!,(IF(B23=Data!B162,Data!G930,(IF(B23=Data!#REF!,Data!#REF!,(IF(B23=Data!#REF!,Data!#REF!,Data!#REF!)))))))))))))))&amp;IF(B23=Data!#REF!,Data!#REF!,(IF(B23=Data!#REF!,Data!#REF!,(IF(B23=Data!#REF!,Data!#REF!,(IF(B23=Data!#REF!,Data!#REF!,(IF(B23=Data!#REF!,Data!#REF!,Data!#REF!)))))))))</f>
        <v>#REF!</v>
      </c>
      <c r="N23" s="328"/>
      <c r="O23" s="329"/>
      <c r="P23" s="233" t="e">
        <f>IF(B23=Data!B135,Data!H135,(IF(B23=Data!#REF!,Data!#REF!,(IF(B23=Data!B138,Data!H138,(IF(B23=Data!#REF!,Data!#REF!,(IF(B23=Data!#REF!,Data!#REF!,(IF(B23=Data!#REF!,Data!#REF!,(IF(B23=Data!B122,Data!H122,(IF(B23=Data!#REF!,Data!#REF!,Data!#REF!)))))))))))))))&amp;IF(B23=Data!#REF!,Data!#REF!,(IF(B23=Data!#REF!,Data!#REF!,(IF(B23=Data!B262,Data!H262,(IF(B23=Data!#REF!,Data!#REF!,(IF(B23=Data!#REF!,Data!#REF!,(IF(B23=Data!B162,Data!H930,(IF(B23=Data!#REF!,Data!#REF!,(IF(B23=Data!#REF!,Data!#REF!,Data!#REF!)))))))))))))))&amp;IF(B23=Data!#REF!,Data!#REF!,(IF(B23=Data!#REF!,Data!#REF!,(IF(B23=Data!#REF!,Data!#REF!,(IF(B23=Data!#REF!,Data!#REF!,(IF(B23=Data!#REF!,Data!#REF!,Data!#REF!)))))))))</f>
        <v>#REF!</v>
      </c>
      <c r="Q23" s="329"/>
      <c r="R23" s="329"/>
      <c r="S23" s="233" t="e">
        <f>IF(B23=Data!B135,Data!I135,(IF(B23=Data!#REF!,Data!#REF!,(IF(B23=Data!B138,Data!I138,(IF(B23=Data!#REF!,Data!#REF!,(IF(B23=Data!#REF!,Data!#REF!,(IF(B23=Data!#REF!,Data!#REF!,(IF(B23=Data!B122,Data!I122,(IF(B23=Data!#REF!,Data!#REF!,Data!#REF!)))))))))))))))&amp;IF(B23=Data!#REF!,Data!#REF!,(IF(B23=Data!#REF!,Data!#REF!,(IF(B23=Data!B262,Data!I262,(IF(B23=Data!#REF!,Data!#REF!,(IF(B23=Data!#REF!,Data!#REF!,(IF(B23=Data!B162,Data!I930,(IF(B23=Data!#REF!,Data!#REF!,(IF(B23=Data!#REF!,Data!#REF!,Data!#REF!)))))))))))))))&amp;IF(B23=Data!#REF!,Data!#REF!,(IF(B23=Data!#REF!,Data!#REF!,(IF(B23=Data!#REF!,Data!#REF!,(IF(B23=Data!#REF!,Data!#REF!,(IF(B23=Data!#REF!,Data!#REF!,Data!#REF!)))))))))</f>
        <v>#REF!</v>
      </c>
      <c r="T23" s="330"/>
      <c r="U23" s="233" t="e">
        <f>IF(B23=Data!B135,Data!J135,(IF(B23=Data!#REF!,Data!#REF!,(IF(B23=Data!B138,Data!J138,(IF(B23=Data!#REF!,Data!#REF!,(IF(B23=Data!#REF!,Data!#REF!,(IF(B23=Data!#REF!,Data!#REF!,(IF(B23=Data!B122,Data!J122,(IF(B23=Data!#REF!,Data!#REF!,Data!#REF!)))))))))))))))&amp;IF(B23=Data!#REF!,Data!#REF!,(IF(B23=Data!#REF!,Data!#REF!,(IF(B23=Data!B262,Data!J262,(IF(B23=Data!#REF!,Data!#REF!,(IF(B23=Data!#REF!,Data!#REF!,(IF(B23=Data!B162,Data!J930,(IF(B23=Data!#REF!,Data!#REF!,(IF(B23=Data!#REF!,Data!#REF!,Data!#REF!)))))))))))))))&amp;IF(B23=Data!#REF!,Data!#REF!,(IF(B23=Data!#REF!,Data!#REF!,(IF(B23=Data!#REF!,Data!#REF!,(IF(B23=Data!#REF!,Data!#REF!,(IF(B23=Data!#REF!,Data!#REF!,Data!#REF!)))))))))</f>
        <v>#REF!</v>
      </c>
      <c r="V23" s="227" t="str">
        <f>IF(D23="","",VLOOKUP(B23,Data!$B$5:$J$501,9,FALSE)*D23)</f>
        <v/>
      </c>
    </row>
    <row r="24" spans="1:22" ht="17.75" customHeight="1">
      <c r="A24" s="397"/>
      <c r="B24" s="398"/>
      <c r="C24" s="239" t="str">
        <f>IF(D24="","",VLOOKUP(B24,Data!$B$5:$L$501,2,FALSE))</f>
        <v/>
      </c>
      <c r="D24" s="394"/>
      <c r="E24" s="319"/>
      <c r="F24" s="224" t="str">
        <f>IF(D24="","",VLOOKUP(B24,Data!$B$5:$L$501,11,FALSE))</f>
        <v/>
      </c>
      <c r="G24" s="234" t="str">
        <f t="shared" si="0"/>
        <v>-</v>
      </c>
      <c r="H24" s="225" t="str">
        <f>IF(D24="","",VLOOKUP(B24,Data!$B$5:$D$501,3,FALSE))</f>
        <v/>
      </c>
      <c r="I24" s="225" t="str">
        <f>IF(D24="","",VLOOKUP(B24,Data!$B$5:$M$501,12,FALSE))</f>
        <v/>
      </c>
      <c r="J24" s="231"/>
      <c r="K24" s="226" t="str">
        <f>IF(D24="","",VLOOKUP(B24,Data!$B$5:$E$501,4,FALSE)*D24)</f>
        <v/>
      </c>
      <c r="L24" s="232" t="str">
        <f>IF(D24="","",VLOOKUP(B24,Data!$B$5:$F$501,5,FALSE)*D24)</f>
        <v/>
      </c>
      <c r="M24" s="230" t="e">
        <f>IF(B24=Data!B136,Data!G136,(IF(B24=Data!#REF!,Data!#REF!,(IF(B24=Data!B139,Data!G139,(IF(B24=Data!#REF!,Data!#REF!,(IF(B24=Data!#REF!,Data!#REF!,(IF(B24=Data!#REF!,Data!#REF!,(IF(B24=Data!B123,Data!G123,(IF(B24=Data!#REF!,Data!#REF!,Data!#REF!)))))))))))))))&amp;IF(B24=Data!#REF!,Data!#REF!,(IF(B24=Data!#REF!,Data!#REF!,(IF(B24=Data!B263,Data!G263,(IF(B24=Data!#REF!,Data!#REF!,(IF(B24=Data!#REF!,Data!#REF!,(IF(B24=Data!B163,Data!G931,(IF(B24=Data!#REF!,Data!#REF!,(IF(B24=Data!#REF!,Data!#REF!,Data!#REF!)))))))))))))))&amp;IF(B24=Data!#REF!,Data!#REF!,(IF(B24=Data!#REF!,Data!#REF!,(IF(B24=Data!#REF!,Data!#REF!,(IF(B24=Data!#REF!,Data!#REF!,(IF(B24=Data!#REF!,Data!#REF!,Data!#REF!)))))))))</f>
        <v>#REF!</v>
      </c>
      <c r="N24" s="328"/>
      <c r="O24" s="329"/>
      <c r="P24" s="233" t="e">
        <f>IF(B24=Data!B136,Data!H136,(IF(B24=Data!#REF!,Data!#REF!,(IF(B24=Data!B139,Data!H139,(IF(B24=Data!#REF!,Data!#REF!,(IF(B24=Data!#REF!,Data!#REF!,(IF(B24=Data!#REF!,Data!#REF!,(IF(B24=Data!B123,Data!H123,(IF(B24=Data!#REF!,Data!#REF!,Data!#REF!)))))))))))))))&amp;IF(B24=Data!#REF!,Data!#REF!,(IF(B24=Data!#REF!,Data!#REF!,(IF(B24=Data!B263,Data!H263,(IF(B24=Data!#REF!,Data!#REF!,(IF(B24=Data!#REF!,Data!#REF!,(IF(B24=Data!B163,Data!H931,(IF(B24=Data!#REF!,Data!#REF!,(IF(B24=Data!#REF!,Data!#REF!,Data!#REF!)))))))))))))))&amp;IF(B24=Data!#REF!,Data!#REF!,(IF(B24=Data!#REF!,Data!#REF!,(IF(B24=Data!#REF!,Data!#REF!,(IF(B24=Data!#REF!,Data!#REF!,(IF(B24=Data!#REF!,Data!#REF!,Data!#REF!)))))))))</f>
        <v>#REF!</v>
      </c>
      <c r="Q24" s="329"/>
      <c r="R24" s="329"/>
      <c r="S24" s="233" t="e">
        <f>IF(B24=Data!B136,Data!I136,(IF(B24=Data!#REF!,Data!#REF!,(IF(B24=Data!B139,Data!I139,(IF(B24=Data!#REF!,Data!#REF!,(IF(B24=Data!#REF!,Data!#REF!,(IF(B24=Data!#REF!,Data!#REF!,(IF(B24=Data!B123,Data!I123,(IF(B24=Data!#REF!,Data!#REF!,Data!#REF!)))))))))))))))&amp;IF(B24=Data!#REF!,Data!#REF!,(IF(B24=Data!#REF!,Data!#REF!,(IF(B24=Data!B263,Data!I263,(IF(B24=Data!#REF!,Data!#REF!,(IF(B24=Data!#REF!,Data!#REF!,(IF(B24=Data!B163,Data!I931,(IF(B24=Data!#REF!,Data!#REF!,(IF(B24=Data!#REF!,Data!#REF!,Data!#REF!)))))))))))))))&amp;IF(B24=Data!#REF!,Data!#REF!,(IF(B24=Data!#REF!,Data!#REF!,(IF(B24=Data!#REF!,Data!#REF!,(IF(B24=Data!#REF!,Data!#REF!,(IF(B24=Data!#REF!,Data!#REF!,Data!#REF!)))))))))</f>
        <v>#REF!</v>
      </c>
      <c r="T24" s="330"/>
      <c r="U24" s="233" t="e">
        <f>IF(B24=Data!B136,Data!J136,(IF(B24=Data!#REF!,Data!#REF!,(IF(B24=Data!B139,Data!J139,(IF(B24=Data!#REF!,Data!#REF!,(IF(B24=Data!#REF!,Data!#REF!,(IF(B24=Data!#REF!,Data!#REF!,(IF(B24=Data!B123,Data!J123,(IF(B24=Data!#REF!,Data!#REF!,Data!#REF!)))))))))))))))&amp;IF(B24=Data!#REF!,Data!#REF!,(IF(B24=Data!#REF!,Data!#REF!,(IF(B24=Data!B263,Data!J263,(IF(B24=Data!#REF!,Data!#REF!,(IF(B24=Data!#REF!,Data!#REF!,(IF(B24=Data!B163,Data!J931,(IF(B24=Data!#REF!,Data!#REF!,(IF(B24=Data!#REF!,Data!#REF!,Data!#REF!)))))))))))))))&amp;IF(B24=Data!#REF!,Data!#REF!,(IF(B24=Data!#REF!,Data!#REF!,(IF(B24=Data!#REF!,Data!#REF!,(IF(B24=Data!#REF!,Data!#REF!,(IF(B24=Data!#REF!,Data!#REF!,Data!#REF!)))))))))</f>
        <v>#REF!</v>
      </c>
      <c r="V24" s="227" t="str">
        <f>IF(D24="","",VLOOKUP(B24,Data!$B$5:$J$501,9,FALSE)*D24)</f>
        <v/>
      </c>
    </row>
    <row r="25" spans="1:22" ht="17.75" customHeight="1">
      <c r="A25" s="397"/>
      <c r="B25" s="398"/>
      <c r="C25" s="239" t="str">
        <f>IF(D25="","",VLOOKUP(B25,Data!$B$5:$L$501,2,FALSE))</f>
        <v/>
      </c>
      <c r="D25" s="394"/>
      <c r="E25" s="319"/>
      <c r="F25" s="224" t="str">
        <f>IF(D25="","",VLOOKUP(B25,Data!$B$5:$L$501,11,FALSE))</f>
        <v/>
      </c>
      <c r="G25" s="234" t="str">
        <f t="shared" si="0"/>
        <v>-</v>
      </c>
      <c r="H25" s="225" t="str">
        <f>IF(D25="","",VLOOKUP(B25,Data!$B$5:$D$501,3,FALSE))</f>
        <v/>
      </c>
      <c r="I25" s="225" t="str">
        <f>IF(D25="","",VLOOKUP(B25,Data!$B$5:$M$501,12,FALSE))</f>
        <v/>
      </c>
      <c r="J25" s="231"/>
      <c r="K25" s="226" t="str">
        <f>IF(D25="","",VLOOKUP(B25,Data!$B$5:$E$501,4,FALSE)*D25)</f>
        <v/>
      </c>
      <c r="L25" s="232" t="str">
        <f>IF(D25="","",VLOOKUP(B25,Data!$B$5:$F$501,5,FALSE)*D25)</f>
        <v/>
      </c>
      <c r="M25" s="230" t="e">
        <f>IF(B25=Data!B137,Data!G137,(IF(B25=Data!#REF!,Data!#REF!,(IF(B25=Data!B140,Data!G140,(IF(B25=Data!#REF!,Data!#REF!,(IF(B25=Data!#REF!,Data!#REF!,(IF(B25=Data!#REF!,Data!#REF!,(IF(B25=Data!B124,Data!G124,(IF(B25=Data!#REF!,Data!#REF!,Data!#REF!)))))))))))))))&amp;IF(B25=Data!#REF!,Data!#REF!,(IF(B25=Data!#REF!,Data!#REF!,(IF(B25=Data!B264,Data!G264,(IF(B25=Data!#REF!,Data!#REF!,(IF(B25=Data!#REF!,Data!#REF!,(IF(B25=Data!B164,Data!G932,(IF(B25=Data!#REF!,Data!#REF!,(IF(B25=Data!#REF!,Data!#REF!,Data!#REF!)))))))))))))))&amp;IF(B25=Data!#REF!,Data!#REF!,(IF(B25=Data!#REF!,Data!#REF!,(IF(B25=Data!#REF!,Data!#REF!,(IF(B25=Data!#REF!,Data!#REF!,(IF(B25=Data!#REF!,Data!#REF!,Data!#REF!)))))))))</f>
        <v>#REF!</v>
      </c>
      <c r="N25" s="328"/>
      <c r="O25" s="329"/>
      <c r="P25" s="233" t="e">
        <f>IF(B25=Data!B137,Data!H137,(IF(B25=Data!#REF!,Data!#REF!,(IF(B25=Data!B140,Data!H140,(IF(B25=Data!#REF!,Data!#REF!,(IF(B25=Data!#REF!,Data!#REF!,(IF(B25=Data!#REF!,Data!#REF!,(IF(B25=Data!B124,Data!H124,(IF(B25=Data!#REF!,Data!#REF!,Data!#REF!)))))))))))))))&amp;IF(B25=Data!#REF!,Data!#REF!,(IF(B25=Data!#REF!,Data!#REF!,(IF(B25=Data!B264,Data!H264,(IF(B25=Data!#REF!,Data!#REF!,(IF(B25=Data!#REF!,Data!#REF!,(IF(B25=Data!B164,Data!H932,(IF(B25=Data!#REF!,Data!#REF!,(IF(B25=Data!#REF!,Data!#REF!,Data!#REF!)))))))))))))))&amp;IF(B25=Data!#REF!,Data!#REF!,(IF(B25=Data!#REF!,Data!#REF!,(IF(B25=Data!#REF!,Data!#REF!,(IF(B25=Data!#REF!,Data!#REF!,(IF(B25=Data!#REF!,Data!#REF!,Data!#REF!)))))))))</f>
        <v>#REF!</v>
      </c>
      <c r="Q25" s="329"/>
      <c r="R25" s="329"/>
      <c r="S25" s="233" t="e">
        <f>IF(B25=Data!B137,Data!I137,(IF(B25=Data!#REF!,Data!#REF!,(IF(B25=Data!B140,Data!I140,(IF(B25=Data!#REF!,Data!#REF!,(IF(B25=Data!#REF!,Data!#REF!,(IF(B25=Data!#REF!,Data!#REF!,(IF(B25=Data!B124,Data!I124,(IF(B25=Data!#REF!,Data!#REF!,Data!#REF!)))))))))))))))&amp;IF(B25=Data!#REF!,Data!#REF!,(IF(B25=Data!#REF!,Data!#REF!,(IF(B25=Data!B264,Data!I264,(IF(B25=Data!#REF!,Data!#REF!,(IF(B25=Data!#REF!,Data!#REF!,(IF(B25=Data!B164,Data!I932,(IF(B25=Data!#REF!,Data!#REF!,(IF(B25=Data!#REF!,Data!#REF!,Data!#REF!)))))))))))))))&amp;IF(B25=Data!#REF!,Data!#REF!,(IF(B25=Data!#REF!,Data!#REF!,(IF(B25=Data!#REF!,Data!#REF!,(IF(B25=Data!#REF!,Data!#REF!,(IF(B25=Data!#REF!,Data!#REF!,Data!#REF!)))))))))</f>
        <v>#REF!</v>
      </c>
      <c r="T25" s="330"/>
      <c r="U25" s="233" t="e">
        <f>IF(B25=Data!B137,Data!J137,(IF(B25=Data!#REF!,Data!#REF!,(IF(B25=Data!B140,Data!J140,(IF(B25=Data!#REF!,Data!#REF!,(IF(B25=Data!#REF!,Data!#REF!,(IF(B25=Data!#REF!,Data!#REF!,(IF(B25=Data!B124,Data!J124,(IF(B25=Data!#REF!,Data!#REF!,Data!#REF!)))))))))))))))&amp;IF(B25=Data!#REF!,Data!#REF!,(IF(B25=Data!#REF!,Data!#REF!,(IF(B25=Data!B264,Data!J264,(IF(B25=Data!#REF!,Data!#REF!,(IF(B25=Data!#REF!,Data!#REF!,(IF(B25=Data!B164,Data!J932,(IF(B25=Data!#REF!,Data!#REF!,(IF(B25=Data!#REF!,Data!#REF!,Data!#REF!)))))))))))))))&amp;IF(B25=Data!#REF!,Data!#REF!,(IF(B25=Data!#REF!,Data!#REF!,(IF(B25=Data!#REF!,Data!#REF!,(IF(B25=Data!#REF!,Data!#REF!,(IF(B25=Data!#REF!,Data!#REF!,Data!#REF!)))))))))</f>
        <v>#REF!</v>
      </c>
      <c r="V25" s="227" t="str">
        <f>IF(D25="","",VLOOKUP(B25,Data!$B$5:$J$501,9,FALSE)*D25)</f>
        <v/>
      </c>
    </row>
    <row r="26" spans="1:22" ht="17.75" customHeight="1">
      <c r="A26" s="397"/>
      <c r="B26" s="398"/>
      <c r="C26" s="239" t="str">
        <f>IF(D26="","",VLOOKUP(B26,Data!$B$5:$L$501,2,FALSE))</f>
        <v/>
      </c>
      <c r="D26" s="394"/>
      <c r="E26" s="320"/>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139,Data!G139,(IF(B26=Data!#REF!,Data!#REF!,(IF(B26=Data!B142,Data!G142,(IF(B26=Data!#REF!,Data!#REF!,(IF(B26=Data!#REF!,Data!#REF!,(IF(B26=Data!#REF!,Data!#REF!,(IF(B26=Data!B126,Data!G126,(IF(B26=Data!#REF!,Data!#REF!,Data!#REF!)))))))))))))))&amp;IF(B26=Data!#REF!,Data!#REF!,(IF(B26=Data!#REF!,Data!#REF!,(IF(B26=Data!B266,Data!G266,(IF(B26=Data!#REF!,Data!#REF!,(IF(B26=Data!#REF!,Data!#REF!,(IF(B26=Data!B166,Data!G934,(IF(B26=Data!#REF!,Data!#REF!,(IF(B26=Data!#REF!,Data!#REF!,Data!#REF!)))))))))))))))&amp;IF(B26=Data!#REF!,Data!#REF!,(IF(B26=Data!#REF!,Data!#REF!,(IF(B26=Data!#REF!,Data!#REF!,(IF(B26=Data!#REF!,Data!#REF!,(IF(B26=Data!#REF!,Data!#REF!,Data!#REF!)))))))))</f>
        <v>#REF!</v>
      </c>
      <c r="N26" s="328"/>
      <c r="O26" s="329"/>
      <c r="P26" s="233" t="e">
        <f>IF(B26=Data!B139,Data!H139,(IF(B26=Data!#REF!,Data!#REF!,(IF(B26=Data!B142,Data!H142,(IF(B26=Data!#REF!,Data!#REF!,(IF(B26=Data!#REF!,Data!#REF!,(IF(B26=Data!#REF!,Data!#REF!,(IF(B26=Data!B126,Data!H126,(IF(B26=Data!#REF!,Data!#REF!,Data!#REF!)))))))))))))))&amp;IF(B26=Data!#REF!,Data!#REF!,(IF(B26=Data!#REF!,Data!#REF!,(IF(B26=Data!B266,Data!H266,(IF(B26=Data!#REF!,Data!#REF!,(IF(B26=Data!#REF!,Data!#REF!,(IF(B26=Data!B166,Data!H934,(IF(B26=Data!#REF!,Data!#REF!,(IF(B26=Data!#REF!,Data!#REF!,Data!#REF!)))))))))))))))&amp;IF(B26=Data!#REF!,Data!#REF!,(IF(B26=Data!#REF!,Data!#REF!,(IF(B26=Data!#REF!,Data!#REF!,(IF(B26=Data!#REF!,Data!#REF!,(IF(B26=Data!#REF!,Data!#REF!,Data!#REF!)))))))))</f>
        <v>#REF!</v>
      </c>
      <c r="Q26" s="329"/>
      <c r="R26" s="329"/>
      <c r="S26" s="233" t="e">
        <f>IF(B26=Data!B139,Data!I139,(IF(B26=Data!#REF!,Data!#REF!,(IF(B26=Data!B142,Data!I142,(IF(B26=Data!#REF!,Data!#REF!,(IF(B26=Data!#REF!,Data!#REF!,(IF(B26=Data!#REF!,Data!#REF!,(IF(B26=Data!B126,Data!I126,(IF(B26=Data!#REF!,Data!#REF!,Data!#REF!)))))))))))))))&amp;IF(B26=Data!#REF!,Data!#REF!,(IF(B26=Data!#REF!,Data!#REF!,(IF(B26=Data!B266,Data!I266,(IF(B26=Data!#REF!,Data!#REF!,(IF(B26=Data!#REF!,Data!#REF!,(IF(B26=Data!B166,Data!I934,(IF(B26=Data!#REF!,Data!#REF!,(IF(B26=Data!#REF!,Data!#REF!,Data!#REF!)))))))))))))))&amp;IF(B26=Data!#REF!,Data!#REF!,(IF(B26=Data!#REF!,Data!#REF!,(IF(B26=Data!#REF!,Data!#REF!,(IF(B26=Data!#REF!,Data!#REF!,(IF(B26=Data!#REF!,Data!#REF!,Data!#REF!)))))))))</f>
        <v>#REF!</v>
      </c>
      <c r="T26" s="330"/>
      <c r="U26" s="233" t="e">
        <f>IF(B26=Data!B139,Data!J139,(IF(B26=Data!#REF!,Data!#REF!,(IF(B26=Data!B142,Data!J142,(IF(B26=Data!#REF!,Data!#REF!,(IF(B26=Data!#REF!,Data!#REF!,(IF(B26=Data!#REF!,Data!#REF!,(IF(B26=Data!B126,Data!J126,(IF(B26=Data!#REF!,Data!#REF!,Data!#REF!)))))))))))))))&amp;IF(B26=Data!#REF!,Data!#REF!,(IF(B26=Data!#REF!,Data!#REF!,(IF(B26=Data!B266,Data!J266,(IF(B26=Data!#REF!,Data!#REF!,(IF(B26=Data!#REF!,Data!#REF!,(IF(B26=Data!B166,Data!J934,(IF(B26=Data!#REF!,Data!#REF!,(IF(B26=Data!#REF!,Data!#REF!,Data!#REF!)))))))))))))))&amp;IF(B26=Data!#REF!,Data!#REF!,(IF(B26=Data!#REF!,Data!#REF!,(IF(B26=Data!#REF!,Data!#REF!,(IF(B26=Data!#REF!,Data!#REF!,(IF(B26=Data!#REF!,Data!#REF!,Data!#REF!)))))))))</f>
        <v>#REF!</v>
      </c>
      <c r="V26" s="227" t="str">
        <f>IF(D26="","",VLOOKUP(B26,Data!$B$5:$J$501,9,FALSE)*D26)</f>
        <v/>
      </c>
    </row>
    <row r="27" spans="1:22" ht="17.5" customHeight="1">
      <c r="A27" s="326"/>
      <c r="B27" s="327"/>
      <c r="C27" s="239" t="str">
        <f>IF(D27="","",VLOOKUP(B27,Data!$B$5:$L$501,2,FALSE))</f>
        <v/>
      </c>
      <c r="D27" s="229"/>
      <c r="E27" s="228"/>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108,Data!G108,(IF(B27=Data!#REF!,Data!#REF!,(IF(B27=Data!B111,Data!G111,(IF(B27=Data!#REF!,Data!#REF!,(IF(B27=Data!#REF!,Data!#REF!,(IF(B27=Data!#REF!,Data!#REF!,(IF(B27=Data!B95,Data!G95,(IF(B27=Data!#REF!,Data!#REF!,Data!#REF!)))))))))))))))&amp;IF(B27=Data!#REF!,Data!#REF!,(IF(B27=Data!#REF!,Data!#REF!,(IF(B27=Data!B235,Data!G235,(IF(B27=Data!#REF!,Data!#REF!,(IF(B27=Data!#REF!,Data!#REF!,(IF(B27=Data!B135,Data!G903,(IF(B27=Data!#REF!,Data!#REF!,(IF(B27=Data!#REF!,Data!#REF!,Data!#REF!)))))))))))))))&amp;IF(B27=Data!#REF!,Data!#REF!,(IF(B27=Data!#REF!,Data!#REF!,(IF(B27=Data!#REF!,Data!#REF!,(IF(B27=Data!#REF!,Data!#REF!,(IF(B27=Data!#REF!,Data!#REF!,Data!#REF!)))))))))</f>
        <v>#REF!</v>
      </c>
      <c r="N27" s="328"/>
      <c r="O27" s="329"/>
      <c r="P27" s="233" t="e">
        <f>IF(B27=Data!B108,Data!H108,(IF(B27=Data!#REF!,Data!#REF!,(IF(B27=Data!B111,Data!H111,(IF(B27=Data!#REF!,Data!#REF!,(IF(B27=Data!#REF!,Data!#REF!,(IF(B27=Data!#REF!,Data!#REF!,(IF(B27=Data!B95,Data!H95,(IF(B27=Data!#REF!,Data!#REF!,Data!#REF!)))))))))))))))&amp;IF(B27=Data!#REF!,Data!#REF!,(IF(B27=Data!#REF!,Data!#REF!,(IF(B27=Data!B235,Data!H235,(IF(B27=Data!#REF!,Data!#REF!,(IF(B27=Data!#REF!,Data!#REF!,(IF(B27=Data!B135,Data!H903,(IF(B27=Data!#REF!,Data!#REF!,(IF(B27=Data!#REF!,Data!#REF!,Data!#REF!)))))))))))))))&amp;IF(B27=Data!#REF!,Data!#REF!,(IF(B27=Data!#REF!,Data!#REF!,(IF(B27=Data!#REF!,Data!#REF!,(IF(B27=Data!#REF!,Data!#REF!,(IF(B27=Data!#REF!,Data!#REF!,Data!#REF!)))))))))</f>
        <v>#REF!</v>
      </c>
      <c r="Q27" s="329"/>
      <c r="R27" s="329"/>
      <c r="S27" s="233" t="e">
        <f>IF(B27=Data!B108,Data!I108,(IF(B27=Data!#REF!,Data!#REF!,(IF(B27=Data!B111,Data!I111,(IF(B27=Data!#REF!,Data!#REF!,(IF(B27=Data!#REF!,Data!#REF!,(IF(B27=Data!#REF!,Data!#REF!,(IF(B27=Data!B95,Data!I95,(IF(B27=Data!#REF!,Data!#REF!,Data!#REF!)))))))))))))))&amp;IF(B27=Data!#REF!,Data!#REF!,(IF(B27=Data!#REF!,Data!#REF!,(IF(B27=Data!B235,Data!I235,(IF(B27=Data!#REF!,Data!#REF!,(IF(B27=Data!#REF!,Data!#REF!,(IF(B27=Data!B135,Data!I903,(IF(B27=Data!#REF!,Data!#REF!,(IF(B27=Data!#REF!,Data!#REF!,Data!#REF!)))))))))))))))&amp;IF(B27=Data!#REF!,Data!#REF!,(IF(B27=Data!#REF!,Data!#REF!,(IF(B27=Data!#REF!,Data!#REF!,(IF(B27=Data!#REF!,Data!#REF!,(IF(B27=Data!#REF!,Data!#REF!,Data!#REF!)))))))))</f>
        <v>#REF!</v>
      </c>
      <c r="T27" s="330"/>
      <c r="U27" s="233" t="e">
        <f>IF(B27=Data!B108,Data!J108,(IF(B27=Data!#REF!,Data!#REF!,(IF(B27=Data!B111,Data!J111,(IF(B27=Data!#REF!,Data!#REF!,(IF(B27=Data!#REF!,Data!#REF!,(IF(B27=Data!#REF!,Data!#REF!,(IF(B27=Data!B95,Data!J95,(IF(B27=Data!#REF!,Data!#REF!,Data!#REF!)))))))))))))))&amp;IF(B27=Data!#REF!,Data!#REF!,(IF(B27=Data!#REF!,Data!#REF!,(IF(B27=Data!B235,Data!J235,(IF(B27=Data!#REF!,Data!#REF!,(IF(B27=Data!#REF!,Data!#REF!,(IF(B27=Data!B135,Data!J903,(IF(B27=Data!#REF!,Data!#REF!,(IF(B27=Data!#REF!,Data!#REF!,Data!#REF!)))))))))))))))&amp;IF(B27=Data!#REF!,Data!#REF!,(IF(B27=Data!#REF!,Data!#REF!,(IF(B27=Data!#REF!,Data!#REF!,(IF(B27=Data!#REF!,Data!#REF!,(IF(B27=Data!#REF!,Data!#REF!,Data!#REF!)))))))))</f>
        <v>#REF!</v>
      </c>
      <c r="V27" s="227" t="str">
        <f>IF(D27="","",VLOOKUP(B27,Data!$B$5:$J$501,9,FALSE)*D27)</f>
        <v/>
      </c>
    </row>
    <row r="28" spans="1:22" ht="29" customHeight="1">
      <c r="A28" s="326"/>
      <c r="B28" s="390"/>
      <c r="C28" s="326"/>
      <c r="D28" s="321">
        <f>SUM(D18:D26)</f>
        <v>16</v>
      </c>
      <c r="E28" s="113"/>
      <c r="F28" s="167"/>
      <c r="G28" s="236">
        <f>SUM(G18:G26)</f>
        <v>36843.519999999997</v>
      </c>
      <c r="H28" s="235"/>
      <c r="I28" s="235"/>
      <c r="J28" s="241"/>
      <c r="K28" s="236">
        <f>SUM(K18:K26)</f>
        <v>4272</v>
      </c>
      <c r="L28" s="236">
        <f>SUM(L18:L26)</f>
        <v>3872</v>
      </c>
      <c r="M28" s="236" t="e">
        <f>SUM(M16:M27)</f>
        <v>#REF!</v>
      </c>
      <c r="N28" s="237" t="e">
        <f>SUM(#REF!)</f>
        <v>#REF!</v>
      </c>
      <c r="O28" s="236">
        <f>SUM(O16:O27)</f>
        <v>0</v>
      </c>
      <c r="P28" s="236" t="e">
        <f>SUM(P16:P27)</f>
        <v>#REF!</v>
      </c>
      <c r="Q28" s="237"/>
      <c r="R28" s="236">
        <f>SUM(R16:R27)</f>
        <v>0</v>
      </c>
      <c r="S28" s="236" t="e">
        <f>SUM(S16:S27)</f>
        <v>#REF!</v>
      </c>
      <c r="T28" s="237"/>
      <c r="U28" s="236" t="e">
        <f>SUM(U16:U27)</f>
        <v>#REF!</v>
      </c>
      <c r="V28" s="238">
        <f>SUM(V18:V26)</f>
        <v>23.808</v>
      </c>
    </row>
    <row r="29" spans="1:22" ht="16.5">
      <c r="A29" s="326"/>
      <c r="B29" s="19"/>
      <c r="C29" s="21"/>
      <c r="D29" s="203"/>
      <c r="E29" s="34"/>
      <c r="F29" s="186" t="s">
        <v>525</v>
      </c>
      <c r="G29" s="183"/>
      <c r="H29" s="55"/>
      <c r="I29" s="55"/>
      <c r="J29" s="165"/>
      <c r="K29" s="187"/>
      <c r="L29" s="183"/>
      <c r="M29" s="36"/>
      <c r="N29" s="35"/>
      <c r="O29" s="35"/>
      <c r="P29" s="35"/>
      <c r="Q29" s="35"/>
      <c r="R29" s="35"/>
      <c r="S29" s="35"/>
      <c r="T29" s="36"/>
      <c r="U29" s="36"/>
      <c r="V29" s="185"/>
    </row>
    <row r="30" spans="1:22" ht="13">
      <c r="A30" s="16" t="s">
        <v>520</v>
      </c>
      <c r="B30" s="17"/>
      <c r="C30" s="1"/>
      <c r="D30" s="204" t="s">
        <v>532</v>
      </c>
      <c r="E30" s="27"/>
      <c r="F30" s="81" t="s">
        <v>81</v>
      </c>
      <c r="G30" s="85"/>
      <c r="H30" s="32" t="s">
        <v>82</v>
      </c>
      <c r="I30" s="56"/>
      <c r="J30" s="188" t="s">
        <v>83</v>
      </c>
      <c r="K30" s="178"/>
      <c r="L30" s="428" t="s">
        <v>84</v>
      </c>
      <c r="M30" s="429"/>
      <c r="N30" s="429"/>
      <c r="O30" s="429"/>
      <c r="P30" s="429"/>
      <c r="Q30" s="429"/>
      <c r="R30" s="429"/>
      <c r="S30" s="429"/>
      <c r="T30" s="429"/>
      <c r="U30" s="429"/>
      <c r="V30" s="430"/>
    </row>
    <row r="31" spans="1:22" ht="13">
      <c r="A31" s="19" t="s">
        <v>521</v>
      </c>
      <c r="B31" s="20"/>
      <c r="C31" s="60"/>
      <c r="D31" s="201" t="s">
        <v>86</v>
      </c>
      <c r="E31" s="20"/>
      <c r="F31" s="431"/>
      <c r="G31" s="432"/>
      <c r="H31" s="19" t="s">
        <v>87</v>
      </c>
      <c r="I31" s="61"/>
      <c r="J31" s="189" t="s">
        <v>533</v>
      </c>
      <c r="K31" s="180"/>
      <c r="L31" s="176"/>
      <c r="M31" s="20"/>
      <c r="N31" s="20"/>
      <c r="O31" s="20"/>
      <c r="P31" s="20"/>
      <c r="Q31" s="20"/>
      <c r="R31" s="20"/>
      <c r="S31" s="20"/>
      <c r="T31" s="20"/>
      <c r="U31" s="20"/>
      <c r="V31" s="181"/>
    </row>
    <row r="32" spans="1:22">
      <c r="A32" s="19" t="s">
        <v>522</v>
      </c>
      <c r="B32" s="20"/>
      <c r="C32" s="21"/>
      <c r="D32" s="201"/>
      <c r="E32" s="20"/>
      <c r="F32" s="431"/>
      <c r="G32" s="432"/>
      <c r="H32" s="19"/>
      <c r="I32" s="61"/>
      <c r="J32" s="433" t="s">
        <v>92</v>
      </c>
      <c r="K32" s="434"/>
      <c r="L32" s="176"/>
      <c r="M32" s="20"/>
      <c r="N32" s="20"/>
      <c r="O32" s="20"/>
      <c r="P32" s="20"/>
      <c r="Q32" s="20"/>
      <c r="R32" s="20"/>
      <c r="S32" s="20"/>
      <c r="T32" s="20"/>
      <c r="U32" s="20"/>
      <c r="V32" s="181"/>
    </row>
    <row r="33" spans="1:29">
      <c r="A33" s="34"/>
      <c r="B33" s="35"/>
      <c r="C33" s="404"/>
      <c r="D33" s="201" t="s">
        <v>93</v>
      </c>
      <c r="E33" s="20"/>
      <c r="F33" s="190"/>
      <c r="G33" s="191"/>
      <c r="H33" s="19" t="s">
        <v>94</v>
      </c>
      <c r="I33" s="61"/>
      <c r="J33" s="189"/>
      <c r="K33" s="180"/>
      <c r="L33" s="176"/>
      <c r="M33" s="20"/>
      <c r="N33" s="20"/>
      <c r="O33" s="20"/>
      <c r="P33" s="20"/>
      <c r="Q33" s="20"/>
      <c r="R33" s="20"/>
      <c r="S33" s="20"/>
      <c r="T33" s="20"/>
      <c r="U33" s="20"/>
      <c r="V33" s="181"/>
    </row>
    <row r="34" spans="1:29" ht="13">
      <c r="A34" s="16" t="s">
        <v>95</v>
      </c>
      <c r="B34" s="27"/>
      <c r="C34" s="12"/>
      <c r="D34" s="201" t="s">
        <v>96</v>
      </c>
      <c r="E34" s="20"/>
      <c r="F34" s="89" t="s">
        <v>97</v>
      </c>
      <c r="G34" s="86"/>
      <c r="H34" s="19" t="s">
        <v>87</v>
      </c>
      <c r="I34" s="61"/>
      <c r="J34" s="189" t="s">
        <v>98</v>
      </c>
      <c r="K34" s="180"/>
      <c r="L34" s="176"/>
      <c r="M34" s="20"/>
      <c r="N34" s="20"/>
      <c r="O34" s="20"/>
      <c r="P34" s="20"/>
      <c r="Q34" s="20"/>
      <c r="R34" s="20"/>
      <c r="S34" s="20"/>
      <c r="T34" s="20"/>
      <c r="U34" s="20"/>
      <c r="V34" s="181"/>
    </row>
    <row r="35" spans="1:29" ht="13">
      <c r="A35" s="19" t="s">
        <v>538</v>
      </c>
      <c r="B35" s="20"/>
      <c r="C35" s="21"/>
      <c r="D35" s="201" t="s">
        <v>99</v>
      </c>
      <c r="E35" s="20"/>
      <c r="F35" s="90"/>
      <c r="G35" s="192"/>
      <c r="H35" s="19" t="s">
        <v>100</v>
      </c>
      <c r="I35" s="61"/>
      <c r="J35" s="433" t="s">
        <v>523</v>
      </c>
      <c r="K35" s="434"/>
      <c r="L35" s="435" t="s">
        <v>102</v>
      </c>
      <c r="M35" s="436"/>
      <c r="N35" s="436"/>
      <c r="O35" s="436"/>
      <c r="P35" s="436"/>
      <c r="Q35" s="436"/>
      <c r="R35" s="436"/>
      <c r="S35" s="436"/>
      <c r="T35" s="436"/>
      <c r="U35" s="436"/>
      <c r="V35" s="437"/>
    </row>
    <row r="36" spans="1:29">
      <c r="A36" s="34"/>
      <c r="B36" s="35"/>
      <c r="C36" s="36"/>
      <c r="D36" s="202"/>
      <c r="E36" s="35"/>
      <c r="F36" s="422" t="s">
        <v>996</v>
      </c>
      <c r="G36" s="423"/>
      <c r="H36" s="422" t="s">
        <v>997</v>
      </c>
      <c r="I36" s="423"/>
      <c r="J36" s="184" t="s">
        <v>539</v>
      </c>
      <c r="K36" s="184"/>
      <c r="L36" s="424" t="s">
        <v>104</v>
      </c>
      <c r="M36" s="425"/>
      <c r="N36" s="425"/>
      <c r="O36" s="425"/>
      <c r="P36" s="425"/>
      <c r="Q36" s="425"/>
      <c r="R36" s="425"/>
      <c r="S36" s="425"/>
      <c r="T36" s="425"/>
      <c r="U36" s="425"/>
      <c r="V36" s="426"/>
    </row>
    <row r="40" spans="1:29" ht="36" customHeight="1">
      <c r="A40" s="206" t="s">
        <v>545</v>
      </c>
      <c r="B40" s="206"/>
      <c r="D40" s="4"/>
      <c r="F40" s="331" t="s">
        <v>883</v>
      </c>
      <c r="G40" s="331"/>
      <c r="H40" s="331" t="s">
        <v>578</v>
      </c>
      <c r="J40" s="4"/>
    </row>
    <row r="41" spans="1:29" ht="20">
      <c r="A41" s="206" t="s">
        <v>901</v>
      </c>
      <c r="B41" s="206"/>
      <c r="D41" s="4"/>
      <c r="F41" s="331" t="s">
        <v>884</v>
      </c>
      <c r="G41" s="332"/>
      <c r="H41" s="331" t="s">
        <v>578</v>
      </c>
      <c r="J41" s="4"/>
    </row>
    <row r="42" spans="1:29" ht="20">
      <c r="A42" s="206" t="s">
        <v>546</v>
      </c>
      <c r="B42" s="206"/>
      <c r="D42" s="4"/>
      <c r="F42" s="331" t="s">
        <v>885</v>
      </c>
      <c r="G42" s="331"/>
      <c r="H42" s="331" t="s">
        <v>578</v>
      </c>
      <c r="J42" s="4"/>
    </row>
    <row r="43" spans="1:29" ht="20">
      <c r="A43" s="206" t="s">
        <v>547</v>
      </c>
      <c r="B43" s="206"/>
      <c r="D43" s="4"/>
      <c r="F43" s="331" t="s">
        <v>886</v>
      </c>
      <c r="G43" s="331"/>
      <c r="H43" s="331" t="s">
        <v>578</v>
      </c>
      <c r="J43" s="4"/>
    </row>
    <row r="44" spans="1:29" s="172" customFormat="1" ht="20">
      <c r="A44" s="206" t="s">
        <v>548</v>
      </c>
      <c r="B44" s="206"/>
      <c r="C44" s="4"/>
      <c r="D44" s="4"/>
      <c r="E44" s="4"/>
      <c r="F44" s="331" t="s">
        <v>887</v>
      </c>
      <c r="G44" s="331"/>
      <c r="H44" s="331" t="s">
        <v>578</v>
      </c>
      <c r="I44" s="4"/>
      <c r="J44" s="4"/>
      <c r="M44" s="4"/>
      <c r="N44" s="4"/>
      <c r="O44" s="4"/>
      <c r="P44" s="4"/>
      <c r="Q44" s="4"/>
      <c r="R44" s="4"/>
      <c r="S44" s="4"/>
      <c r="T44" s="4"/>
      <c r="U44" s="4"/>
      <c r="V44" s="173"/>
      <c r="Y44" s="4"/>
      <c r="Z44" s="4"/>
      <c r="AA44" s="4"/>
      <c r="AB44" s="4"/>
      <c r="AC44" s="4"/>
    </row>
    <row r="45" spans="1:29" ht="20">
      <c r="F45" s="331" t="s">
        <v>888</v>
      </c>
      <c r="G45" s="331"/>
      <c r="H45" s="331" t="s">
        <v>578</v>
      </c>
    </row>
  </sheetData>
  <mergeCells count="10">
    <mergeCell ref="F36:G36"/>
    <mergeCell ref="H36:I36"/>
    <mergeCell ref="L36:V36"/>
    <mergeCell ref="I5:J5"/>
    <mergeCell ref="L30:V30"/>
    <mergeCell ref="F31:G31"/>
    <mergeCell ref="F32:G32"/>
    <mergeCell ref="J32:K32"/>
    <mergeCell ref="J35:K35"/>
    <mergeCell ref="L35:V35"/>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3">
    <tabColor indexed="12"/>
    <pageSetUpPr autoPageBreaks="0"/>
  </sheetPr>
  <dimension ref="A1:T438"/>
  <sheetViews>
    <sheetView zoomScale="85" zoomScaleNormal="85" workbookViewId="0">
      <pane xSplit="3" ySplit="3" topLeftCell="D287" activePane="bottomRight" state="frozen"/>
      <selection pane="topRight" activeCell="C1" sqref="C1"/>
      <selection pane="bottomLeft" activeCell="A4" sqref="A4"/>
      <selection pane="bottomRight" activeCell="C297" sqref="C297"/>
    </sheetView>
  </sheetViews>
  <sheetFormatPr defaultColWidth="32.54296875" defaultRowHeight="15.5"/>
  <cols>
    <col min="1" max="1" width="5" style="250" customWidth="1"/>
    <col min="2" max="2" width="13.1796875" style="250" customWidth="1"/>
    <col min="3" max="3" width="68.453125" style="250" customWidth="1"/>
    <col min="4" max="4" width="13.1796875" style="250" customWidth="1"/>
    <col min="5" max="5" width="7.1796875" style="250" customWidth="1"/>
    <col min="6" max="6" width="15.1796875" style="250" customWidth="1"/>
    <col min="7" max="7" width="13.1796875" style="250" customWidth="1"/>
    <col min="8" max="8" width="10.54296875" style="250" customWidth="1"/>
    <col min="9" max="9" width="10.453125" style="250" customWidth="1"/>
    <col min="10" max="11" width="11.1796875" style="250" customWidth="1"/>
    <col min="12" max="12" width="14" style="250" customWidth="1"/>
    <col min="13" max="13" width="14.1796875" style="296" customWidth="1"/>
    <col min="14" max="14" width="11.81640625" style="250" customWidth="1"/>
    <col min="15" max="15" width="7.54296875" style="250" customWidth="1"/>
    <col min="16" max="17" width="7.453125" style="250" customWidth="1"/>
    <col min="18" max="16384" width="32.54296875" style="250"/>
  </cols>
  <sheetData>
    <row r="1" spans="1:17" ht="17.5">
      <c r="A1" s="271" t="s">
        <v>105</v>
      </c>
      <c r="B1" s="271" t="s">
        <v>107</v>
      </c>
      <c r="C1" s="271" t="s">
        <v>106</v>
      </c>
      <c r="D1" s="271" t="s">
        <v>107</v>
      </c>
      <c r="E1" s="271" t="s">
        <v>108</v>
      </c>
      <c r="F1" s="271" t="s">
        <v>109</v>
      </c>
      <c r="G1" s="271" t="s">
        <v>110</v>
      </c>
      <c r="H1" s="272" t="s">
        <v>111</v>
      </c>
      <c r="I1" s="272" t="s">
        <v>112</v>
      </c>
      <c r="J1" s="272" t="s">
        <v>113</v>
      </c>
      <c r="K1" s="272" t="s">
        <v>114</v>
      </c>
      <c r="L1" s="272" t="s">
        <v>115</v>
      </c>
      <c r="M1" s="273" t="s">
        <v>116</v>
      </c>
      <c r="N1" s="274" t="s">
        <v>117</v>
      </c>
      <c r="O1" s="274"/>
      <c r="P1" s="274"/>
      <c r="Q1" s="274"/>
    </row>
    <row r="2" spans="1:17" ht="15" customHeight="1">
      <c r="A2" s="275"/>
      <c r="B2" s="275"/>
      <c r="C2" s="275"/>
      <c r="D2" s="275"/>
      <c r="E2" s="276" t="s">
        <v>118</v>
      </c>
      <c r="F2" s="416" t="s">
        <v>119</v>
      </c>
      <c r="G2" s="416" t="s">
        <v>120</v>
      </c>
      <c r="H2" s="419" t="s">
        <v>121</v>
      </c>
      <c r="I2" s="420"/>
      <c r="J2" s="421"/>
      <c r="K2" s="277"/>
      <c r="L2" s="416" t="s">
        <v>122</v>
      </c>
      <c r="M2" s="416" t="s">
        <v>123</v>
      </c>
      <c r="N2" s="416" t="s">
        <v>124</v>
      </c>
      <c r="O2" s="278"/>
      <c r="P2" s="297" t="s">
        <v>180</v>
      </c>
      <c r="Q2" s="278"/>
    </row>
    <row r="3" spans="1:17">
      <c r="A3" s="279" t="s">
        <v>181</v>
      </c>
      <c r="B3" s="279" t="s">
        <v>183</v>
      </c>
      <c r="C3" s="279" t="s">
        <v>182</v>
      </c>
      <c r="D3" s="279" t="s">
        <v>183</v>
      </c>
      <c r="E3" s="279" t="s">
        <v>184</v>
      </c>
      <c r="F3" s="417"/>
      <c r="G3" s="417"/>
      <c r="H3" s="280" t="s">
        <v>185</v>
      </c>
      <c r="I3" s="280" t="s">
        <v>116</v>
      </c>
      <c r="J3" s="280" t="s">
        <v>186</v>
      </c>
      <c r="K3" s="279" t="s">
        <v>74</v>
      </c>
      <c r="L3" s="417"/>
      <c r="M3" s="418"/>
      <c r="N3" s="418"/>
      <c r="O3" s="278"/>
      <c r="P3" s="298" t="s">
        <v>187</v>
      </c>
      <c r="Q3" s="278"/>
    </row>
    <row r="4" spans="1:17" ht="16" thickBot="1">
      <c r="A4" s="281"/>
      <c r="B4" s="282"/>
      <c r="C4" s="282"/>
      <c r="D4" s="282"/>
      <c r="E4" s="282"/>
      <c r="F4" s="282"/>
      <c r="G4" s="282"/>
      <c r="H4" s="282"/>
      <c r="I4" s="282"/>
      <c r="J4" s="282"/>
      <c r="K4" s="282"/>
      <c r="L4" s="282"/>
      <c r="M4" s="295"/>
      <c r="N4" s="293"/>
      <c r="O4" s="246"/>
      <c r="P4" s="246"/>
      <c r="Q4" s="246"/>
    </row>
    <row r="5" spans="1:17">
      <c r="A5" s="253">
        <v>1</v>
      </c>
      <c r="B5" s="253" t="s">
        <v>196</v>
      </c>
      <c r="C5" s="253" t="s">
        <v>195</v>
      </c>
      <c r="D5" s="253" t="s">
        <v>196</v>
      </c>
      <c r="E5" s="265" t="s">
        <v>189</v>
      </c>
      <c r="F5" s="259">
        <v>201</v>
      </c>
      <c r="G5" s="259">
        <v>181</v>
      </c>
      <c r="H5" s="259">
        <v>156</v>
      </c>
      <c r="I5" s="253">
        <v>63</v>
      </c>
      <c r="J5" s="253">
        <v>117</v>
      </c>
      <c r="K5" s="256">
        <v>1.1499999999999999</v>
      </c>
      <c r="L5" s="257" t="s">
        <v>819</v>
      </c>
      <c r="M5" s="260">
        <v>1389.79</v>
      </c>
      <c r="N5" s="283" t="s">
        <v>190</v>
      </c>
      <c r="O5" s="246" t="s">
        <v>197</v>
      </c>
      <c r="P5" s="247"/>
      <c r="Q5" s="284" t="s">
        <v>635</v>
      </c>
    </row>
    <row r="6" spans="1:17">
      <c r="A6" s="253">
        <v>2</v>
      </c>
      <c r="B6" s="253" t="s">
        <v>199</v>
      </c>
      <c r="C6" s="253" t="s">
        <v>198</v>
      </c>
      <c r="D6" s="253" t="s">
        <v>199</v>
      </c>
      <c r="E6" s="265" t="s">
        <v>189</v>
      </c>
      <c r="F6" s="259">
        <v>201</v>
      </c>
      <c r="G6" s="259">
        <v>181</v>
      </c>
      <c r="H6" s="259">
        <v>156</v>
      </c>
      <c r="I6" s="253">
        <v>63</v>
      </c>
      <c r="J6" s="253">
        <v>117</v>
      </c>
      <c r="K6" s="256">
        <v>1.1499999999999999</v>
      </c>
      <c r="L6" s="257" t="s">
        <v>819</v>
      </c>
      <c r="M6" s="260">
        <v>1389.79</v>
      </c>
      <c r="N6" s="283" t="s">
        <v>190</v>
      </c>
      <c r="O6" s="246" t="s">
        <v>197</v>
      </c>
      <c r="P6" s="247"/>
      <c r="Q6" s="267" t="s">
        <v>635</v>
      </c>
    </row>
    <row r="7" spans="1:17">
      <c r="A7" s="253">
        <v>3</v>
      </c>
      <c r="B7" s="253" t="s">
        <v>201</v>
      </c>
      <c r="C7" s="253" t="s">
        <v>200</v>
      </c>
      <c r="D7" s="253" t="s">
        <v>201</v>
      </c>
      <c r="E7" s="265" t="s">
        <v>189</v>
      </c>
      <c r="F7" s="259">
        <v>201</v>
      </c>
      <c r="G7" s="259">
        <v>181</v>
      </c>
      <c r="H7" s="259">
        <v>156</v>
      </c>
      <c r="I7" s="253">
        <v>63</v>
      </c>
      <c r="J7" s="253">
        <v>117</v>
      </c>
      <c r="K7" s="256">
        <v>1.1499999999999999</v>
      </c>
      <c r="L7" s="257" t="s">
        <v>819</v>
      </c>
      <c r="M7" s="260">
        <v>1747.92</v>
      </c>
      <c r="N7" s="283" t="s">
        <v>190</v>
      </c>
      <c r="O7" s="246" t="s">
        <v>197</v>
      </c>
      <c r="P7" s="247"/>
      <c r="Q7" s="267" t="s">
        <v>635</v>
      </c>
    </row>
    <row r="8" spans="1:17" s="285" customFormat="1">
      <c r="A8" s="253">
        <v>4</v>
      </c>
      <c r="B8" s="253" t="s">
        <v>203</v>
      </c>
      <c r="C8" s="253" t="s">
        <v>202</v>
      </c>
      <c r="D8" s="253" t="s">
        <v>203</v>
      </c>
      <c r="E8" s="265" t="s">
        <v>189</v>
      </c>
      <c r="F8" s="259">
        <v>201</v>
      </c>
      <c r="G8" s="259">
        <v>181</v>
      </c>
      <c r="H8" s="259">
        <v>156</v>
      </c>
      <c r="I8" s="253">
        <v>63</v>
      </c>
      <c r="J8" s="253">
        <v>117</v>
      </c>
      <c r="K8" s="256">
        <v>1.1499999999999999</v>
      </c>
      <c r="L8" s="257" t="s">
        <v>819</v>
      </c>
      <c r="M8" s="260">
        <v>1747.92</v>
      </c>
      <c r="N8" s="283" t="s">
        <v>190</v>
      </c>
      <c r="O8" s="246" t="s">
        <v>197</v>
      </c>
      <c r="P8" s="247"/>
      <c r="Q8" s="267" t="s">
        <v>635</v>
      </c>
    </row>
    <row r="9" spans="1:17" s="285" customFormat="1">
      <c r="A9" s="253">
        <v>5</v>
      </c>
      <c r="B9" s="253" t="s">
        <v>205</v>
      </c>
      <c r="C9" s="253" t="s">
        <v>204</v>
      </c>
      <c r="D9" s="253" t="s">
        <v>205</v>
      </c>
      <c r="E9" s="265" t="s">
        <v>189</v>
      </c>
      <c r="F9" s="259">
        <v>201</v>
      </c>
      <c r="G9" s="259">
        <v>181</v>
      </c>
      <c r="H9" s="259">
        <v>156</v>
      </c>
      <c r="I9" s="253">
        <v>63</v>
      </c>
      <c r="J9" s="253">
        <v>117</v>
      </c>
      <c r="K9" s="256">
        <v>1.1499999999999999</v>
      </c>
      <c r="L9" s="257" t="s">
        <v>819</v>
      </c>
      <c r="M9" s="260">
        <v>1749.62</v>
      </c>
      <c r="N9" s="283" t="s">
        <v>190</v>
      </c>
      <c r="O9" s="246" t="s">
        <v>197</v>
      </c>
      <c r="P9" s="247"/>
      <c r="Q9" s="267" t="s">
        <v>635</v>
      </c>
    </row>
    <row r="10" spans="1:17" s="285" customFormat="1">
      <c r="A10" s="253">
        <v>6</v>
      </c>
      <c r="B10" s="253" t="s">
        <v>207</v>
      </c>
      <c r="C10" s="253" t="s">
        <v>206</v>
      </c>
      <c r="D10" s="253" t="s">
        <v>207</v>
      </c>
      <c r="E10" s="265" t="s">
        <v>189</v>
      </c>
      <c r="F10" s="259">
        <v>201</v>
      </c>
      <c r="G10" s="259">
        <v>181</v>
      </c>
      <c r="H10" s="259">
        <v>156</v>
      </c>
      <c r="I10" s="253">
        <v>63</v>
      </c>
      <c r="J10" s="253">
        <v>117</v>
      </c>
      <c r="K10" s="256">
        <v>1.1499999999999999</v>
      </c>
      <c r="L10" s="257" t="s">
        <v>819</v>
      </c>
      <c r="M10" s="260">
        <v>1749.62</v>
      </c>
      <c r="N10" s="283" t="s">
        <v>190</v>
      </c>
      <c r="O10" s="246" t="s">
        <v>197</v>
      </c>
      <c r="P10" s="247"/>
      <c r="Q10" s="267" t="s">
        <v>635</v>
      </c>
    </row>
    <row r="11" spans="1:17" s="285" customFormat="1">
      <c r="A11" s="253">
        <v>7</v>
      </c>
      <c r="B11" s="253" t="s">
        <v>211</v>
      </c>
      <c r="C11" s="253" t="s">
        <v>210</v>
      </c>
      <c r="D11" s="253" t="s">
        <v>211</v>
      </c>
      <c r="E11" s="265" t="s">
        <v>189</v>
      </c>
      <c r="F11" s="259">
        <v>201</v>
      </c>
      <c r="G11" s="259">
        <v>181</v>
      </c>
      <c r="H11" s="259">
        <v>156</v>
      </c>
      <c r="I11" s="253">
        <v>63</v>
      </c>
      <c r="J11" s="253">
        <v>117</v>
      </c>
      <c r="K11" s="256">
        <v>1.1499999999999999</v>
      </c>
      <c r="L11" s="257" t="s">
        <v>819</v>
      </c>
      <c r="M11" s="260">
        <v>1567.63</v>
      </c>
      <c r="N11" s="283" t="s">
        <v>190</v>
      </c>
      <c r="O11" s="246" t="s">
        <v>197</v>
      </c>
      <c r="P11" s="247"/>
      <c r="Q11" s="267" t="s">
        <v>635</v>
      </c>
    </row>
    <row r="12" spans="1:17">
      <c r="A12" s="253">
        <v>8</v>
      </c>
      <c r="B12" s="253" t="s">
        <v>20</v>
      </c>
      <c r="C12" s="253" t="s">
        <v>555</v>
      </c>
      <c r="D12" s="253" t="s">
        <v>20</v>
      </c>
      <c r="E12" s="265" t="s">
        <v>189</v>
      </c>
      <c r="F12" s="259">
        <v>201</v>
      </c>
      <c r="G12" s="259">
        <v>181</v>
      </c>
      <c r="H12" s="259">
        <v>156</v>
      </c>
      <c r="I12" s="253">
        <v>63</v>
      </c>
      <c r="J12" s="253">
        <v>117</v>
      </c>
      <c r="K12" s="256">
        <v>1.1499999999999999</v>
      </c>
      <c r="L12" s="257" t="s">
        <v>819</v>
      </c>
      <c r="M12" s="260">
        <v>1527.78</v>
      </c>
      <c r="N12" s="283" t="s">
        <v>190</v>
      </c>
      <c r="O12" s="246" t="s">
        <v>197</v>
      </c>
      <c r="P12" s="247"/>
      <c r="Q12" s="267" t="s">
        <v>635</v>
      </c>
    </row>
    <row r="13" spans="1:17" s="285" customFormat="1">
      <c r="A13" s="253">
        <v>9</v>
      </c>
      <c r="B13" s="253" t="s">
        <v>209</v>
      </c>
      <c r="C13" s="253" t="s">
        <v>208</v>
      </c>
      <c r="D13" s="253" t="s">
        <v>209</v>
      </c>
      <c r="E13" s="265" t="s">
        <v>189</v>
      </c>
      <c r="F13" s="259">
        <v>201</v>
      </c>
      <c r="G13" s="259">
        <v>181</v>
      </c>
      <c r="H13" s="259">
        <v>156</v>
      </c>
      <c r="I13" s="253">
        <v>63</v>
      </c>
      <c r="J13" s="253">
        <v>117</v>
      </c>
      <c r="K13" s="256">
        <v>1.1499999999999999</v>
      </c>
      <c r="L13" s="257" t="s">
        <v>819</v>
      </c>
      <c r="M13" s="260">
        <v>1527.82</v>
      </c>
      <c r="N13" s="283" t="s">
        <v>190</v>
      </c>
      <c r="O13" s="246" t="s">
        <v>197</v>
      </c>
      <c r="P13" s="247"/>
      <c r="Q13" s="267" t="s">
        <v>635</v>
      </c>
    </row>
    <row r="14" spans="1:17">
      <c r="A14" s="253">
        <v>10</v>
      </c>
      <c r="B14" s="253" t="s">
        <v>702</v>
      </c>
      <c r="C14" s="253" t="s">
        <v>704</v>
      </c>
      <c r="D14" s="253" t="s">
        <v>702</v>
      </c>
      <c r="E14" s="265" t="s">
        <v>189</v>
      </c>
      <c r="F14" s="259">
        <v>206</v>
      </c>
      <c r="G14" s="259">
        <v>186</v>
      </c>
      <c r="H14" s="259">
        <v>156</v>
      </c>
      <c r="I14" s="253">
        <v>63</v>
      </c>
      <c r="J14" s="253">
        <v>117</v>
      </c>
      <c r="K14" s="256">
        <v>1.1499999999999999</v>
      </c>
      <c r="L14" s="257" t="s">
        <v>819</v>
      </c>
      <c r="M14" s="260">
        <v>1686.43</v>
      </c>
      <c r="N14" s="283" t="s">
        <v>190</v>
      </c>
      <c r="O14" s="246" t="s">
        <v>197</v>
      </c>
      <c r="P14" s="247"/>
      <c r="Q14" s="267" t="s">
        <v>635</v>
      </c>
    </row>
    <row r="15" spans="1:17">
      <c r="A15" s="253">
        <v>11</v>
      </c>
      <c r="B15" s="253" t="s">
        <v>710</v>
      </c>
      <c r="C15" s="253" t="s">
        <v>709</v>
      </c>
      <c r="D15" s="253" t="s">
        <v>710</v>
      </c>
      <c r="E15" s="265" t="s">
        <v>189</v>
      </c>
      <c r="F15" s="259">
        <v>206</v>
      </c>
      <c r="G15" s="259">
        <v>186</v>
      </c>
      <c r="H15" s="259">
        <v>156</v>
      </c>
      <c r="I15" s="253">
        <v>63</v>
      </c>
      <c r="J15" s="253">
        <v>117</v>
      </c>
      <c r="K15" s="256">
        <v>1.1499999999999999</v>
      </c>
      <c r="L15" s="257" t="s">
        <v>819</v>
      </c>
      <c r="M15" s="260">
        <v>1686.95</v>
      </c>
      <c r="N15" s="283" t="s">
        <v>190</v>
      </c>
      <c r="O15" s="246" t="s">
        <v>197</v>
      </c>
      <c r="P15" s="247"/>
      <c r="Q15" s="267" t="s">
        <v>635</v>
      </c>
    </row>
    <row r="16" spans="1:17">
      <c r="A16" s="253">
        <v>12</v>
      </c>
      <c r="B16" s="253" t="s">
        <v>815</v>
      </c>
      <c r="C16" s="253" t="s">
        <v>794</v>
      </c>
      <c r="D16" s="253" t="s">
        <v>815</v>
      </c>
      <c r="E16" s="265" t="s">
        <v>189</v>
      </c>
      <c r="F16" s="259">
        <v>206</v>
      </c>
      <c r="G16" s="259">
        <v>186</v>
      </c>
      <c r="H16" s="259">
        <v>156</v>
      </c>
      <c r="I16" s="253">
        <v>63</v>
      </c>
      <c r="J16" s="253">
        <v>117</v>
      </c>
      <c r="K16" s="256">
        <v>1.1499999999999999</v>
      </c>
      <c r="L16" s="257" t="s">
        <v>819</v>
      </c>
      <c r="M16" s="260">
        <v>1694.11</v>
      </c>
      <c r="N16" s="283" t="s">
        <v>190</v>
      </c>
      <c r="O16" s="246" t="s">
        <v>197</v>
      </c>
      <c r="P16" s="247"/>
      <c r="Q16" s="267" t="s">
        <v>635</v>
      </c>
    </row>
    <row r="17" spans="1:17">
      <c r="A17" s="253">
        <v>13</v>
      </c>
      <c r="B17" s="253" t="s">
        <v>711</v>
      </c>
      <c r="C17" s="253" t="s">
        <v>708</v>
      </c>
      <c r="D17" s="253" t="s">
        <v>711</v>
      </c>
      <c r="E17" s="265" t="s">
        <v>189</v>
      </c>
      <c r="F17" s="259">
        <v>206</v>
      </c>
      <c r="G17" s="259">
        <v>186</v>
      </c>
      <c r="H17" s="259">
        <v>156</v>
      </c>
      <c r="I17" s="253">
        <v>63</v>
      </c>
      <c r="J17" s="253">
        <v>117</v>
      </c>
      <c r="K17" s="256">
        <v>1.1499999999999999</v>
      </c>
      <c r="L17" s="257" t="s">
        <v>819</v>
      </c>
      <c r="M17" s="260">
        <v>1686.43</v>
      </c>
      <c r="N17" s="283" t="s">
        <v>190</v>
      </c>
      <c r="O17" s="246" t="s">
        <v>197</v>
      </c>
      <c r="Q17" s="267" t="s">
        <v>635</v>
      </c>
    </row>
    <row r="18" spans="1:17">
      <c r="A18" s="253">
        <v>14</v>
      </c>
      <c r="B18" s="253" t="s">
        <v>814</v>
      </c>
      <c r="C18" s="253" t="s">
        <v>813</v>
      </c>
      <c r="D18" s="253" t="s">
        <v>814</v>
      </c>
      <c r="E18" s="265" t="s">
        <v>189</v>
      </c>
      <c r="F18" s="259">
        <v>206</v>
      </c>
      <c r="G18" s="259">
        <v>186</v>
      </c>
      <c r="H18" s="259">
        <v>156</v>
      </c>
      <c r="I18" s="253">
        <v>63</v>
      </c>
      <c r="J18" s="253">
        <v>117</v>
      </c>
      <c r="K18" s="256">
        <v>1.1499999999999999</v>
      </c>
      <c r="L18" s="257" t="s">
        <v>819</v>
      </c>
      <c r="M18" s="260">
        <v>1823.62</v>
      </c>
      <c r="N18" s="266" t="s">
        <v>190</v>
      </c>
      <c r="O18" s="246" t="s">
        <v>197</v>
      </c>
      <c r="Q18" s="267" t="s">
        <v>635</v>
      </c>
    </row>
    <row r="19" spans="1:17">
      <c r="A19" s="253">
        <v>15</v>
      </c>
      <c r="B19" s="253" t="s">
        <v>832</v>
      </c>
      <c r="C19" s="253" t="s">
        <v>830</v>
      </c>
      <c r="D19" s="253" t="s">
        <v>832</v>
      </c>
      <c r="E19" s="265" t="s">
        <v>189</v>
      </c>
      <c r="F19" s="259">
        <v>206</v>
      </c>
      <c r="G19" s="259">
        <v>186</v>
      </c>
      <c r="H19" s="259">
        <v>156</v>
      </c>
      <c r="I19" s="253">
        <v>63</v>
      </c>
      <c r="J19" s="253">
        <v>117</v>
      </c>
      <c r="K19" s="256">
        <v>1.1499999999999999</v>
      </c>
      <c r="L19" s="257" t="s">
        <v>819</v>
      </c>
      <c r="M19" s="260">
        <v>2053.6799999999998</v>
      </c>
      <c r="N19" s="283" t="s">
        <v>190</v>
      </c>
      <c r="O19" s="246" t="s">
        <v>197</v>
      </c>
      <c r="P19" s="247"/>
      <c r="Q19" s="267" t="s">
        <v>635</v>
      </c>
    </row>
    <row r="20" spans="1:17">
      <c r="A20" s="253">
        <v>16</v>
      </c>
      <c r="B20" s="253" t="s">
        <v>839</v>
      </c>
      <c r="C20" s="253" t="s">
        <v>838</v>
      </c>
      <c r="D20" s="253" t="s">
        <v>839</v>
      </c>
      <c r="E20" s="265" t="s">
        <v>189</v>
      </c>
      <c r="F20" s="259">
        <v>206</v>
      </c>
      <c r="G20" s="259">
        <v>186</v>
      </c>
      <c r="H20" s="259">
        <v>156</v>
      </c>
      <c r="I20" s="253">
        <v>63</v>
      </c>
      <c r="J20" s="253">
        <v>117</v>
      </c>
      <c r="K20" s="256">
        <v>1.1499999999999999</v>
      </c>
      <c r="L20" s="257" t="s">
        <v>819</v>
      </c>
      <c r="M20" s="260">
        <v>2048.09</v>
      </c>
      <c r="N20" s="283" t="s">
        <v>190</v>
      </c>
      <c r="O20" s="246" t="s">
        <v>197</v>
      </c>
      <c r="P20" s="247"/>
      <c r="Q20" s="267" t="s">
        <v>635</v>
      </c>
    </row>
    <row r="21" spans="1:17">
      <c r="A21" s="253">
        <v>17</v>
      </c>
      <c r="B21" s="253" t="s">
        <v>872</v>
      </c>
      <c r="C21" s="253" t="s">
        <v>871</v>
      </c>
      <c r="D21" s="253" t="s">
        <v>872</v>
      </c>
      <c r="E21" s="265" t="s">
        <v>189</v>
      </c>
      <c r="F21" s="259">
        <v>206</v>
      </c>
      <c r="G21" s="259">
        <v>186</v>
      </c>
      <c r="H21" s="259">
        <v>156</v>
      </c>
      <c r="I21" s="253">
        <v>63</v>
      </c>
      <c r="J21" s="253">
        <v>117</v>
      </c>
      <c r="K21" s="256">
        <v>1.1499999999999999</v>
      </c>
      <c r="L21" s="257" t="s">
        <v>819</v>
      </c>
      <c r="M21" s="260">
        <v>1834.06</v>
      </c>
      <c r="N21" s="266" t="s">
        <v>190</v>
      </c>
      <c r="O21" s="246" t="s">
        <v>197</v>
      </c>
      <c r="Q21" s="267" t="s">
        <v>635</v>
      </c>
    </row>
    <row r="22" spans="1:17">
      <c r="A22" s="253"/>
      <c r="B22" s="253"/>
      <c r="C22" s="253"/>
      <c r="D22" s="253"/>
      <c r="E22" s="265" t="s">
        <v>189</v>
      </c>
      <c r="F22" s="259"/>
      <c r="G22" s="259"/>
      <c r="H22" s="259"/>
      <c r="I22" s="253"/>
      <c r="J22" s="253"/>
      <c r="K22" s="256"/>
      <c r="L22" s="257" t="s">
        <v>819</v>
      </c>
      <c r="M22" s="260"/>
      <c r="N22" s="266" t="s">
        <v>190</v>
      </c>
      <c r="O22" s="246" t="s">
        <v>197</v>
      </c>
      <c r="P22" s="247"/>
      <c r="Q22" s="267"/>
    </row>
    <row r="23" spans="1:17">
      <c r="A23" s="253"/>
      <c r="B23" s="253"/>
      <c r="C23" s="253"/>
      <c r="D23" s="253"/>
      <c r="E23" s="265" t="s">
        <v>189</v>
      </c>
      <c r="F23" s="259"/>
      <c r="G23" s="259"/>
      <c r="H23" s="259"/>
      <c r="I23" s="253"/>
      <c r="J23" s="253"/>
      <c r="K23" s="256"/>
      <c r="L23" s="257" t="s">
        <v>819</v>
      </c>
      <c r="M23" s="260"/>
      <c r="N23" s="266" t="s">
        <v>190</v>
      </c>
      <c r="O23" s="246" t="s">
        <v>197</v>
      </c>
      <c r="P23" s="247"/>
      <c r="Q23" s="267"/>
    </row>
    <row r="24" spans="1:17">
      <c r="A24" s="253"/>
      <c r="B24" s="253"/>
      <c r="C24" s="253"/>
      <c r="D24" s="253"/>
      <c r="E24" s="265" t="s">
        <v>189</v>
      </c>
      <c r="F24" s="259"/>
      <c r="G24" s="259"/>
      <c r="H24" s="259"/>
      <c r="I24" s="253"/>
      <c r="J24" s="253"/>
      <c r="K24" s="256"/>
      <c r="L24" s="257" t="s">
        <v>819</v>
      </c>
      <c r="M24" s="260"/>
      <c r="N24" s="266" t="s">
        <v>190</v>
      </c>
      <c r="O24" s="246" t="s">
        <v>197</v>
      </c>
      <c r="P24" s="247"/>
      <c r="Q24" s="267"/>
    </row>
    <row r="25" spans="1:17">
      <c r="A25" s="253"/>
      <c r="B25" s="253"/>
      <c r="C25" s="253"/>
      <c r="D25" s="253"/>
      <c r="E25" s="265" t="s">
        <v>189</v>
      </c>
      <c r="F25" s="259"/>
      <c r="G25" s="259"/>
      <c r="H25" s="259"/>
      <c r="I25" s="253"/>
      <c r="J25" s="253"/>
      <c r="K25" s="256"/>
      <c r="L25" s="257" t="s">
        <v>819</v>
      </c>
      <c r="M25" s="260"/>
      <c r="N25" s="266" t="s">
        <v>190</v>
      </c>
      <c r="O25" s="246" t="s">
        <v>197</v>
      </c>
      <c r="P25" s="247"/>
      <c r="Q25" s="267"/>
    </row>
    <row r="26" spans="1:17">
      <c r="A26" s="253"/>
      <c r="B26" s="253"/>
      <c r="C26" s="253"/>
      <c r="D26" s="253"/>
      <c r="E26" s="265" t="s">
        <v>189</v>
      </c>
      <c r="F26" s="259"/>
      <c r="G26" s="259"/>
      <c r="H26" s="259"/>
      <c r="I26" s="253"/>
      <c r="J26" s="253"/>
      <c r="K26" s="256"/>
      <c r="L26" s="257" t="s">
        <v>819</v>
      </c>
      <c r="M26" s="260"/>
      <c r="N26" s="266" t="s">
        <v>190</v>
      </c>
      <c r="O26" s="246" t="s">
        <v>197</v>
      </c>
      <c r="Q26" s="267"/>
    </row>
    <row r="27" spans="1:17">
      <c r="A27" s="253"/>
      <c r="B27" s="253"/>
      <c r="C27" s="253"/>
      <c r="D27" s="253"/>
      <c r="E27" s="265" t="s">
        <v>189</v>
      </c>
      <c r="F27" s="259"/>
      <c r="G27" s="259"/>
      <c r="H27" s="259"/>
      <c r="I27" s="253"/>
      <c r="J27" s="253"/>
      <c r="K27" s="256"/>
      <c r="L27" s="257" t="s">
        <v>819</v>
      </c>
      <c r="M27" s="260"/>
      <c r="N27" s="266" t="s">
        <v>190</v>
      </c>
      <c r="O27" s="246" t="s">
        <v>197</v>
      </c>
      <c r="P27" s="247"/>
      <c r="Q27" s="267"/>
    </row>
    <row r="28" spans="1:17">
      <c r="A28" s="253"/>
      <c r="B28" s="253"/>
      <c r="C28" s="253"/>
      <c r="D28" s="253"/>
      <c r="E28" s="265" t="s">
        <v>189</v>
      </c>
      <c r="F28" s="259"/>
      <c r="G28" s="259"/>
      <c r="H28" s="259"/>
      <c r="I28" s="253"/>
      <c r="J28" s="253"/>
      <c r="K28" s="256"/>
      <c r="L28" s="257" t="s">
        <v>819</v>
      </c>
      <c r="M28" s="260"/>
      <c r="N28" s="266" t="s">
        <v>190</v>
      </c>
      <c r="O28" s="246" t="s">
        <v>197</v>
      </c>
      <c r="Q28" s="267"/>
    </row>
    <row r="29" spans="1:17">
      <c r="A29" s="253">
        <v>1</v>
      </c>
      <c r="B29" s="253" t="s">
        <v>337</v>
      </c>
      <c r="C29" s="253" t="s">
        <v>336</v>
      </c>
      <c r="D29" s="253" t="s">
        <v>337</v>
      </c>
      <c r="E29" s="265" t="s">
        <v>189</v>
      </c>
      <c r="F29" s="259">
        <v>201</v>
      </c>
      <c r="G29" s="259">
        <v>181</v>
      </c>
      <c r="H29" s="259">
        <v>156</v>
      </c>
      <c r="I29" s="253">
        <v>63</v>
      </c>
      <c r="J29" s="253">
        <v>117</v>
      </c>
      <c r="K29" s="256">
        <v>1.1499999999999999</v>
      </c>
      <c r="L29" s="257" t="s">
        <v>819</v>
      </c>
      <c r="M29" s="260">
        <v>1367.56</v>
      </c>
      <c r="N29" s="266" t="s">
        <v>190</v>
      </c>
      <c r="O29" s="246" t="s">
        <v>197</v>
      </c>
      <c r="Q29" s="267" t="s">
        <v>635</v>
      </c>
    </row>
    <row r="30" spans="1:17">
      <c r="A30" s="253">
        <v>2</v>
      </c>
      <c r="B30" s="253" t="s">
        <v>34</v>
      </c>
      <c r="C30" s="253" t="s">
        <v>31</v>
      </c>
      <c r="D30" s="253" t="s">
        <v>34</v>
      </c>
      <c r="E30" s="265" t="s">
        <v>189</v>
      </c>
      <c r="F30" s="259">
        <v>201</v>
      </c>
      <c r="G30" s="259">
        <v>181</v>
      </c>
      <c r="H30" s="259">
        <v>156</v>
      </c>
      <c r="I30" s="253">
        <v>63</v>
      </c>
      <c r="J30" s="253">
        <v>117</v>
      </c>
      <c r="K30" s="256">
        <v>1.1499999999999999</v>
      </c>
      <c r="L30" s="257" t="s">
        <v>819</v>
      </c>
      <c r="M30" s="260">
        <v>1408.73</v>
      </c>
      <c r="N30" s="266" t="s">
        <v>190</v>
      </c>
      <c r="O30" s="246" t="s">
        <v>197</v>
      </c>
      <c r="Q30" s="267" t="s">
        <v>635</v>
      </c>
    </row>
    <row r="31" spans="1:17">
      <c r="A31" s="253">
        <v>3</v>
      </c>
      <c r="B31" s="253" t="s">
        <v>387</v>
      </c>
      <c r="C31" s="253" t="s">
        <v>386</v>
      </c>
      <c r="D31" s="253" t="s">
        <v>387</v>
      </c>
      <c r="E31" s="265" t="s">
        <v>189</v>
      </c>
      <c r="F31" s="259">
        <v>201</v>
      </c>
      <c r="G31" s="259">
        <v>181</v>
      </c>
      <c r="H31" s="259">
        <v>156</v>
      </c>
      <c r="I31" s="253">
        <v>63</v>
      </c>
      <c r="J31" s="253">
        <v>117</v>
      </c>
      <c r="K31" s="256">
        <v>1.1499999999999999</v>
      </c>
      <c r="L31" s="257" t="s">
        <v>819</v>
      </c>
      <c r="M31" s="260">
        <v>1521.26</v>
      </c>
      <c r="N31" s="266" t="s">
        <v>190</v>
      </c>
      <c r="O31" s="246" t="s">
        <v>197</v>
      </c>
      <c r="Q31" s="267" t="s">
        <v>635</v>
      </c>
    </row>
    <row r="32" spans="1:17" s="290" customFormat="1">
      <c r="A32" s="253">
        <v>4</v>
      </c>
      <c r="B32" s="253" t="s">
        <v>221</v>
      </c>
      <c r="C32" s="253" t="s">
        <v>220</v>
      </c>
      <c r="D32" s="253" t="s">
        <v>221</v>
      </c>
      <c r="E32" s="265" t="s">
        <v>189</v>
      </c>
      <c r="F32" s="259">
        <v>194</v>
      </c>
      <c r="G32" s="259">
        <v>174</v>
      </c>
      <c r="H32" s="259">
        <v>157</v>
      </c>
      <c r="I32" s="253">
        <v>62</v>
      </c>
      <c r="J32" s="253">
        <v>116</v>
      </c>
      <c r="K32" s="256">
        <v>1.129</v>
      </c>
      <c r="L32" s="257" t="s">
        <v>819</v>
      </c>
      <c r="M32" s="260">
        <v>1318.06</v>
      </c>
      <c r="N32" s="266" t="s">
        <v>190</v>
      </c>
      <c r="O32" s="246" t="s">
        <v>197</v>
      </c>
      <c r="Q32" s="267" t="s">
        <v>636</v>
      </c>
    </row>
    <row r="33" spans="1:17" s="290" customFormat="1">
      <c r="A33" s="253">
        <v>5</v>
      </c>
      <c r="B33" s="253" t="s">
        <v>227</v>
      </c>
      <c r="C33" s="253" t="s">
        <v>226</v>
      </c>
      <c r="D33" s="253" t="s">
        <v>227</v>
      </c>
      <c r="E33" s="265" t="s">
        <v>189</v>
      </c>
      <c r="F33" s="259">
        <v>199</v>
      </c>
      <c r="G33" s="259">
        <v>174</v>
      </c>
      <c r="H33" s="259">
        <v>157</v>
      </c>
      <c r="I33" s="253">
        <v>62</v>
      </c>
      <c r="J33" s="253">
        <v>116</v>
      </c>
      <c r="K33" s="256">
        <v>1.129</v>
      </c>
      <c r="L33" s="257" t="s">
        <v>819</v>
      </c>
      <c r="M33" s="260">
        <v>1671.01</v>
      </c>
      <c r="N33" s="266" t="s">
        <v>190</v>
      </c>
      <c r="O33" s="246" t="s">
        <v>197</v>
      </c>
      <c r="Q33" s="267" t="s">
        <v>636</v>
      </c>
    </row>
    <row r="34" spans="1:17" s="290" customFormat="1">
      <c r="A34" s="253">
        <v>6</v>
      </c>
      <c r="B34" s="253" t="s">
        <v>225</v>
      </c>
      <c r="C34" s="253" t="s">
        <v>224</v>
      </c>
      <c r="D34" s="253" t="s">
        <v>225</v>
      </c>
      <c r="E34" s="265" t="s">
        <v>189</v>
      </c>
      <c r="F34" s="259">
        <v>194</v>
      </c>
      <c r="G34" s="259">
        <v>174</v>
      </c>
      <c r="H34" s="259">
        <v>157</v>
      </c>
      <c r="I34" s="253">
        <v>62</v>
      </c>
      <c r="J34" s="253">
        <v>116</v>
      </c>
      <c r="K34" s="256">
        <v>1.129</v>
      </c>
      <c r="L34" s="257" t="s">
        <v>819</v>
      </c>
      <c r="M34" s="260">
        <v>1669.4</v>
      </c>
      <c r="N34" s="266" t="s">
        <v>190</v>
      </c>
      <c r="O34" s="246" t="s">
        <v>197</v>
      </c>
      <c r="Q34" s="267" t="s">
        <v>636</v>
      </c>
    </row>
    <row r="35" spans="1:17" s="290" customFormat="1">
      <c r="A35" s="253">
        <v>7</v>
      </c>
      <c r="B35" s="253" t="s">
        <v>231</v>
      </c>
      <c r="C35" s="253" t="s">
        <v>228</v>
      </c>
      <c r="D35" s="253" t="s">
        <v>231</v>
      </c>
      <c r="E35" s="265" t="s">
        <v>189</v>
      </c>
      <c r="F35" s="259">
        <v>194</v>
      </c>
      <c r="G35" s="259">
        <v>174</v>
      </c>
      <c r="H35" s="259">
        <v>157</v>
      </c>
      <c r="I35" s="253">
        <v>62</v>
      </c>
      <c r="J35" s="253">
        <v>116</v>
      </c>
      <c r="K35" s="256">
        <v>1.129</v>
      </c>
      <c r="L35" s="257" t="s">
        <v>819</v>
      </c>
      <c r="M35" s="260">
        <v>1452.07</v>
      </c>
      <c r="N35" s="266" t="s">
        <v>190</v>
      </c>
      <c r="O35" s="246" t="s">
        <v>197</v>
      </c>
      <c r="Q35" s="267" t="s">
        <v>636</v>
      </c>
    </row>
    <row r="36" spans="1:17" s="290" customFormat="1">
      <c r="A36" s="253">
        <v>8</v>
      </c>
      <c r="B36" s="253" t="s">
        <v>233</v>
      </c>
      <c r="C36" s="253" t="s">
        <v>232</v>
      </c>
      <c r="D36" s="253" t="s">
        <v>233</v>
      </c>
      <c r="E36" s="265" t="s">
        <v>189</v>
      </c>
      <c r="F36" s="259">
        <v>194</v>
      </c>
      <c r="G36" s="259">
        <v>174</v>
      </c>
      <c r="H36" s="259">
        <v>157</v>
      </c>
      <c r="I36" s="253">
        <v>62</v>
      </c>
      <c r="J36" s="253">
        <v>116</v>
      </c>
      <c r="K36" s="256">
        <v>1.129</v>
      </c>
      <c r="L36" s="257" t="s">
        <v>819</v>
      </c>
      <c r="M36" s="260">
        <v>1543.7</v>
      </c>
      <c r="N36" s="266" t="s">
        <v>190</v>
      </c>
      <c r="O36" s="246" t="s">
        <v>197</v>
      </c>
      <c r="Q36" s="267" t="s">
        <v>636</v>
      </c>
    </row>
    <row r="37" spans="1:17" s="290" customFormat="1">
      <c r="A37" s="253">
        <v>9</v>
      </c>
      <c r="B37" s="253" t="s">
        <v>235</v>
      </c>
      <c r="C37" s="253" t="s">
        <v>234</v>
      </c>
      <c r="D37" s="253" t="s">
        <v>235</v>
      </c>
      <c r="E37" s="265" t="s">
        <v>189</v>
      </c>
      <c r="F37" s="259">
        <v>194</v>
      </c>
      <c r="G37" s="259">
        <v>174</v>
      </c>
      <c r="H37" s="259">
        <v>157</v>
      </c>
      <c r="I37" s="253">
        <v>62</v>
      </c>
      <c r="J37" s="253">
        <v>116</v>
      </c>
      <c r="K37" s="256">
        <v>1.129</v>
      </c>
      <c r="L37" s="257" t="s">
        <v>819</v>
      </c>
      <c r="M37" s="260">
        <v>1498.61</v>
      </c>
      <c r="N37" s="266" t="s">
        <v>190</v>
      </c>
      <c r="O37" s="246" t="s">
        <v>197</v>
      </c>
      <c r="Q37" s="267" t="s">
        <v>636</v>
      </c>
    </row>
    <row r="38" spans="1:17" s="290" customFormat="1">
      <c r="A38" s="253">
        <v>10</v>
      </c>
      <c r="B38" s="253" t="s">
        <v>237</v>
      </c>
      <c r="C38" s="253" t="s">
        <v>236</v>
      </c>
      <c r="D38" s="253" t="s">
        <v>237</v>
      </c>
      <c r="E38" s="265" t="s">
        <v>189</v>
      </c>
      <c r="F38" s="259">
        <v>194</v>
      </c>
      <c r="G38" s="259">
        <v>174</v>
      </c>
      <c r="H38" s="259">
        <v>157</v>
      </c>
      <c r="I38" s="253">
        <v>62</v>
      </c>
      <c r="J38" s="253">
        <v>116</v>
      </c>
      <c r="K38" s="256">
        <v>1.129</v>
      </c>
      <c r="L38" s="257" t="s">
        <v>819</v>
      </c>
      <c r="M38" s="260">
        <v>1489.11</v>
      </c>
      <c r="N38" s="266" t="s">
        <v>190</v>
      </c>
      <c r="O38" s="246" t="s">
        <v>197</v>
      </c>
      <c r="Q38" s="267" t="s">
        <v>636</v>
      </c>
    </row>
    <row r="39" spans="1:17" s="290" customFormat="1">
      <c r="A39" s="253">
        <v>11</v>
      </c>
      <c r="B39" s="253" t="s">
        <v>671</v>
      </c>
      <c r="C39" s="253" t="s">
        <v>696</v>
      </c>
      <c r="D39" s="253" t="s">
        <v>671</v>
      </c>
      <c r="E39" s="265" t="s">
        <v>189</v>
      </c>
      <c r="F39" s="259">
        <v>204</v>
      </c>
      <c r="G39" s="259">
        <v>184</v>
      </c>
      <c r="H39" s="259">
        <v>157</v>
      </c>
      <c r="I39" s="253">
        <v>62</v>
      </c>
      <c r="J39" s="253">
        <v>116</v>
      </c>
      <c r="K39" s="256">
        <v>1.129</v>
      </c>
      <c r="L39" s="257" t="s">
        <v>819</v>
      </c>
      <c r="M39" s="260">
        <v>1672.06</v>
      </c>
      <c r="N39" s="266" t="s">
        <v>190</v>
      </c>
      <c r="O39" s="246" t="s">
        <v>197</v>
      </c>
      <c r="Q39" s="267" t="s">
        <v>635</v>
      </c>
    </row>
    <row r="40" spans="1:17" s="290" customFormat="1">
      <c r="A40" s="253">
        <v>12</v>
      </c>
      <c r="B40" s="253" t="s">
        <v>670</v>
      </c>
      <c r="C40" s="253" t="s">
        <v>666</v>
      </c>
      <c r="D40" s="253" t="s">
        <v>670</v>
      </c>
      <c r="E40" s="265" t="s">
        <v>189</v>
      </c>
      <c r="F40" s="259">
        <v>199</v>
      </c>
      <c r="G40" s="259">
        <v>179</v>
      </c>
      <c r="H40" s="259">
        <v>157</v>
      </c>
      <c r="I40" s="253">
        <v>62</v>
      </c>
      <c r="J40" s="253">
        <v>116</v>
      </c>
      <c r="K40" s="256">
        <v>1.129</v>
      </c>
      <c r="L40" s="257" t="s">
        <v>819</v>
      </c>
      <c r="M40" s="260">
        <v>1634.08</v>
      </c>
      <c r="N40" s="266" t="s">
        <v>190</v>
      </c>
      <c r="O40" s="246" t="s">
        <v>197</v>
      </c>
      <c r="Q40" s="267" t="s">
        <v>636</v>
      </c>
    </row>
    <row r="41" spans="1:17" s="290" customFormat="1">
      <c r="A41" s="253">
        <v>13</v>
      </c>
      <c r="B41" s="253" t="s">
        <v>673</v>
      </c>
      <c r="C41" s="253" t="s">
        <v>672</v>
      </c>
      <c r="D41" s="253" t="s">
        <v>673</v>
      </c>
      <c r="E41" s="265" t="s">
        <v>189</v>
      </c>
      <c r="F41" s="259">
        <v>199</v>
      </c>
      <c r="G41" s="259">
        <v>179</v>
      </c>
      <c r="H41" s="259">
        <v>157</v>
      </c>
      <c r="I41" s="253">
        <v>62</v>
      </c>
      <c r="J41" s="253">
        <v>116</v>
      </c>
      <c r="K41" s="256">
        <v>1.129</v>
      </c>
      <c r="L41" s="257" t="s">
        <v>819</v>
      </c>
      <c r="M41" s="260">
        <v>1767.55</v>
      </c>
      <c r="N41" s="266" t="s">
        <v>190</v>
      </c>
      <c r="O41" s="246" t="s">
        <v>197</v>
      </c>
      <c r="P41" s="247"/>
      <c r="Q41" s="267" t="s">
        <v>636</v>
      </c>
    </row>
    <row r="42" spans="1:17" s="290" customFormat="1">
      <c r="A42" s="253">
        <v>14</v>
      </c>
      <c r="B42" s="253" t="s">
        <v>807</v>
      </c>
      <c r="C42" s="253" t="s">
        <v>804</v>
      </c>
      <c r="D42" s="253" t="s">
        <v>807</v>
      </c>
      <c r="E42" s="265" t="s">
        <v>189</v>
      </c>
      <c r="F42" s="259">
        <v>204</v>
      </c>
      <c r="G42" s="259">
        <v>184</v>
      </c>
      <c r="H42" s="259">
        <v>157</v>
      </c>
      <c r="I42" s="253">
        <v>62</v>
      </c>
      <c r="J42" s="253">
        <v>116</v>
      </c>
      <c r="K42" s="256">
        <v>1.129</v>
      </c>
      <c r="L42" s="257" t="s">
        <v>819</v>
      </c>
      <c r="M42" s="260">
        <v>1824.42</v>
      </c>
      <c r="N42" s="266" t="s">
        <v>190</v>
      </c>
      <c r="O42" s="246" t="s">
        <v>197</v>
      </c>
      <c r="Q42" s="267" t="s">
        <v>635</v>
      </c>
    </row>
    <row r="43" spans="1:17" s="290" customFormat="1">
      <c r="A43" s="253">
        <v>15</v>
      </c>
      <c r="B43" s="253" t="s">
        <v>738</v>
      </c>
      <c r="C43" s="253" t="s">
        <v>751</v>
      </c>
      <c r="D43" s="253" t="s">
        <v>738</v>
      </c>
      <c r="E43" s="265" t="s">
        <v>189</v>
      </c>
      <c r="F43" s="259">
        <v>199</v>
      </c>
      <c r="G43" s="259">
        <v>179</v>
      </c>
      <c r="H43" s="259">
        <v>157</v>
      </c>
      <c r="I43" s="253">
        <v>62</v>
      </c>
      <c r="J43" s="253">
        <v>116</v>
      </c>
      <c r="K43" s="256">
        <v>1.129</v>
      </c>
      <c r="L43" s="257" t="s">
        <v>819</v>
      </c>
      <c r="M43" s="260">
        <v>1985.76</v>
      </c>
      <c r="N43" s="266" t="s">
        <v>190</v>
      </c>
      <c r="O43" s="246" t="s">
        <v>197</v>
      </c>
      <c r="Q43" s="267" t="s">
        <v>636</v>
      </c>
    </row>
    <row r="44" spans="1:17" s="290" customFormat="1">
      <c r="A44" s="253">
        <v>16</v>
      </c>
      <c r="B44" s="253" t="s">
        <v>739</v>
      </c>
      <c r="C44" s="253" t="s">
        <v>752</v>
      </c>
      <c r="D44" s="253" t="s">
        <v>739</v>
      </c>
      <c r="E44" s="265" t="s">
        <v>189</v>
      </c>
      <c r="F44" s="259">
        <v>199</v>
      </c>
      <c r="G44" s="259">
        <v>179</v>
      </c>
      <c r="H44" s="259">
        <v>157</v>
      </c>
      <c r="I44" s="253">
        <v>62</v>
      </c>
      <c r="J44" s="253">
        <v>116</v>
      </c>
      <c r="K44" s="256">
        <v>1.129</v>
      </c>
      <c r="L44" s="257" t="s">
        <v>819</v>
      </c>
      <c r="M44" s="260">
        <v>1987.38</v>
      </c>
      <c r="N44" s="266" t="s">
        <v>190</v>
      </c>
      <c r="O44" s="246" t="s">
        <v>197</v>
      </c>
      <c r="P44" s="247"/>
      <c r="Q44" s="267" t="s">
        <v>636</v>
      </c>
    </row>
    <row r="45" spans="1:17" s="290" customFormat="1">
      <c r="A45" s="253">
        <v>17</v>
      </c>
      <c r="B45" s="253" t="s">
        <v>735</v>
      </c>
      <c r="C45" s="253" t="s">
        <v>734</v>
      </c>
      <c r="D45" s="253" t="s">
        <v>735</v>
      </c>
      <c r="E45" s="265" t="s">
        <v>189</v>
      </c>
      <c r="F45" s="259">
        <v>199</v>
      </c>
      <c r="G45" s="259">
        <v>179</v>
      </c>
      <c r="H45" s="259">
        <v>157</v>
      </c>
      <c r="I45" s="253">
        <v>62</v>
      </c>
      <c r="J45" s="253">
        <v>116</v>
      </c>
      <c r="K45" s="256">
        <v>1.129</v>
      </c>
      <c r="L45" s="257" t="s">
        <v>819</v>
      </c>
      <c r="M45" s="260">
        <v>1675.32</v>
      </c>
      <c r="N45" s="266" t="s">
        <v>190</v>
      </c>
      <c r="O45" s="246" t="s">
        <v>197</v>
      </c>
      <c r="P45" s="247"/>
      <c r="Q45" s="267" t="s">
        <v>636</v>
      </c>
    </row>
    <row r="46" spans="1:17" s="290" customFormat="1">
      <c r="A46" s="253">
        <v>18</v>
      </c>
      <c r="B46" s="253" t="s">
        <v>776</v>
      </c>
      <c r="C46" s="253" t="s">
        <v>768</v>
      </c>
      <c r="D46" s="253" t="s">
        <v>776</v>
      </c>
      <c r="E46" s="265" t="s">
        <v>189</v>
      </c>
      <c r="F46" s="259">
        <v>204</v>
      </c>
      <c r="G46" s="259">
        <v>184</v>
      </c>
      <c r="H46" s="259">
        <v>157</v>
      </c>
      <c r="I46" s="253">
        <v>62</v>
      </c>
      <c r="J46" s="253">
        <v>116</v>
      </c>
      <c r="K46" s="256">
        <v>1.129</v>
      </c>
      <c r="L46" s="257" t="s">
        <v>819</v>
      </c>
      <c r="M46" s="260">
        <v>1713.22</v>
      </c>
      <c r="N46" s="266" t="s">
        <v>190</v>
      </c>
      <c r="O46" s="246" t="s">
        <v>197</v>
      </c>
      <c r="P46" s="247"/>
      <c r="Q46" s="267" t="s">
        <v>635</v>
      </c>
    </row>
    <row r="47" spans="1:17" s="290" customFormat="1">
      <c r="A47" s="253">
        <v>19</v>
      </c>
      <c r="B47" s="253" t="s">
        <v>740</v>
      </c>
      <c r="C47" s="253" t="s">
        <v>753</v>
      </c>
      <c r="D47" s="253" t="s">
        <v>740</v>
      </c>
      <c r="E47" s="265" t="s">
        <v>189</v>
      </c>
      <c r="F47" s="259">
        <v>199</v>
      </c>
      <c r="G47" s="259">
        <v>179</v>
      </c>
      <c r="H47" s="259">
        <v>157</v>
      </c>
      <c r="I47" s="253">
        <v>62</v>
      </c>
      <c r="J47" s="253">
        <v>116</v>
      </c>
      <c r="K47" s="256">
        <v>1.129</v>
      </c>
      <c r="L47" s="257" t="s">
        <v>819</v>
      </c>
      <c r="M47" s="260">
        <v>1860.02</v>
      </c>
      <c r="N47" s="266" t="s">
        <v>190</v>
      </c>
      <c r="O47" s="246" t="s">
        <v>197</v>
      </c>
      <c r="P47" s="247"/>
      <c r="Q47" s="267" t="s">
        <v>636</v>
      </c>
    </row>
    <row r="48" spans="1:17" s="290" customFormat="1">
      <c r="A48" s="253">
        <v>20</v>
      </c>
      <c r="B48" s="253" t="s">
        <v>736</v>
      </c>
      <c r="C48" s="253" t="s">
        <v>749</v>
      </c>
      <c r="D48" s="253" t="s">
        <v>736</v>
      </c>
      <c r="E48" s="265" t="s">
        <v>189</v>
      </c>
      <c r="F48" s="259">
        <v>199</v>
      </c>
      <c r="G48" s="259">
        <v>179</v>
      </c>
      <c r="H48" s="259">
        <v>157</v>
      </c>
      <c r="I48" s="253">
        <v>62</v>
      </c>
      <c r="J48" s="253">
        <v>116</v>
      </c>
      <c r="K48" s="256">
        <v>1.129</v>
      </c>
      <c r="L48" s="257" t="s">
        <v>819</v>
      </c>
      <c r="M48" s="260">
        <v>1814.98</v>
      </c>
      <c r="N48" s="266" t="s">
        <v>190</v>
      </c>
      <c r="O48" s="246" t="s">
        <v>197</v>
      </c>
      <c r="P48" s="247"/>
      <c r="Q48" s="267" t="s">
        <v>636</v>
      </c>
    </row>
    <row r="49" spans="1:17" s="290" customFormat="1">
      <c r="A49" s="253">
        <v>21</v>
      </c>
      <c r="B49" s="253" t="s">
        <v>737</v>
      </c>
      <c r="C49" s="253" t="s">
        <v>750</v>
      </c>
      <c r="D49" s="253" t="s">
        <v>737</v>
      </c>
      <c r="E49" s="265" t="s">
        <v>189</v>
      </c>
      <c r="F49" s="259">
        <v>199</v>
      </c>
      <c r="G49" s="259">
        <v>179</v>
      </c>
      <c r="H49" s="259">
        <v>157</v>
      </c>
      <c r="I49" s="253">
        <v>62</v>
      </c>
      <c r="J49" s="253">
        <v>116</v>
      </c>
      <c r="K49" s="256">
        <v>1.129</v>
      </c>
      <c r="L49" s="257" t="s">
        <v>819</v>
      </c>
      <c r="M49" s="260">
        <v>1805.43</v>
      </c>
      <c r="N49" s="266" t="s">
        <v>190</v>
      </c>
      <c r="O49" s="246" t="s">
        <v>197</v>
      </c>
      <c r="P49" s="247"/>
      <c r="Q49" s="267" t="s">
        <v>636</v>
      </c>
    </row>
    <row r="50" spans="1:17" s="290" customFormat="1">
      <c r="A50" s="253">
        <v>22</v>
      </c>
      <c r="B50" s="253" t="s">
        <v>223</v>
      </c>
      <c r="C50" s="253" t="s">
        <v>222</v>
      </c>
      <c r="D50" s="253" t="s">
        <v>223</v>
      </c>
      <c r="E50" s="265" t="s">
        <v>189</v>
      </c>
      <c r="F50" s="259">
        <v>194</v>
      </c>
      <c r="G50" s="259">
        <v>174</v>
      </c>
      <c r="H50" s="259">
        <v>157</v>
      </c>
      <c r="I50" s="253">
        <v>62</v>
      </c>
      <c r="J50" s="253">
        <v>116</v>
      </c>
      <c r="K50" s="256">
        <v>1.129</v>
      </c>
      <c r="L50" s="257" t="s">
        <v>819</v>
      </c>
      <c r="M50" s="260">
        <v>1359.23</v>
      </c>
      <c r="N50" s="266" t="s">
        <v>190</v>
      </c>
      <c r="O50" s="246" t="s">
        <v>197</v>
      </c>
      <c r="P50" s="247"/>
      <c r="Q50" s="267" t="s">
        <v>636</v>
      </c>
    </row>
    <row r="51" spans="1:17">
      <c r="A51" s="253"/>
      <c r="B51" s="253"/>
      <c r="C51" s="253"/>
      <c r="D51" s="253"/>
      <c r="E51" s="265" t="s">
        <v>189</v>
      </c>
      <c r="F51" s="259"/>
      <c r="G51" s="259"/>
      <c r="H51" s="259"/>
      <c r="I51" s="253"/>
      <c r="J51" s="253"/>
      <c r="K51" s="256"/>
      <c r="L51" s="257" t="s">
        <v>819</v>
      </c>
      <c r="M51" s="260"/>
      <c r="N51" s="266" t="s">
        <v>190</v>
      </c>
      <c r="O51" s="246" t="s">
        <v>197</v>
      </c>
      <c r="P51" s="247"/>
      <c r="Q51" s="267"/>
    </row>
    <row r="52" spans="1:17">
      <c r="A52" s="253"/>
      <c r="B52" s="253"/>
      <c r="C52" s="253"/>
      <c r="D52" s="253"/>
      <c r="E52" s="265" t="s">
        <v>189</v>
      </c>
      <c r="F52" s="259"/>
      <c r="G52" s="259"/>
      <c r="H52" s="259"/>
      <c r="I52" s="253"/>
      <c r="J52" s="253"/>
      <c r="K52" s="256"/>
      <c r="L52" s="257" t="s">
        <v>819</v>
      </c>
      <c r="M52" s="260"/>
      <c r="N52" s="266" t="s">
        <v>190</v>
      </c>
      <c r="O52" s="246" t="s">
        <v>197</v>
      </c>
      <c r="P52" s="247"/>
      <c r="Q52" s="267"/>
    </row>
    <row r="53" spans="1:17">
      <c r="A53" s="253"/>
      <c r="B53" s="253"/>
      <c r="C53" s="253"/>
      <c r="D53" s="253"/>
      <c r="E53" s="265" t="s">
        <v>189</v>
      </c>
      <c r="F53" s="259"/>
      <c r="G53" s="259"/>
      <c r="H53" s="259"/>
      <c r="I53" s="253"/>
      <c r="J53" s="253"/>
      <c r="K53" s="256"/>
      <c r="L53" s="257" t="s">
        <v>819</v>
      </c>
      <c r="M53" s="260"/>
      <c r="N53" s="266" t="s">
        <v>190</v>
      </c>
      <c r="O53" s="246" t="s">
        <v>197</v>
      </c>
      <c r="P53" s="247"/>
      <c r="Q53" s="267"/>
    </row>
    <row r="54" spans="1:17">
      <c r="A54" s="253"/>
      <c r="B54" s="253"/>
      <c r="C54" s="253"/>
      <c r="D54" s="253"/>
      <c r="E54" s="265" t="s">
        <v>189</v>
      </c>
      <c r="F54" s="259"/>
      <c r="G54" s="259"/>
      <c r="H54" s="259"/>
      <c r="I54" s="253"/>
      <c r="J54" s="253"/>
      <c r="K54" s="256"/>
      <c r="L54" s="257" t="s">
        <v>819</v>
      </c>
      <c r="M54" s="260"/>
      <c r="N54" s="266" t="s">
        <v>190</v>
      </c>
      <c r="O54" s="246" t="s">
        <v>197</v>
      </c>
      <c r="P54" s="247"/>
      <c r="Q54" s="267"/>
    </row>
    <row r="55" spans="1:17">
      <c r="A55" s="253"/>
      <c r="B55" s="253"/>
      <c r="C55" s="253"/>
      <c r="D55" s="253"/>
      <c r="E55" s="265" t="s">
        <v>189</v>
      </c>
      <c r="F55" s="259"/>
      <c r="G55" s="259"/>
      <c r="H55" s="259"/>
      <c r="I55" s="253"/>
      <c r="J55" s="253"/>
      <c r="K55" s="256"/>
      <c r="L55" s="257" t="s">
        <v>819</v>
      </c>
      <c r="M55" s="260"/>
      <c r="N55" s="266" t="s">
        <v>190</v>
      </c>
      <c r="O55" s="246" t="s">
        <v>197</v>
      </c>
      <c r="P55" s="247"/>
      <c r="Q55" s="267"/>
    </row>
    <row r="56" spans="1:17">
      <c r="A56" s="253"/>
      <c r="B56" s="253"/>
      <c r="C56" s="253"/>
      <c r="D56" s="253"/>
      <c r="E56" s="265" t="s">
        <v>189</v>
      </c>
      <c r="F56" s="259"/>
      <c r="G56" s="259"/>
      <c r="H56" s="259"/>
      <c r="I56" s="253"/>
      <c r="J56" s="253"/>
      <c r="K56" s="256"/>
      <c r="L56" s="257" t="s">
        <v>819</v>
      </c>
      <c r="M56" s="260"/>
      <c r="N56" s="266" t="s">
        <v>190</v>
      </c>
      <c r="O56" s="246" t="s">
        <v>197</v>
      </c>
      <c r="P56" s="247"/>
      <c r="Q56" s="267"/>
    </row>
    <row r="57" spans="1:17">
      <c r="A57" s="253"/>
      <c r="B57" s="253"/>
      <c r="C57" s="253"/>
      <c r="D57" s="253"/>
      <c r="E57" s="265" t="s">
        <v>189</v>
      </c>
      <c r="F57" s="259"/>
      <c r="G57" s="259"/>
      <c r="H57" s="259"/>
      <c r="I57" s="253"/>
      <c r="J57" s="253"/>
      <c r="K57" s="256"/>
      <c r="L57" s="257" t="s">
        <v>819</v>
      </c>
      <c r="M57" s="260"/>
      <c r="N57" s="266" t="s">
        <v>190</v>
      </c>
      <c r="O57" s="246" t="s">
        <v>197</v>
      </c>
      <c r="P57" s="247"/>
      <c r="Q57" s="267"/>
    </row>
    <row r="58" spans="1:17">
      <c r="A58" s="253"/>
      <c r="B58" s="253"/>
      <c r="C58" s="253"/>
      <c r="D58" s="253"/>
      <c r="E58" s="265" t="s">
        <v>189</v>
      </c>
      <c r="F58" s="259"/>
      <c r="G58" s="259"/>
      <c r="H58" s="259"/>
      <c r="I58" s="253"/>
      <c r="J58" s="253"/>
      <c r="K58" s="256"/>
      <c r="L58" s="257" t="s">
        <v>819</v>
      </c>
      <c r="M58" s="260"/>
      <c r="N58" s="266" t="s">
        <v>190</v>
      </c>
      <c r="O58" s="246" t="s">
        <v>197</v>
      </c>
      <c r="P58" s="247"/>
      <c r="Q58" s="267"/>
    </row>
    <row r="59" spans="1:17">
      <c r="A59" s="253"/>
      <c r="B59" s="253"/>
      <c r="C59" s="253"/>
      <c r="D59" s="253"/>
      <c r="E59" s="265" t="s">
        <v>189</v>
      </c>
      <c r="F59" s="259"/>
      <c r="G59" s="259"/>
      <c r="H59" s="259"/>
      <c r="I59" s="253"/>
      <c r="J59" s="253"/>
      <c r="K59" s="256"/>
      <c r="L59" s="257" t="s">
        <v>819</v>
      </c>
      <c r="M59" s="260"/>
      <c r="N59" s="266" t="s">
        <v>190</v>
      </c>
      <c r="O59" s="246" t="s">
        <v>197</v>
      </c>
      <c r="P59" s="247"/>
      <c r="Q59" s="267"/>
    </row>
    <row r="60" spans="1:17">
      <c r="A60" s="253"/>
      <c r="B60" s="253"/>
      <c r="C60" s="253"/>
      <c r="D60" s="253"/>
      <c r="E60" s="265" t="s">
        <v>189</v>
      </c>
      <c r="F60" s="259"/>
      <c r="G60" s="259"/>
      <c r="H60" s="259"/>
      <c r="I60" s="253"/>
      <c r="J60" s="253"/>
      <c r="K60" s="256"/>
      <c r="L60" s="257" t="s">
        <v>819</v>
      </c>
      <c r="M60" s="260"/>
      <c r="N60" s="266" t="s">
        <v>190</v>
      </c>
      <c r="O60" s="246" t="s">
        <v>197</v>
      </c>
      <c r="Q60" s="267"/>
    </row>
    <row r="61" spans="1:17">
      <c r="A61" s="253">
        <v>1</v>
      </c>
      <c r="B61" s="253" t="s">
        <v>213</v>
      </c>
      <c r="C61" s="253" t="s">
        <v>212</v>
      </c>
      <c r="D61" s="253" t="s">
        <v>213</v>
      </c>
      <c r="E61" s="265" t="s">
        <v>189</v>
      </c>
      <c r="F61" s="259">
        <v>222</v>
      </c>
      <c r="G61" s="259">
        <v>201</v>
      </c>
      <c r="H61" s="259">
        <v>156</v>
      </c>
      <c r="I61" s="253">
        <v>63</v>
      </c>
      <c r="J61" s="253">
        <v>122</v>
      </c>
      <c r="K61" s="256">
        <v>1.1990000000000001</v>
      </c>
      <c r="L61" s="257" t="s">
        <v>819</v>
      </c>
      <c r="M61" s="260">
        <v>1527.82</v>
      </c>
      <c r="N61" s="266" t="s">
        <v>190</v>
      </c>
      <c r="O61" s="246" t="s">
        <v>197</v>
      </c>
      <c r="Q61" s="267" t="s">
        <v>635</v>
      </c>
    </row>
    <row r="62" spans="1:17">
      <c r="A62" s="253">
        <v>2</v>
      </c>
      <c r="B62" s="253" t="s">
        <v>703</v>
      </c>
      <c r="C62" s="253" t="s">
        <v>705</v>
      </c>
      <c r="D62" s="253" t="s">
        <v>703</v>
      </c>
      <c r="E62" s="265" t="s">
        <v>189</v>
      </c>
      <c r="F62" s="259">
        <v>227</v>
      </c>
      <c r="G62" s="259">
        <v>206</v>
      </c>
      <c r="H62" s="259">
        <v>156</v>
      </c>
      <c r="I62" s="253">
        <v>63</v>
      </c>
      <c r="J62" s="253">
        <v>122</v>
      </c>
      <c r="K62" s="256">
        <v>1.1990000000000001</v>
      </c>
      <c r="L62" s="257" t="s">
        <v>819</v>
      </c>
      <c r="M62" s="260">
        <v>1825.16</v>
      </c>
      <c r="N62" s="266" t="s">
        <v>190</v>
      </c>
      <c r="O62" s="246" t="s">
        <v>197</v>
      </c>
      <c r="Q62" s="267" t="s">
        <v>635</v>
      </c>
    </row>
    <row r="63" spans="1:17">
      <c r="A63" s="253">
        <v>3</v>
      </c>
      <c r="B63" s="253" t="s">
        <v>787</v>
      </c>
      <c r="C63" s="253" t="s">
        <v>786</v>
      </c>
      <c r="D63" s="253" t="s">
        <v>787</v>
      </c>
      <c r="E63" s="265" t="s">
        <v>189</v>
      </c>
      <c r="F63" s="259">
        <v>227</v>
      </c>
      <c r="G63" s="259">
        <v>206</v>
      </c>
      <c r="H63" s="259">
        <v>156</v>
      </c>
      <c r="I63" s="253">
        <v>63</v>
      </c>
      <c r="J63" s="253">
        <v>122</v>
      </c>
      <c r="K63" s="256">
        <v>1.1990000000000001</v>
      </c>
      <c r="L63" s="257" t="s">
        <v>819</v>
      </c>
      <c r="M63" s="260">
        <v>1825.16</v>
      </c>
      <c r="N63" s="266" t="s">
        <v>190</v>
      </c>
      <c r="O63" s="246" t="s">
        <v>197</v>
      </c>
      <c r="Q63" s="267" t="s">
        <v>635</v>
      </c>
    </row>
    <row r="64" spans="1:17">
      <c r="A64" s="253">
        <v>4</v>
      </c>
      <c r="B64" s="253" t="s">
        <v>816</v>
      </c>
      <c r="C64" s="253" t="s">
        <v>795</v>
      </c>
      <c r="D64" s="253" t="s">
        <v>816</v>
      </c>
      <c r="E64" s="265" t="s">
        <v>189</v>
      </c>
      <c r="F64" s="259">
        <v>227</v>
      </c>
      <c r="G64" s="259">
        <v>206</v>
      </c>
      <c r="H64" s="259">
        <v>156</v>
      </c>
      <c r="I64" s="253">
        <v>63</v>
      </c>
      <c r="J64" s="253">
        <v>122</v>
      </c>
      <c r="K64" s="256">
        <v>1.1990000000000001</v>
      </c>
      <c r="L64" s="257" t="s">
        <v>819</v>
      </c>
      <c r="M64" s="260">
        <v>1832.84</v>
      </c>
      <c r="N64" s="266" t="s">
        <v>190</v>
      </c>
      <c r="O64" s="246" t="s">
        <v>197</v>
      </c>
      <c r="Q64" s="267" t="s">
        <v>635</v>
      </c>
    </row>
    <row r="65" spans="1:17">
      <c r="A65" s="253">
        <v>5</v>
      </c>
      <c r="B65" s="253" t="s">
        <v>717</v>
      </c>
      <c r="C65" s="253" t="s">
        <v>712</v>
      </c>
      <c r="D65" s="253" t="s">
        <v>717</v>
      </c>
      <c r="E65" s="265" t="s">
        <v>189</v>
      </c>
      <c r="F65" s="259">
        <v>227</v>
      </c>
      <c r="G65" s="259">
        <v>206</v>
      </c>
      <c r="H65" s="259">
        <v>156</v>
      </c>
      <c r="I65" s="253">
        <v>63</v>
      </c>
      <c r="J65" s="253">
        <v>122</v>
      </c>
      <c r="K65" s="256">
        <v>1.1990000000000001</v>
      </c>
      <c r="L65" s="257" t="s">
        <v>819</v>
      </c>
      <c r="M65" s="260">
        <v>1825.16</v>
      </c>
      <c r="N65" s="266" t="s">
        <v>190</v>
      </c>
      <c r="O65" s="246" t="s">
        <v>197</v>
      </c>
      <c r="P65" s="247"/>
      <c r="Q65" s="267" t="s">
        <v>635</v>
      </c>
    </row>
    <row r="66" spans="1:17">
      <c r="A66" s="253">
        <v>6</v>
      </c>
      <c r="B66" s="253" t="s">
        <v>215</v>
      </c>
      <c r="C66" s="253" t="s">
        <v>214</v>
      </c>
      <c r="D66" s="253" t="s">
        <v>215</v>
      </c>
      <c r="E66" s="265" t="s">
        <v>189</v>
      </c>
      <c r="F66" s="259">
        <v>222</v>
      </c>
      <c r="G66" s="259">
        <v>201</v>
      </c>
      <c r="H66" s="259">
        <v>156</v>
      </c>
      <c r="I66" s="253">
        <v>63</v>
      </c>
      <c r="J66" s="253">
        <v>122</v>
      </c>
      <c r="K66" s="256">
        <v>1.1990000000000001</v>
      </c>
      <c r="L66" s="257" t="s">
        <v>819</v>
      </c>
      <c r="M66" s="260">
        <v>1527.82</v>
      </c>
      <c r="N66" s="266" t="s">
        <v>190</v>
      </c>
      <c r="O66" s="246" t="s">
        <v>197</v>
      </c>
      <c r="P66" s="247"/>
      <c r="Q66" s="267" t="s">
        <v>635</v>
      </c>
    </row>
    <row r="67" spans="1:17">
      <c r="A67" s="253">
        <v>7</v>
      </c>
      <c r="B67" s="253" t="s">
        <v>217</v>
      </c>
      <c r="C67" s="253" t="s">
        <v>216</v>
      </c>
      <c r="D67" s="253" t="s">
        <v>217</v>
      </c>
      <c r="E67" s="265" t="s">
        <v>189</v>
      </c>
      <c r="F67" s="259">
        <v>222</v>
      </c>
      <c r="G67" s="259">
        <v>201</v>
      </c>
      <c r="H67" s="259">
        <v>156</v>
      </c>
      <c r="I67" s="253">
        <v>63</v>
      </c>
      <c r="J67" s="253">
        <v>122</v>
      </c>
      <c r="K67" s="256">
        <v>1.1990000000000001</v>
      </c>
      <c r="L67" s="257" t="s">
        <v>819</v>
      </c>
      <c r="M67" s="260">
        <v>1950.18</v>
      </c>
      <c r="N67" s="266" t="s">
        <v>190</v>
      </c>
      <c r="O67" s="246" t="s">
        <v>197</v>
      </c>
      <c r="P67" s="247"/>
      <c r="Q67" s="267" t="s">
        <v>635</v>
      </c>
    </row>
    <row r="68" spans="1:17" s="285" customFormat="1">
      <c r="A68" s="253">
        <v>8</v>
      </c>
      <c r="B68" s="253" t="s">
        <v>219</v>
      </c>
      <c r="C68" s="253" t="s">
        <v>218</v>
      </c>
      <c r="D68" s="253" t="s">
        <v>219</v>
      </c>
      <c r="E68" s="265" t="s">
        <v>189</v>
      </c>
      <c r="F68" s="259">
        <v>222</v>
      </c>
      <c r="G68" s="259">
        <v>201</v>
      </c>
      <c r="H68" s="259">
        <v>156</v>
      </c>
      <c r="I68" s="253">
        <v>63</v>
      </c>
      <c r="J68" s="253">
        <v>122</v>
      </c>
      <c r="K68" s="256">
        <v>1.1990000000000001</v>
      </c>
      <c r="L68" s="257" t="s">
        <v>819</v>
      </c>
      <c r="M68" s="260">
        <v>1950.22</v>
      </c>
      <c r="N68" s="266" t="s">
        <v>190</v>
      </c>
      <c r="O68" s="246" t="s">
        <v>197</v>
      </c>
      <c r="P68" s="247"/>
      <c r="Q68" s="267" t="s">
        <v>635</v>
      </c>
    </row>
    <row r="69" spans="1:17" s="285" customFormat="1">
      <c r="A69" s="253"/>
      <c r="B69" s="253"/>
      <c r="C69" s="253"/>
      <c r="D69" s="253"/>
      <c r="E69" s="265" t="s">
        <v>189</v>
      </c>
      <c r="F69" s="259"/>
      <c r="G69" s="259"/>
      <c r="H69" s="259"/>
      <c r="I69" s="253"/>
      <c r="J69" s="253"/>
      <c r="K69" s="256"/>
      <c r="L69" s="257" t="s">
        <v>819</v>
      </c>
      <c r="M69" s="260"/>
      <c r="N69" s="266" t="s">
        <v>190</v>
      </c>
      <c r="O69" s="246" t="s">
        <v>197</v>
      </c>
      <c r="P69" s="247"/>
      <c r="Q69" s="267"/>
    </row>
    <row r="70" spans="1:17" s="285" customFormat="1">
      <c r="A70" s="253"/>
      <c r="B70" s="253"/>
      <c r="C70" s="253"/>
      <c r="D70" s="253"/>
      <c r="E70" s="265" t="s">
        <v>189</v>
      </c>
      <c r="F70" s="259"/>
      <c r="G70" s="259"/>
      <c r="H70" s="259"/>
      <c r="I70" s="253"/>
      <c r="J70" s="253"/>
      <c r="K70" s="256"/>
      <c r="L70" s="257" t="s">
        <v>819</v>
      </c>
      <c r="M70" s="260"/>
      <c r="N70" s="266" t="s">
        <v>190</v>
      </c>
      <c r="O70" s="246" t="s">
        <v>197</v>
      </c>
      <c r="P70" s="247"/>
      <c r="Q70" s="267"/>
    </row>
    <row r="71" spans="1:17" s="285" customFormat="1">
      <c r="A71" s="253"/>
      <c r="B71" s="253"/>
      <c r="C71" s="253"/>
      <c r="D71" s="253"/>
      <c r="E71" s="265" t="s">
        <v>189</v>
      </c>
      <c r="F71" s="259"/>
      <c r="G71" s="259"/>
      <c r="H71" s="259"/>
      <c r="I71" s="253"/>
      <c r="J71" s="253"/>
      <c r="K71" s="256"/>
      <c r="L71" s="257" t="s">
        <v>819</v>
      </c>
      <c r="M71" s="260"/>
      <c r="N71" s="266" t="s">
        <v>190</v>
      </c>
      <c r="O71" s="246" t="s">
        <v>197</v>
      </c>
      <c r="P71" s="247"/>
      <c r="Q71" s="267"/>
    </row>
    <row r="72" spans="1:17" s="285" customFormat="1">
      <c r="A72" s="253"/>
      <c r="B72" s="253"/>
      <c r="C72" s="253"/>
      <c r="D72" s="253"/>
      <c r="E72" s="265" t="s">
        <v>189</v>
      </c>
      <c r="F72" s="259"/>
      <c r="G72" s="259"/>
      <c r="H72" s="259"/>
      <c r="I72" s="253"/>
      <c r="J72" s="253"/>
      <c r="K72" s="256"/>
      <c r="L72" s="257" t="s">
        <v>819</v>
      </c>
      <c r="M72" s="260"/>
      <c r="N72" s="266" t="s">
        <v>190</v>
      </c>
      <c r="O72" s="246" t="s">
        <v>197</v>
      </c>
      <c r="P72" s="247"/>
      <c r="Q72" s="267"/>
    </row>
    <row r="73" spans="1:17" s="285" customFormat="1">
      <c r="A73" s="253"/>
      <c r="B73" s="253"/>
      <c r="C73" s="253"/>
      <c r="D73" s="253"/>
      <c r="E73" s="265" t="s">
        <v>189</v>
      </c>
      <c r="F73" s="259"/>
      <c r="G73" s="259"/>
      <c r="H73" s="259"/>
      <c r="I73" s="253"/>
      <c r="J73" s="253"/>
      <c r="K73" s="256"/>
      <c r="L73" s="257" t="s">
        <v>819</v>
      </c>
      <c r="M73" s="260"/>
      <c r="N73" s="266" t="s">
        <v>190</v>
      </c>
      <c r="O73" s="246" t="s">
        <v>197</v>
      </c>
      <c r="P73" s="247"/>
      <c r="Q73" s="267"/>
    </row>
    <row r="74" spans="1:17">
      <c r="A74" s="253">
        <v>1</v>
      </c>
      <c r="B74" s="253" t="s">
        <v>349</v>
      </c>
      <c r="C74" s="253" t="s">
        <v>348</v>
      </c>
      <c r="D74" s="253" t="s">
        <v>349</v>
      </c>
      <c r="E74" s="265" t="s">
        <v>189</v>
      </c>
      <c r="F74" s="259">
        <v>220</v>
      </c>
      <c r="G74" s="259">
        <v>199</v>
      </c>
      <c r="H74" s="259">
        <v>158</v>
      </c>
      <c r="I74" s="253">
        <v>62</v>
      </c>
      <c r="J74" s="253">
        <v>121</v>
      </c>
      <c r="K74" s="256">
        <v>1.1850000000000001</v>
      </c>
      <c r="L74" s="257" t="s">
        <v>819</v>
      </c>
      <c r="M74" s="260">
        <v>1560.05</v>
      </c>
      <c r="N74" s="266" t="s">
        <v>190</v>
      </c>
      <c r="O74" s="246" t="s">
        <v>197</v>
      </c>
      <c r="Q74" s="267" t="s">
        <v>635</v>
      </c>
    </row>
    <row r="75" spans="1:17">
      <c r="A75" s="253">
        <v>2</v>
      </c>
      <c r="B75" s="253" t="s">
        <v>35</v>
      </c>
      <c r="C75" s="253" t="s">
        <v>32</v>
      </c>
      <c r="D75" s="253" t="s">
        <v>35</v>
      </c>
      <c r="E75" s="265" t="s">
        <v>189</v>
      </c>
      <c r="F75" s="259">
        <v>220</v>
      </c>
      <c r="G75" s="259">
        <v>199</v>
      </c>
      <c r="H75" s="259">
        <v>158</v>
      </c>
      <c r="I75" s="253">
        <v>62</v>
      </c>
      <c r="J75" s="253">
        <v>121</v>
      </c>
      <c r="K75" s="256">
        <v>1.1850000000000001</v>
      </c>
      <c r="L75" s="257" t="s">
        <v>819</v>
      </c>
      <c r="M75" s="260">
        <v>1599.43</v>
      </c>
      <c r="N75" s="266" t="s">
        <v>190</v>
      </c>
      <c r="O75" s="246" t="s">
        <v>197</v>
      </c>
      <c r="Q75" s="267" t="s">
        <v>635</v>
      </c>
    </row>
    <row r="76" spans="1:17">
      <c r="A76" s="253">
        <v>3</v>
      </c>
      <c r="B76" s="253" t="s">
        <v>389</v>
      </c>
      <c r="C76" s="253" t="s">
        <v>388</v>
      </c>
      <c r="D76" s="253" t="s">
        <v>389</v>
      </c>
      <c r="E76" s="265" t="s">
        <v>189</v>
      </c>
      <c r="F76" s="259">
        <v>220</v>
      </c>
      <c r="G76" s="259">
        <v>199</v>
      </c>
      <c r="H76" s="259">
        <v>158</v>
      </c>
      <c r="I76" s="253">
        <v>62</v>
      </c>
      <c r="J76" s="253">
        <v>121</v>
      </c>
      <c r="K76" s="256">
        <v>1.1850000000000001</v>
      </c>
      <c r="L76" s="257" t="s">
        <v>819</v>
      </c>
      <c r="M76" s="260">
        <v>1757.5</v>
      </c>
      <c r="N76" s="266" t="s">
        <v>190</v>
      </c>
      <c r="O76" s="246" t="s">
        <v>197</v>
      </c>
      <c r="Q76" s="267" t="s">
        <v>635</v>
      </c>
    </row>
    <row r="77" spans="1:17">
      <c r="A77" s="253">
        <v>4</v>
      </c>
      <c r="B77" s="253" t="s">
        <v>28</v>
      </c>
      <c r="C77" s="253" t="s">
        <v>24</v>
      </c>
      <c r="D77" s="253" t="s">
        <v>28</v>
      </c>
      <c r="E77" s="265" t="s">
        <v>189</v>
      </c>
      <c r="F77" s="259">
        <v>220</v>
      </c>
      <c r="G77" s="259">
        <v>199</v>
      </c>
      <c r="H77" s="259">
        <v>158</v>
      </c>
      <c r="I77" s="253">
        <v>62</v>
      </c>
      <c r="J77" s="253">
        <v>121</v>
      </c>
      <c r="K77" s="256">
        <v>1.1850000000000001</v>
      </c>
      <c r="L77" s="257" t="s">
        <v>819</v>
      </c>
      <c r="M77" s="260">
        <v>1987.82</v>
      </c>
      <c r="N77" s="266" t="s">
        <v>190</v>
      </c>
      <c r="O77" s="246" t="s">
        <v>197</v>
      </c>
      <c r="Q77" s="267" t="s">
        <v>635</v>
      </c>
    </row>
    <row r="78" spans="1:17">
      <c r="A78" s="253">
        <v>5</v>
      </c>
      <c r="B78" s="253" t="s">
        <v>29</v>
      </c>
      <c r="C78" s="253" t="s">
        <v>25</v>
      </c>
      <c r="D78" s="253" t="s">
        <v>29</v>
      </c>
      <c r="E78" s="265" t="s">
        <v>189</v>
      </c>
      <c r="F78" s="259">
        <v>220</v>
      </c>
      <c r="G78" s="259">
        <v>199</v>
      </c>
      <c r="H78" s="259">
        <v>158</v>
      </c>
      <c r="I78" s="253">
        <v>62</v>
      </c>
      <c r="J78" s="253">
        <v>121</v>
      </c>
      <c r="K78" s="256">
        <v>1.1850000000000001</v>
      </c>
      <c r="L78" s="257" t="s">
        <v>819</v>
      </c>
      <c r="M78" s="260">
        <v>1989.83</v>
      </c>
      <c r="N78" s="266" t="s">
        <v>190</v>
      </c>
      <c r="O78" s="246" t="s">
        <v>197</v>
      </c>
      <c r="Q78" s="267" t="s">
        <v>635</v>
      </c>
    </row>
    <row r="79" spans="1:17" s="290" customFormat="1">
      <c r="A79" s="253">
        <v>6</v>
      </c>
      <c r="B79" s="253" t="s">
        <v>463</v>
      </c>
      <c r="C79" s="253" t="s">
        <v>462</v>
      </c>
      <c r="D79" s="253" t="s">
        <v>463</v>
      </c>
      <c r="E79" s="265" t="s">
        <v>189</v>
      </c>
      <c r="F79" s="259">
        <v>215</v>
      </c>
      <c r="G79" s="259">
        <v>194</v>
      </c>
      <c r="H79" s="259">
        <v>158</v>
      </c>
      <c r="I79" s="253">
        <v>62</v>
      </c>
      <c r="J79" s="253">
        <v>121</v>
      </c>
      <c r="K79" s="256">
        <v>1.1850000000000001</v>
      </c>
      <c r="L79" s="257" t="s">
        <v>819</v>
      </c>
      <c r="M79" s="260">
        <v>1504.36</v>
      </c>
      <c r="N79" s="266" t="s">
        <v>190</v>
      </c>
      <c r="O79" s="246" t="s">
        <v>197</v>
      </c>
      <c r="Q79" s="267" t="s">
        <v>636</v>
      </c>
    </row>
    <row r="80" spans="1:17" s="290" customFormat="1">
      <c r="A80" s="253">
        <v>7</v>
      </c>
      <c r="B80" s="253" t="s">
        <v>469</v>
      </c>
      <c r="C80" s="253" t="s">
        <v>468</v>
      </c>
      <c r="D80" s="253" t="s">
        <v>469</v>
      </c>
      <c r="E80" s="265" t="s">
        <v>189</v>
      </c>
      <c r="F80" s="259">
        <v>215</v>
      </c>
      <c r="G80" s="259">
        <v>194</v>
      </c>
      <c r="H80" s="259">
        <v>158</v>
      </c>
      <c r="I80" s="253">
        <v>62</v>
      </c>
      <c r="J80" s="253">
        <v>121</v>
      </c>
      <c r="K80" s="256">
        <v>1.1850000000000001</v>
      </c>
      <c r="L80" s="257" t="s">
        <v>819</v>
      </c>
      <c r="M80" s="260">
        <v>1911.69</v>
      </c>
      <c r="N80" s="266" t="s">
        <v>190</v>
      </c>
      <c r="O80" s="246" t="s">
        <v>197</v>
      </c>
      <c r="Q80" s="267" t="s">
        <v>636</v>
      </c>
    </row>
    <row r="81" spans="1:17" s="290" customFormat="1">
      <c r="A81" s="253">
        <v>8</v>
      </c>
      <c r="B81" s="253" t="s">
        <v>467</v>
      </c>
      <c r="C81" s="253" t="s">
        <v>466</v>
      </c>
      <c r="D81" s="253" t="s">
        <v>467</v>
      </c>
      <c r="E81" s="265" t="s">
        <v>189</v>
      </c>
      <c r="F81" s="259">
        <v>215</v>
      </c>
      <c r="G81" s="259">
        <v>194</v>
      </c>
      <c r="H81" s="259">
        <v>158</v>
      </c>
      <c r="I81" s="253">
        <v>62</v>
      </c>
      <c r="J81" s="253">
        <v>121</v>
      </c>
      <c r="K81" s="256">
        <v>1.1850000000000001</v>
      </c>
      <c r="L81" s="257" t="s">
        <v>819</v>
      </c>
      <c r="M81" s="260">
        <v>1909.53</v>
      </c>
      <c r="N81" s="266" t="s">
        <v>190</v>
      </c>
      <c r="O81" s="246" t="s">
        <v>197</v>
      </c>
      <c r="Q81" s="267" t="s">
        <v>636</v>
      </c>
    </row>
    <row r="82" spans="1:17" s="290" customFormat="1">
      <c r="A82" s="253">
        <v>9</v>
      </c>
      <c r="B82" s="253" t="s">
        <v>471</v>
      </c>
      <c r="C82" s="253" t="s">
        <v>470</v>
      </c>
      <c r="D82" s="253" t="s">
        <v>471</v>
      </c>
      <c r="E82" s="265" t="s">
        <v>189</v>
      </c>
      <c r="F82" s="259">
        <v>215</v>
      </c>
      <c r="G82" s="259">
        <v>194</v>
      </c>
      <c r="H82" s="259">
        <v>158</v>
      </c>
      <c r="I82" s="253">
        <v>62</v>
      </c>
      <c r="J82" s="253">
        <v>121</v>
      </c>
      <c r="K82" s="256">
        <v>1.1850000000000001</v>
      </c>
      <c r="L82" s="257" t="s">
        <v>819</v>
      </c>
      <c r="M82" s="260">
        <v>1682.72</v>
      </c>
      <c r="N82" s="266" t="s">
        <v>190</v>
      </c>
      <c r="O82" s="246" t="s">
        <v>197</v>
      </c>
      <c r="Q82" s="267" t="s">
        <v>636</v>
      </c>
    </row>
    <row r="83" spans="1:17" s="290" customFormat="1">
      <c r="A83" s="253">
        <v>10</v>
      </c>
      <c r="B83" s="253" t="s">
        <v>473</v>
      </c>
      <c r="C83" s="253" t="s">
        <v>472</v>
      </c>
      <c r="D83" s="253" t="s">
        <v>473</v>
      </c>
      <c r="E83" s="265" t="s">
        <v>189</v>
      </c>
      <c r="F83" s="259">
        <v>215</v>
      </c>
      <c r="G83" s="259">
        <v>194</v>
      </c>
      <c r="H83" s="259">
        <v>158</v>
      </c>
      <c r="I83" s="253">
        <v>62</v>
      </c>
      <c r="J83" s="253">
        <v>121</v>
      </c>
      <c r="K83" s="256">
        <v>1.1850000000000001</v>
      </c>
      <c r="L83" s="257" t="s">
        <v>819</v>
      </c>
      <c r="M83" s="260">
        <v>1848.77</v>
      </c>
      <c r="N83" s="266" t="s">
        <v>190</v>
      </c>
      <c r="O83" s="246" t="s">
        <v>197</v>
      </c>
      <c r="P83" s="247"/>
      <c r="Q83" s="267" t="s">
        <v>636</v>
      </c>
    </row>
    <row r="84" spans="1:17" s="290" customFormat="1">
      <c r="A84" s="253">
        <v>11</v>
      </c>
      <c r="B84" s="253" t="s">
        <v>475</v>
      </c>
      <c r="C84" s="253" t="s">
        <v>474</v>
      </c>
      <c r="D84" s="253" t="s">
        <v>475</v>
      </c>
      <c r="E84" s="265" t="s">
        <v>189</v>
      </c>
      <c r="F84" s="259">
        <v>215</v>
      </c>
      <c r="G84" s="259">
        <v>194</v>
      </c>
      <c r="H84" s="259">
        <v>158</v>
      </c>
      <c r="I84" s="253">
        <v>62</v>
      </c>
      <c r="J84" s="253">
        <v>121</v>
      </c>
      <c r="K84" s="256">
        <v>1.1850000000000001</v>
      </c>
      <c r="L84" s="257" t="s">
        <v>819</v>
      </c>
      <c r="M84" s="260">
        <v>1804.25</v>
      </c>
      <c r="N84" s="266" t="s">
        <v>190</v>
      </c>
      <c r="O84" s="246" t="s">
        <v>197</v>
      </c>
      <c r="P84" s="247"/>
      <c r="Q84" s="267" t="s">
        <v>636</v>
      </c>
    </row>
    <row r="85" spans="1:17" s="290" customFormat="1">
      <c r="A85" s="253">
        <v>12</v>
      </c>
      <c r="B85" s="253" t="s">
        <v>477</v>
      </c>
      <c r="C85" s="253" t="s">
        <v>476</v>
      </c>
      <c r="D85" s="253" t="s">
        <v>477</v>
      </c>
      <c r="E85" s="265" t="s">
        <v>189</v>
      </c>
      <c r="F85" s="259">
        <v>215</v>
      </c>
      <c r="G85" s="259">
        <v>194</v>
      </c>
      <c r="H85" s="259">
        <v>158</v>
      </c>
      <c r="I85" s="253">
        <v>62</v>
      </c>
      <c r="J85" s="253">
        <v>121</v>
      </c>
      <c r="K85" s="256">
        <v>1.1850000000000001</v>
      </c>
      <c r="L85" s="257" t="s">
        <v>819</v>
      </c>
      <c r="M85" s="260">
        <v>1781.95</v>
      </c>
      <c r="N85" s="266" t="s">
        <v>190</v>
      </c>
      <c r="O85" s="246" t="s">
        <v>197</v>
      </c>
      <c r="Q85" s="267" t="s">
        <v>636</v>
      </c>
    </row>
    <row r="86" spans="1:17" s="290" customFormat="1">
      <c r="A86" s="253">
        <v>13</v>
      </c>
      <c r="B86" s="253" t="s">
        <v>677</v>
      </c>
      <c r="C86" s="253" t="s">
        <v>697</v>
      </c>
      <c r="D86" s="253" t="s">
        <v>677</v>
      </c>
      <c r="E86" s="265" t="s">
        <v>189</v>
      </c>
      <c r="F86" s="259">
        <v>225</v>
      </c>
      <c r="G86" s="259">
        <v>204</v>
      </c>
      <c r="H86" s="259">
        <v>158</v>
      </c>
      <c r="I86" s="253">
        <v>62</v>
      </c>
      <c r="J86" s="253">
        <v>121</v>
      </c>
      <c r="K86" s="256">
        <v>1.1850000000000001</v>
      </c>
      <c r="L86" s="257" t="s">
        <v>819</v>
      </c>
      <c r="M86" s="260">
        <v>1865.52</v>
      </c>
      <c r="N86" s="266" t="s">
        <v>190</v>
      </c>
      <c r="O86" s="246" t="s">
        <v>197</v>
      </c>
      <c r="P86" s="247"/>
      <c r="Q86" s="267" t="s">
        <v>635</v>
      </c>
    </row>
    <row r="87" spans="1:17" s="290" customFormat="1">
      <c r="A87" s="253">
        <v>14</v>
      </c>
      <c r="B87" s="253" t="s">
        <v>777</v>
      </c>
      <c r="C87" s="253" t="s">
        <v>769</v>
      </c>
      <c r="D87" s="253" t="s">
        <v>777</v>
      </c>
      <c r="E87" s="265" t="s">
        <v>189</v>
      </c>
      <c r="F87" s="259">
        <v>225</v>
      </c>
      <c r="G87" s="259">
        <v>204</v>
      </c>
      <c r="H87" s="259">
        <v>158</v>
      </c>
      <c r="I87" s="253">
        <v>62</v>
      </c>
      <c r="J87" s="253">
        <v>121</v>
      </c>
      <c r="K87" s="256">
        <v>1.1850000000000001</v>
      </c>
      <c r="L87" s="257" t="s">
        <v>819</v>
      </c>
      <c r="M87" s="260">
        <v>1904.86</v>
      </c>
      <c r="N87" s="266" t="s">
        <v>190</v>
      </c>
      <c r="O87" s="246" t="s">
        <v>197</v>
      </c>
      <c r="P87" s="247"/>
      <c r="Q87" s="267" t="s">
        <v>635</v>
      </c>
    </row>
    <row r="88" spans="1:17" s="290" customFormat="1">
      <c r="A88" s="253">
        <v>15</v>
      </c>
      <c r="B88" s="253" t="s">
        <v>778</v>
      </c>
      <c r="C88" s="253" t="s">
        <v>770</v>
      </c>
      <c r="D88" s="253" t="s">
        <v>778</v>
      </c>
      <c r="E88" s="265" t="s">
        <v>189</v>
      </c>
      <c r="F88" s="259">
        <v>225</v>
      </c>
      <c r="G88" s="259">
        <v>204</v>
      </c>
      <c r="H88" s="259">
        <v>158</v>
      </c>
      <c r="I88" s="253">
        <v>62</v>
      </c>
      <c r="J88" s="253">
        <v>121</v>
      </c>
      <c r="K88" s="256">
        <v>1.1850000000000001</v>
      </c>
      <c r="L88" s="257" t="s">
        <v>819</v>
      </c>
      <c r="M88" s="260">
        <v>2293.4499999999998</v>
      </c>
      <c r="N88" s="266" t="s">
        <v>190</v>
      </c>
      <c r="O88" s="246" t="s">
        <v>197</v>
      </c>
      <c r="P88" s="247"/>
      <c r="Q88" s="267" t="s">
        <v>635</v>
      </c>
    </row>
    <row r="89" spans="1:17" s="290" customFormat="1">
      <c r="A89" s="253">
        <v>16</v>
      </c>
      <c r="B89" s="253" t="s">
        <v>779</v>
      </c>
      <c r="C89" s="253" t="s">
        <v>771</v>
      </c>
      <c r="D89" s="253" t="s">
        <v>779</v>
      </c>
      <c r="E89" s="265" t="s">
        <v>189</v>
      </c>
      <c r="F89" s="259">
        <v>225</v>
      </c>
      <c r="G89" s="259">
        <v>204</v>
      </c>
      <c r="H89" s="259">
        <v>158</v>
      </c>
      <c r="I89" s="253">
        <v>62</v>
      </c>
      <c r="J89" s="253">
        <v>121</v>
      </c>
      <c r="K89" s="256">
        <v>1.1850000000000001</v>
      </c>
      <c r="L89" s="257" t="s">
        <v>819</v>
      </c>
      <c r="M89" s="260">
        <v>2295.46</v>
      </c>
      <c r="N89" s="266" t="s">
        <v>190</v>
      </c>
      <c r="O89" s="246" t="s">
        <v>197</v>
      </c>
      <c r="P89" s="247"/>
      <c r="Q89" s="267" t="s">
        <v>635</v>
      </c>
    </row>
    <row r="90" spans="1:17" s="290" customFormat="1">
      <c r="A90" s="253">
        <v>17</v>
      </c>
      <c r="B90" s="253" t="s">
        <v>808</v>
      </c>
      <c r="C90" s="253" t="s">
        <v>805</v>
      </c>
      <c r="D90" s="253" t="s">
        <v>808</v>
      </c>
      <c r="E90" s="265" t="s">
        <v>189</v>
      </c>
      <c r="F90" s="259">
        <v>225</v>
      </c>
      <c r="G90" s="259">
        <v>204</v>
      </c>
      <c r="H90" s="259">
        <v>158</v>
      </c>
      <c r="I90" s="253">
        <v>62</v>
      </c>
      <c r="J90" s="253">
        <v>121</v>
      </c>
      <c r="K90" s="256">
        <v>1.1850000000000001</v>
      </c>
      <c r="L90" s="257" t="s">
        <v>819</v>
      </c>
      <c r="M90" s="260">
        <v>2061.71</v>
      </c>
      <c r="N90" s="266" t="s">
        <v>190</v>
      </c>
      <c r="O90" s="246" t="s">
        <v>197</v>
      </c>
      <c r="P90" s="247"/>
      <c r="Q90" s="267" t="s">
        <v>635</v>
      </c>
    </row>
    <row r="91" spans="1:17" s="290" customFormat="1">
      <c r="A91" s="253">
        <v>18</v>
      </c>
      <c r="B91" s="253" t="s">
        <v>674</v>
      </c>
      <c r="C91" s="253" t="s">
        <v>667</v>
      </c>
      <c r="D91" s="253" t="s">
        <v>674</v>
      </c>
      <c r="E91" s="265" t="s">
        <v>189</v>
      </c>
      <c r="F91" s="259">
        <v>220</v>
      </c>
      <c r="G91" s="259">
        <v>199</v>
      </c>
      <c r="H91" s="259">
        <v>158</v>
      </c>
      <c r="I91" s="253">
        <v>62</v>
      </c>
      <c r="J91" s="253">
        <v>121</v>
      </c>
      <c r="K91" s="256">
        <v>1.1850000000000001</v>
      </c>
      <c r="L91" s="257" t="s">
        <v>819</v>
      </c>
      <c r="M91" s="260">
        <v>1821.39</v>
      </c>
      <c r="N91" s="266" t="s">
        <v>190</v>
      </c>
      <c r="O91" s="246" t="s">
        <v>197</v>
      </c>
      <c r="P91" s="247"/>
      <c r="Q91" s="267" t="s">
        <v>636</v>
      </c>
    </row>
    <row r="92" spans="1:17" s="290" customFormat="1">
      <c r="A92" s="253">
        <v>19</v>
      </c>
      <c r="B92" s="253" t="s">
        <v>676</v>
      </c>
      <c r="C92" s="253" t="s">
        <v>675</v>
      </c>
      <c r="D92" s="253" t="s">
        <v>676</v>
      </c>
      <c r="E92" s="265" t="s">
        <v>189</v>
      </c>
      <c r="F92" s="259">
        <v>220</v>
      </c>
      <c r="G92" s="259">
        <v>199</v>
      </c>
      <c r="H92" s="259">
        <v>158</v>
      </c>
      <c r="I92" s="253">
        <v>62</v>
      </c>
      <c r="J92" s="253">
        <v>121</v>
      </c>
      <c r="K92" s="256">
        <v>1.1850000000000001</v>
      </c>
      <c r="L92" s="257" t="s">
        <v>819</v>
      </c>
      <c r="M92" s="260">
        <v>1999.14</v>
      </c>
      <c r="N92" s="266" t="s">
        <v>190</v>
      </c>
      <c r="O92" s="246" t="s">
        <v>197</v>
      </c>
      <c r="P92" s="247"/>
      <c r="Q92" s="267" t="s">
        <v>635</v>
      </c>
    </row>
    <row r="93" spans="1:17" s="290" customFormat="1">
      <c r="A93" s="253">
        <v>20</v>
      </c>
      <c r="B93" s="253" t="s">
        <v>741</v>
      </c>
      <c r="C93" s="253" t="s">
        <v>754</v>
      </c>
      <c r="D93" s="253" t="s">
        <v>741</v>
      </c>
      <c r="E93" s="265" t="s">
        <v>189</v>
      </c>
      <c r="F93" s="259">
        <v>220</v>
      </c>
      <c r="G93" s="259">
        <v>199</v>
      </c>
      <c r="H93" s="259">
        <v>158</v>
      </c>
      <c r="I93" s="253">
        <v>62</v>
      </c>
      <c r="J93" s="253">
        <v>121</v>
      </c>
      <c r="K93" s="256">
        <v>1.1850000000000001</v>
      </c>
      <c r="L93" s="257" t="s">
        <v>819</v>
      </c>
      <c r="M93" s="260">
        <v>2226.7600000000002</v>
      </c>
      <c r="N93" s="266" t="s">
        <v>190</v>
      </c>
      <c r="O93" s="246" t="s">
        <v>197</v>
      </c>
      <c r="P93" s="247"/>
      <c r="Q93" s="267" t="s">
        <v>636</v>
      </c>
    </row>
    <row r="94" spans="1:17" s="290" customFormat="1">
      <c r="A94" s="253">
        <v>21</v>
      </c>
      <c r="B94" s="253" t="s">
        <v>743</v>
      </c>
      <c r="C94" s="253" t="s">
        <v>756</v>
      </c>
      <c r="D94" s="253" t="s">
        <v>743</v>
      </c>
      <c r="E94" s="265" t="s">
        <v>189</v>
      </c>
      <c r="F94" s="259">
        <v>220</v>
      </c>
      <c r="G94" s="259">
        <v>199</v>
      </c>
      <c r="H94" s="259">
        <v>158</v>
      </c>
      <c r="I94" s="253">
        <v>62</v>
      </c>
      <c r="J94" s="253">
        <v>121</v>
      </c>
      <c r="K94" s="256">
        <v>1.1850000000000001</v>
      </c>
      <c r="L94" s="257" t="s">
        <v>819</v>
      </c>
      <c r="M94" s="260">
        <v>2228.86</v>
      </c>
      <c r="N94" s="266" t="s">
        <v>190</v>
      </c>
      <c r="O94" s="246" t="s">
        <v>197</v>
      </c>
      <c r="Q94" s="267" t="s">
        <v>636</v>
      </c>
    </row>
    <row r="95" spans="1:17" s="290" customFormat="1">
      <c r="A95" s="253">
        <v>22</v>
      </c>
      <c r="B95" s="253" t="s">
        <v>767</v>
      </c>
      <c r="C95" s="253" t="s">
        <v>766</v>
      </c>
      <c r="D95" s="253" t="s">
        <v>767</v>
      </c>
      <c r="E95" s="265" t="s">
        <v>189</v>
      </c>
      <c r="F95" s="259">
        <v>220</v>
      </c>
      <c r="G95" s="259">
        <v>199</v>
      </c>
      <c r="H95" s="259">
        <v>158</v>
      </c>
      <c r="I95" s="253">
        <v>62</v>
      </c>
      <c r="J95" s="253">
        <v>121</v>
      </c>
      <c r="K95" s="256">
        <v>1.1850000000000001</v>
      </c>
      <c r="L95" s="257" t="s">
        <v>819</v>
      </c>
      <c r="M95" s="260">
        <v>1860.92</v>
      </c>
      <c r="N95" s="266" t="s">
        <v>190</v>
      </c>
      <c r="O95" s="246" t="s">
        <v>197</v>
      </c>
      <c r="Q95" s="267" t="s">
        <v>636</v>
      </c>
    </row>
    <row r="96" spans="1:17" s="290" customFormat="1">
      <c r="A96" s="253">
        <v>23</v>
      </c>
      <c r="B96" s="253" t="s">
        <v>746</v>
      </c>
      <c r="C96" s="253" t="s">
        <v>759</v>
      </c>
      <c r="D96" s="253" t="s">
        <v>746</v>
      </c>
      <c r="E96" s="265" t="s">
        <v>189</v>
      </c>
      <c r="F96" s="259">
        <v>220</v>
      </c>
      <c r="G96" s="259">
        <v>199</v>
      </c>
      <c r="H96" s="259">
        <v>158</v>
      </c>
      <c r="I96" s="253">
        <v>62</v>
      </c>
      <c r="J96" s="253">
        <v>121</v>
      </c>
      <c r="K96" s="256">
        <v>1.1850000000000001</v>
      </c>
      <c r="L96" s="257" t="s">
        <v>819</v>
      </c>
      <c r="M96" s="260">
        <v>2166.2800000000002</v>
      </c>
      <c r="N96" s="266" t="s">
        <v>190</v>
      </c>
      <c r="O96" s="246" t="s">
        <v>197</v>
      </c>
      <c r="P96" s="247"/>
      <c r="Q96" s="267" t="s">
        <v>636</v>
      </c>
    </row>
    <row r="97" spans="1:17" s="290" customFormat="1">
      <c r="A97" s="253">
        <v>24</v>
      </c>
      <c r="B97" s="253" t="s">
        <v>748</v>
      </c>
      <c r="C97" s="253" t="s">
        <v>761</v>
      </c>
      <c r="D97" s="253" t="s">
        <v>748</v>
      </c>
      <c r="E97" s="265" t="s">
        <v>189</v>
      </c>
      <c r="F97" s="259">
        <v>220</v>
      </c>
      <c r="G97" s="259">
        <v>199</v>
      </c>
      <c r="H97" s="259">
        <v>158</v>
      </c>
      <c r="I97" s="253">
        <v>62</v>
      </c>
      <c r="J97" s="253">
        <v>121</v>
      </c>
      <c r="K97" s="256">
        <v>1.1850000000000001</v>
      </c>
      <c r="L97" s="257" t="s">
        <v>819</v>
      </c>
      <c r="M97" s="260">
        <v>2121.44</v>
      </c>
      <c r="N97" s="266" t="s">
        <v>190</v>
      </c>
      <c r="O97" s="246" t="s">
        <v>197</v>
      </c>
      <c r="P97" s="247"/>
      <c r="Q97" s="267" t="s">
        <v>636</v>
      </c>
    </row>
    <row r="98" spans="1:17" s="290" customFormat="1">
      <c r="A98" s="253">
        <v>25</v>
      </c>
      <c r="B98" s="253" t="s">
        <v>744</v>
      </c>
      <c r="C98" s="253" t="s">
        <v>757</v>
      </c>
      <c r="D98" s="253" t="s">
        <v>744</v>
      </c>
      <c r="E98" s="265" t="s">
        <v>189</v>
      </c>
      <c r="F98" s="259">
        <v>220</v>
      </c>
      <c r="G98" s="259">
        <v>199</v>
      </c>
      <c r="H98" s="259">
        <v>158</v>
      </c>
      <c r="I98" s="253">
        <v>62</v>
      </c>
      <c r="J98" s="253">
        <v>121</v>
      </c>
      <c r="K98" s="256">
        <v>1.1850000000000001</v>
      </c>
      <c r="L98" s="257" t="s">
        <v>819</v>
      </c>
      <c r="M98" s="260">
        <v>2099.4499999999998</v>
      </c>
      <c r="N98" s="266" t="s">
        <v>190</v>
      </c>
      <c r="O98" s="246" t="s">
        <v>197</v>
      </c>
      <c r="P98" s="247"/>
      <c r="Q98" s="267" t="s">
        <v>636</v>
      </c>
    </row>
    <row r="99" spans="1:17" s="290" customFormat="1">
      <c r="A99" s="253">
        <v>26</v>
      </c>
      <c r="B99" s="253" t="s">
        <v>465</v>
      </c>
      <c r="C99" s="253" t="s">
        <v>464</v>
      </c>
      <c r="D99" s="253" t="s">
        <v>465</v>
      </c>
      <c r="E99" s="265" t="s">
        <v>189</v>
      </c>
      <c r="F99" s="259">
        <v>215</v>
      </c>
      <c r="G99" s="259">
        <v>194</v>
      </c>
      <c r="H99" s="259">
        <v>158</v>
      </c>
      <c r="I99" s="253">
        <v>62</v>
      </c>
      <c r="J99" s="253">
        <v>121</v>
      </c>
      <c r="K99" s="256">
        <v>1.1850000000000001</v>
      </c>
      <c r="L99" s="257" t="s">
        <v>819</v>
      </c>
      <c r="M99" s="260">
        <v>1543.71</v>
      </c>
      <c r="N99" s="266" t="s">
        <v>190</v>
      </c>
      <c r="O99" s="246" t="s">
        <v>197</v>
      </c>
      <c r="P99" s="247"/>
      <c r="Q99" s="267" t="s">
        <v>636</v>
      </c>
    </row>
    <row r="100" spans="1:17" s="290" customFormat="1">
      <c r="A100" s="253">
        <v>27</v>
      </c>
      <c r="B100" s="253" t="s">
        <v>290</v>
      </c>
      <c r="C100" s="253" t="s">
        <v>289</v>
      </c>
      <c r="D100" s="253" t="s">
        <v>290</v>
      </c>
      <c r="E100" s="265" t="s">
        <v>189</v>
      </c>
      <c r="F100" s="259">
        <v>215</v>
      </c>
      <c r="G100" s="259">
        <v>194</v>
      </c>
      <c r="H100" s="259">
        <v>158</v>
      </c>
      <c r="I100" s="253">
        <v>62</v>
      </c>
      <c r="J100" s="253">
        <v>121</v>
      </c>
      <c r="K100" s="256">
        <v>1.1850000000000001</v>
      </c>
      <c r="L100" s="257" t="s">
        <v>819</v>
      </c>
      <c r="M100" s="260">
        <v>1579.4</v>
      </c>
      <c r="N100" s="266" t="s">
        <v>190</v>
      </c>
      <c r="O100" s="246" t="s">
        <v>197</v>
      </c>
      <c r="P100" s="247"/>
      <c r="Q100" s="267" t="s">
        <v>636</v>
      </c>
    </row>
    <row r="101" spans="1:17" s="290" customFormat="1">
      <c r="A101" s="253">
        <v>28</v>
      </c>
      <c r="B101" s="253" t="s">
        <v>562</v>
      </c>
      <c r="C101" s="253" t="s">
        <v>89</v>
      </c>
      <c r="D101" s="253" t="s">
        <v>562</v>
      </c>
      <c r="E101" s="265" t="s">
        <v>189</v>
      </c>
      <c r="F101" s="259">
        <v>215</v>
      </c>
      <c r="G101" s="259">
        <v>194</v>
      </c>
      <c r="H101" s="259">
        <v>158</v>
      </c>
      <c r="I101" s="253">
        <v>62</v>
      </c>
      <c r="J101" s="253">
        <v>121</v>
      </c>
      <c r="K101" s="256">
        <v>1.1850000000000001</v>
      </c>
      <c r="L101" s="257" t="s">
        <v>819</v>
      </c>
      <c r="M101" s="260">
        <v>2008.83</v>
      </c>
      <c r="N101" s="266" t="s">
        <v>190</v>
      </c>
      <c r="O101" s="246" t="s">
        <v>197</v>
      </c>
      <c r="P101" s="247"/>
      <c r="Q101" s="267" t="s">
        <v>636</v>
      </c>
    </row>
    <row r="102" spans="1:17" s="290" customFormat="1">
      <c r="A102" s="253">
        <v>29</v>
      </c>
      <c r="B102" s="253" t="s">
        <v>561</v>
      </c>
      <c r="C102" s="253" t="s">
        <v>90</v>
      </c>
      <c r="D102" s="253" t="s">
        <v>561</v>
      </c>
      <c r="E102" s="265" t="s">
        <v>189</v>
      </c>
      <c r="F102" s="259">
        <v>215</v>
      </c>
      <c r="G102" s="259">
        <v>194</v>
      </c>
      <c r="H102" s="259">
        <v>158</v>
      </c>
      <c r="I102" s="253">
        <v>62</v>
      </c>
      <c r="J102" s="253">
        <v>121</v>
      </c>
      <c r="K102" s="256">
        <v>1.1850000000000001</v>
      </c>
      <c r="L102" s="257" t="s">
        <v>819</v>
      </c>
      <c r="M102" s="260">
        <v>1755.04</v>
      </c>
      <c r="N102" s="266" t="s">
        <v>190</v>
      </c>
      <c r="O102" s="246" t="s">
        <v>197</v>
      </c>
      <c r="P102" s="247"/>
      <c r="Q102" s="267" t="s">
        <v>636</v>
      </c>
    </row>
    <row r="103" spans="1:17" s="290" customFormat="1">
      <c r="A103" s="253">
        <v>30</v>
      </c>
      <c r="B103" s="253" t="s">
        <v>707</v>
      </c>
      <c r="C103" s="253" t="s">
        <v>726</v>
      </c>
      <c r="D103" s="253" t="s">
        <v>707</v>
      </c>
      <c r="E103" s="265" t="s">
        <v>189</v>
      </c>
      <c r="F103" s="259">
        <v>220</v>
      </c>
      <c r="G103" s="259">
        <v>199</v>
      </c>
      <c r="H103" s="259">
        <v>158</v>
      </c>
      <c r="I103" s="253">
        <v>62</v>
      </c>
      <c r="J103" s="253">
        <v>121</v>
      </c>
      <c r="K103" s="256">
        <v>1.1850000000000001</v>
      </c>
      <c r="L103" s="257" t="s">
        <v>819</v>
      </c>
      <c r="M103" s="260">
        <v>1882.98</v>
      </c>
      <c r="N103" s="266" t="s">
        <v>190</v>
      </c>
      <c r="O103" s="246" t="s">
        <v>197</v>
      </c>
      <c r="P103" s="247"/>
      <c r="Q103" s="267" t="s">
        <v>636</v>
      </c>
    </row>
    <row r="104" spans="1:17" s="290" customFormat="1">
      <c r="A104" s="253">
        <v>31</v>
      </c>
      <c r="B104" s="253" t="s">
        <v>792</v>
      </c>
      <c r="C104" s="253" t="s">
        <v>790</v>
      </c>
      <c r="D104" s="253" t="s">
        <v>792</v>
      </c>
      <c r="E104" s="265" t="s">
        <v>189</v>
      </c>
      <c r="F104" s="259">
        <v>220</v>
      </c>
      <c r="G104" s="259">
        <v>194</v>
      </c>
      <c r="H104" s="259">
        <v>158</v>
      </c>
      <c r="I104" s="253">
        <v>62</v>
      </c>
      <c r="J104" s="253">
        <v>121</v>
      </c>
      <c r="K104" s="256">
        <v>1.1850000000000001</v>
      </c>
      <c r="L104" s="257" t="s">
        <v>819</v>
      </c>
      <c r="M104" s="260">
        <v>2310.9699999999998</v>
      </c>
      <c r="N104" s="266" t="s">
        <v>190</v>
      </c>
      <c r="O104" s="246" t="s">
        <v>197</v>
      </c>
      <c r="P104" s="247"/>
      <c r="Q104" s="267" t="s">
        <v>636</v>
      </c>
    </row>
    <row r="105" spans="1:17" s="290" customFormat="1">
      <c r="A105" s="253">
        <v>32</v>
      </c>
      <c r="B105" s="253" t="s">
        <v>793</v>
      </c>
      <c r="C105" s="253" t="s">
        <v>791</v>
      </c>
      <c r="D105" s="253" t="s">
        <v>793</v>
      </c>
      <c r="E105" s="265" t="s">
        <v>189</v>
      </c>
      <c r="F105" s="259">
        <v>220</v>
      </c>
      <c r="G105" s="259">
        <v>199</v>
      </c>
      <c r="H105" s="259">
        <v>158</v>
      </c>
      <c r="I105" s="253">
        <v>62</v>
      </c>
      <c r="J105" s="253">
        <v>121</v>
      </c>
      <c r="K105" s="256">
        <v>1.1850000000000001</v>
      </c>
      <c r="L105" s="257" t="s">
        <v>819</v>
      </c>
      <c r="M105" s="260">
        <v>2057.2600000000002</v>
      </c>
      <c r="N105" s="266" t="s">
        <v>190</v>
      </c>
      <c r="O105" s="246" t="s">
        <v>197</v>
      </c>
      <c r="Q105" s="267" t="s">
        <v>636</v>
      </c>
    </row>
    <row r="106" spans="1:17">
      <c r="A106" s="253"/>
      <c r="B106" s="253"/>
      <c r="C106" s="253"/>
      <c r="D106" s="253"/>
      <c r="E106" s="265" t="s">
        <v>189</v>
      </c>
      <c r="F106" s="259"/>
      <c r="G106" s="259"/>
      <c r="H106" s="259"/>
      <c r="I106" s="253"/>
      <c r="J106" s="253"/>
      <c r="K106" s="256"/>
      <c r="L106" s="257" t="s">
        <v>819</v>
      </c>
      <c r="M106" s="260"/>
      <c r="N106" s="266" t="s">
        <v>190</v>
      </c>
      <c r="O106" s="246" t="s">
        <v>197</v>
      </c>
      <c r="Q106" s="267"/>
    </row>
    <row r="107" spans="1:17">
      <c r="A107" s="253"/>
      <c r="B107" s="253"/>
      <c r="C107" s="253"/>
      <c r="D107" s="253"/>
      <c r="E107" s="265" t="s">
        <v>189</v>
      </c>
      <c r="F107" s="259"/>
      <c r="G107" s="259"/>
      <c r="H107" s="259"/>
      <c r="I107" s="253"/>
      <c r="J107" s="253"/>
      <c r="K107" s="256"/>
      <c r="L107" s="257" t="s">
        <v>819</v>
      </c>
      <c r="M107" s="260"/>
      <c r="N107" s="266" t="s">
        <v>190</v>
      </c>
      <c r="O107" s="246" t="s">
        <v>197</v>
      </c>
      <c r="Q107" s="267"/>
    </row>
    <row r="108" spans="1:17">
      <c r="A108" s="253"/>
      <c r="B108" s="253"/>
      <c r="C108" s="253"/>
      <c r="D108" s="253"/>
      <c r="E108" s="265" t="s">
        <v>189</v>
      </c>
      <c r="F108" s="259"/>
      <c r="G108" s="259"/>
      <c r="H108" s="259"/>
      <c r="I108" s="253"/>
      <c r="J108" s="253"/>
      <c r="K108" s="256"/>
      <c r="L108" s="257" t="s">
        <v>819</v>
      </c>
      <c r="M108" s="260"/>
      <c r="N108" s="266" t="s">
        <v>190</v>
      </c>
      <c r="O108" s="246" t="s">
        <v>197</v>
      </c>
      <c r="P108" s="247"/>
      <c r="Q108" s="267"/>
    </row>
    <row r="109" spans="1:17">
      <c r="A109" s="253"/>
      <c r="B109" s="253"/>
      <c r="C109" s="253"/>
      <c r="D109" s="253"/>
      <c r="E109" s="265" t="s">
        <v>189</v>
      </c>
      <c r="F109" s="259"/>
      <c r="G109" s="259"/>
      <c r="H109" s="259"/>
      <c r="I109" s="253"/>
      <c r="J109" s="253"/>
      <c r="K109" s="256"/>
      <c r="L109" s="257" t="s">
        <v>819</v>
      </c>
      <c r="M109" s="260"/>
      <c r="N109" s="266" t="s">
        <v>190</v>
      </c>
      <c r="O109" s="246" t="s">
        <v>197</v>
      </c>
      <c r="P109" s="247"/>
      <c r="Q109" s="267"/>
    </row>
    <row r="110" spans="1:17">
      <c r="A110" s="253"/>
      <c r="B110" s="253"/>
      <c r="C110" s="253"/>
      <c r="D110" s="253"/>
      <c r="E110" s="265" t="s">
        <v>189</v>
      </c>
      <c r="F110" s="259"/>
      <c r="G110" s="259"/>
      <c r="H110" s="259"/>
      <c r="I110" s="253"/>
      <c r="J110" s="253"/>
      <c r="K110" s="256"/>
      <c r="L110" s="257" t="s">
        <v>819</v>
      </c>
      <c r="M110" s="260"/>
      <c r="N110" s="266" t="s">
        <v>190</v>
      </c>
      <c r="O110" s="246" t="s">
        <v>197</v>
      </c>
      <c r="P110" s="247"/>
      <c r="Q110" s="267"/>
    </row>
    <row r="111" spans="1:17">
      <c r="A111" s="253"/>
      <c r="B111" s="253"/>
      <c r="C111" s="253"/>
      <c r="D111" s="253"/>
      <c r="E111" s="265" t="s">
        <v>189</v>
      </c>
      <c r="F111" s="259"/>
      <c r="G111" s="259"/>
      <c r="H111" s="259"/>
      <c r="I111" s="253"/>
      <c r="J111" s="253"/>
      <c r="K111" s="256"/>
      <c r="L111" s="257" t="s">
        <v>819</v>
      </c>
      <c r="M111" s="260"/>
      <c r="N111" s="266" t="s">
        <v>190</v>
      </c>
      <c r="O111" s="246" t="s">
        <v>197</v>
      </c>
      <c r="P111" s="247"/>
      <c r="Q111" s="267"/>
    </row>
    <row r="112" spans="1:17">
      <c r="A112" s="253"/>
      <c r="B112" s="253"/>
      <c r="C112" s="253"/>
      <c r="D112" s="253"/>
      <c r="E112" s="265" t="s">
        <v>189</v>
      </c>
      <c r="F112" s="259"/>
      <c r="G112" s="259"/>
      <c r="H112" s="259"/>
      <c r="I112" s="253"/>
      <c r="J112" s="253"/>
      <c r="K112" s="256"/>
      <c r="L112" s="257" t="s">
        <v>819</v>
      </c>
      <c r="M112" s="260"/>
      <c r="N112" s="266" t="s">
        <v>190</v>
      </c>
      <c r="O112" s="246" t="s">
        <v>197</v>
      </c>
      <c r="Q112" s="267"/>
    </row>
    <row r="113" spans="1:17">
      <c r="A113" s="253"/>
      <c r="B113" s="253"/>
      <c r="C113" s="253"/>
      <c r="D113" s="253"/>
      <c r="E113" s="265" t="s">
        <v>189</v>
      </c>
      <c r="F113" s="259"/>
      <c r="G113" s="259"/>
      <c r="H113" s="259"/>
      <c r="I113" s="253"/>
      <c r="J113" s="253"/>
      <c r="K113" s="256"/>
      <c r="L113" s="257" t="s">
        <v>819</v>
      </c>
      <c r="M113" s="260"/>
      <c r="N113" s="266" t="s">
        <v>190</v>
      </c>
      <c r="O113" s="246" t="s">
        <v>197</v>
      </c>
      <c r="Q113" s="267"/>
    </row>
    <row r="114" spans="1:17">
      <c r="A114" s="253"/>
      <c r="B114" s="253"/>
      <c r="C114" s="253"/>
      <c r="D114" s="253"/>
      <c r="E114" s="265" t="s">
        <v>189</v>
      </c>
      <c r="F114" s="259"/>
      <c r="G114" s="259"/>
      <c r="H114" s="259"/>
      <c r="I114" s="253"/>
      <c r="J114" s="253"/>
      <c r="K114" s="256"/>
      <c r="L114" s="257" t="s">
        <v>819</v>
      </c>
      <c r="M114" s="260"/>
      <c r="N114" s="266" t="s">
        <v>190</v>
      </c>
      <c r="O114" s="246" t="s">
        <v>197</v>
      </c>
      <c r="P114" s="247"/>
      <c r="Q114" s="267"/>
    </row>
    <row r="115" spans="1:17">
      <c r="A115" s="253"/>
      <c r="B115" s="253"/>
      <c r="C115" s="253"/>
      <c r="D115" s="253"/>
      <c r="E115" s="265" t="s">
        <v>189</v>
      </c>
      <c r="F115" s="259"/>
      <c r="G115" s="259"/>
      <c r="H115" s="259"/>
      <c r="I115" s="253"/>
      <c r="J115" s="253"/>
      <c r="K115" s="256"/>
      <c r="L115" s="257" t="s">
        <v>819</v>
      </c>
      <c r="M115" s="260"/>
      <c r="N115" s="266" t="s">
        <v>190</v>
      </c>
      <c r="O115" s="246" t="s">
        <v>197</v>
      </c>
      <c r="Q115" s="267"/>
    </row>
    <row r="116" spans="1:17" s="290" customFormat="1">
      <c r="A116" s="253">
        <v>1</v>
      </c>
      <c r="B116" s="253" t="s">
        <v>351</v>
      </c>
      <c r="C116" s="253" t="s">
        <v>350</v>
      </c>
      <c r="D116" s="253" t="s">
        <v>351</v>
      </c>
      <c r="E116" s="265" t="s">
        <v>189</v>
      </c>
      <c r="F116" s="259">
        <v>267</v>
      </c>
      <c r="G116" s="259">
        <v>242</v>
      </c>
      <c r="H116" s="259">
        <v>160</v>
      </c>
      <c r="I116" s="253">
        <v>71</v>
      </c>
      <c r="J116" s="253">
        <v>131</v>
      </c>
      <c r="K116" s="256">
        <v>1.488</v>
      </c>
      <c r="L116" s="257" t="s">
        <v>819</v>
      </c>
      <c r="M116" s="260">
        <v>1670.49</v>
      </c>
      <c r="N116" s="266" t="s">
        <v>190</v>
      </c>
      <c r="O116" s="246" t="s">
        <v>197</v>
      </c>
      <c r="P116" s="247"/>
      <c r="Q116" s="267" t="s">
        <v>635</v>
      </c>
    </row>
    <row r="117" spans="1:17" s="290" customFormat="1">
      <c r="A117" s="253">
        <v>2</v>
      </c>
      <c r="B117" s="253" t="s">
        <v>36</v>
      </c>
      <c r="C117" s="253" t="s">
        <v>33</v>
      </c>
      <c r="D117" s="253" t="s">
        <v>36</v>
      </c>
      <c r="E117" s="265" t="s">
        <v>189</v>
      </c>
      <c r="F117" s="259">
        <v>267</v>
      </c>
      <c r="G117" s="259">
        <v>242</v>
      </c>
      <c r="H117" s="259">
        <v>160</v>
      </c>
      <c r="I117" s="253">
        <v>71</v>
      </c>
      <c r="J117" s="253">
        <v>131</v>
      </c>
      <c r="K117" s="256">
        <v>1.488</v>
      </c>
      <c r="L117" s="257" t="s">
        <v>819</v>
      </c>
      <c r="M117" s="260">
        <v>1709.16</v>
      </c>
      <c r="N117" s="266" t="s">
        <v>190</v>
      </c>
      <c r="O117" s="246" t="s">
        <v>197</v>
      </c>
      <c r="Q117" s="267" t="s">
        <v>635</v>
      </c>
    </row>
    <row r="118" spans="1:17" s="290" customFormat="1">
      <c r="A118" s="253">
        <v>3</v>
      </c>
      <c r="B118" s="253" t="s">
        <v>391</v>
      </c>
      <c r="C118" s="253" t="s">
        <v>390</v>
      </c>
      <c r="D118" s="253" t="s">
        <v>391</v>
      </c>
      <c r="E118" s="265" t="s">
        <v>189</v>
      </c>
      <c r="F118" s="259">
        <v>267</v>
      </c>
      <c r="G118" s="259">
        <v>242</v>
      </c>
      <c r="H118" s="259">
        <v>160</v>
      </c>
      <c r="I118" s="253">
        <v>71</v>
      </c>
      <c r="J118" s="253">
        <v>131</v>
      </c>
      <c r="K118" s="256">
        <v>1.488</v>
      </c>
      <c r="L118" s="257" t="s">
        <v>819</v>
      </c>
      <c r="M118" s="260">
        <v>1921.24</v>
      </c>
      <c r="N118" s="266" t="s">
        <v>190</v>
      </c>
      <c r="O118" s="246" t="s">
        <v>197</v>
      </c>
      <c r="P118" s="247"/>
      <c r="Q118" s="267" t="s">
        <v>635</v>
      </c>
    </row>
    <row r="119" spans="1:17" s="290" customFormat="1">
      <c r="A119" s="253">
        <v>4</v>
      </c>
      <c r="B119" s="253" t="s">
        <v>30</v>
      </c>
      <c r="C119" s="253" t="s">
        <v>26</v>
      </c>
      <c r="D119" s="253" t="s">
        <v>30</v>
      </c>
      <c r="E119" s="265" t="s">
        <v>189</v>
      </c>
      <c r="F119" s="259">
        <v>267</v>
      </c>
      <c r="G119" s="259">
        <v>242</v>
      </c>
      <c r="H119" s="259">
        <v>160</v>
      </c>
      <c r="I119" s="253">
        <v>71</v>
      </c>
      <c r="J119" s="253">
        <v>131</v>
      </c>
      <c r="K119" s="256">
        <v>1.488</v>
      </c>
      <c r="L119" s="257" t="s">
        <v>819</v>
      </c>
      <c r="M119" s="260">
        <v>2008.42</v>
      </c>
      <c r="N119" s="266" t="s">
        <v>190</v>
      </c>
      <c r="O119" s="246" t="s">
        <v>197</v>
      </c>
      <c r="P119" s="247"/>
      <c r="Q119" s="267" t="s">
        <v>635</v>
      </c>
    </row>
    <row r="120" spans="1:17" s="290" customFormat="1">
      <c r="A120" s="253">
        <v>5</v>
      </c>
      <c r="B120" s="253" t="s">
        <v>37</v>
      </c>
      <c r="C120" s="253" t="s">
        <v>27</v>
      </c>
      <c r="D120" s="253" t="s">
        <v>37</v>
      </c>
      <c r="E120" s="265" t="s">
        <v>189</v>
      </c>
      <c r="F120" s="259">
        <v>267</v>
      </c>
      <c r="G120" s="259">
        <v>242</v>
      </c>
      <c r="H120" s="259">
        <v>160</v>
      </c>
      <c r="I120" s="253">
        <v>71</v>
      </c>
      <c r="J120" s="253">
        <v>131</v>
      </c>
      <c r="K120" s="256">
        <v>1.488</v>
      </c>
      <c r="L120" s="257" t="s">
        <v>819</v>
      </c>
      <c r="M120" s="260">
        <v>2011.65</v>
      </c>
      <c r="N120" s="266" t="s">
        <v>190</v>
      </c>
      <c r="O120" s="246" t="s">
        <v>197</v>
      </c>
      <c r="P120" s="247"/>
      <c r="Q120" s="267" t="s">
        <v>635</v>
      </c>
    </row>
    <row r="121" spans="1:17" s="290" customFormat="1">
      <c r="A121" s="253">
        <v>6</v>
      </c>
      <c r="B121" s="253" t="s">
        <v>480</v>
      </c>
      <c r="C121" s="253" t="s">
        <v>479</v>
      </c>
      <c r="D121" s="253" t="s">
        <v>480</v>
      </c>
      <c r="E121" s="265" t="s">
        <v>189</v>
      </c>
      <c r="F121" s="259">
        <v>262</v>
      </c>
      <c r="G121" s="259">
        <v>237</v>
      </c>
      <c r="H121" s="259">
        <v>160</v>
      </c>
      <c r="I121" s="253">
        <v>71</v>
      </c>
      <c r="J121" s="253">
        <v>131</v>
      </c>
      <c r="K121" s="256">
        <v>1.488</v>
      </c>
      <c r="L121" s="257" t="s">
        <v>819</v>
      </c>
      <c r="M121" s="260">
        <v>1676.44</v>
      </c>
      <c r="N121" s="266" t="s">
        <v>190</v>
      </c>
      <c r="O121" s="246" t="s">
        <v>197</v>
      </c>
      <c r="P121" s="247"/>
      <c r="Q121" s="267" t="s">
        <v>636</v>
      </c>
    </row>
    <row r="122" spans="1:17" s="290" customFormat="1">
      <c r="A122" s="253">
        <v>7</v>
      </c>
      <c r="B122" s="253" t="s">
        <v>482</v>
      </c>
      <c r="C122" s="253" t="s">
        <v>481</v>
      </c>
      <c r="D122" s="253" t="s">
        <v>482</v>
      </c>
      <c r="E122" s="265" t="s">
        <v>189</v>
      </c>
      <c r="F122" s="259">
        <v>262</v>
      </c>
      <c r="G122" s="259">
        <v>237</v>
      </c>
      <c r="H122" s="259">
        <v>160</v>
      </c>
      <c r="I122" s="253">
        <v>71</v>
      </c>
      <c r="J122" s="253">
        <v>131</v>
      </c>
      <c r="K122" s="256">
        <v>1.488</v>
      </c>
      <c r="L122" s="257" t="s">
        <v>819</v>
      </c>
      <c r="M122" s="260">
        <v>1991.79</v>
      </c>
      <c r="N122" s="266" t="s">
        <v>190</v>
      </c>
      <c r="O122" s="246" t="s">
        <v>197</v>
      </c>
      <c r="P122" s="247"/>
      <c r="Q122" s="267" t="s">
        <v>636</v>
      </c>
    </row>
    <row r="123" spans="1:17" s="290" customFormat="1">
      <c r="A123" s="253">
        <v>8</v>
      </c>
      <c r="B123" s="253" t="s">
        <v>484</v>
      </c>
      <c r="C123" s="253" t="s">
        <v>483</v>
      </c>
      <c r="D123" s="253" t="s">
        <v>484</v>
      </c>
      <c r="E123" s="265" t="s">
        <v>189</v>
      </c>
      <c r="F123" s="259">
        <v>262</v>
      </c>
      <c r="G123" s="259">
        <v>237</v>
      </c>
      <c r="H123" s="259">
        <v>160</v>
      </c>
      <c r="I123" s="253">
        <v>71</v>
      </c>
      <c r="J123" s="253">
        <v>131</v>
      </c>
      <c r="K123" s="256">
        <v>1.488</v>
      </c>
      <c r="L123" s="257" t="s">
        <v>819</v>
      </c>
      <c r="M123" s="260">
        <v>1907.66</v>
      </c>
      <c r="N123" s="266" t="s">
        <v>190</v>
      </c>
      <c r="O123" s="246" t="s">
        <v>197</v>
      </c>
      <c r="P123" s="247"/>
      <c r="Q123" s="267" t="s">
        <v>636</v>
      </c>
    </row>
    <row r="124" spans="1:17" s="290" customFormat="1">
      <c r="A124" s="253">
        <v>9</v>
      </c>
      <c r="B124" s="253" t="s">
        <v>486</v>
      </c>
      <c r="C124" s="253" t="s">
        <v>485</v>
      </c>
      <c r="D124" s="253" t="s">
        <v>486</v>
      </c>
      <c r="E124" s="265" t="s">
        <v>189</v>
      </c>
      <c r="F124" s="259">
        <v>262</v>
      </c>
      <c r="G124" s="259">
        <v>237</v>
      </c>
      <c r="H124" s="259">
        <v>160</v>
      </c>
      <c r="I124" s="253">
        <v>71</v>
      </c>
      <c r="J124" s="253">
        <v>131</v>
      </c>
      <c r="K124" s="256">
        <v>1.488</v>
      </c>
      <c r="L124" s="257" t="s">
        <v>819</v>
      </c>
      <c r="M124" s="260">
        <v>2024.27</v>
      </c>
      <c r="N124" s="266" t="s">
        <v>190</v>
      </c>
      <c r="O124" s="246" t="s">
        <v>197</v>
      </c>
      <c r="P124" s="247"/>
      <c r="Q124" s="267" t="s">
        <v>636</v>
      </c>
    </row>
    <row r="125" spans="1:17" s="290" customFormat="1">
      <c r="A125" s="253">
        <v>10</v>
      </c>
      <c r="B125" s="253" t="s">
        <v>488</v>
      </c>
      <c r="C125" s="253" t="s">
        <v>487</v>
      </c>
      <c r="D125" s="253" t="s">
        <v>488</v>
      </c>
      <c r="E125" s="265" t="s">
        <v>189</v>
      </c>
      <c r="F125" s="259">
        <v>262</v>
      </c>
      <c r="G125" s="259">
        <v>237</v>
      </c>
      <c r="H125" s="259">
        <v>160</v>
      </c>
      <c r="I125" s="253">
        <v>71</v>
      </c>
      <c r="J125" s="253">
        <v>131</v>
      </c>
      <c r="K125" s="256">
        <v>1.488</v>
      </c>
      <c r="L125" s="257" t="s">
        <v>819</v>
      </c>
      <c r="M125" s="260">
        <v>1948.89</v>
      </c>
      <c r="N125" s="266" t="s">
        <v>190</v>
      </c>
      <c r="O125" s="246" t="s">
        <v>197</v>
      </c>
      <c r="P125" s="247"/>
      <c r="Q125" s="267" t="s">
        <v>636</v>
      </c>
    </row>
    <row r="126" spans="1:17" s="290" customFormat="1">
      <c r="A126" s="253">
        <v>11</v>
      </c>
      <c r="B126" s="253" t="s">
        <v>681</v>
      </c>
      <c r="C126" s="253" t="s">
        <v>698</v>
      </c>
      <c r="D126" s="253" t="s">
        <v>681</v>
      </c>
      <c r="E126" s="265" t="s">
        <v>189</v>
      </c>
      <c r="F126" s="259">
        <v>272</v>
      </c>
      <c r="G126" s="259">
        <v>247</v>
      </c>
      <c r="H126" s="259">
        <v>160</v>
      </c>
      <c r="I126" s="253">
        <v>71</v>
      </c>
      <c r="J126" s="253">
        <v>131</v>
      </c>
      <c r="K126" s="256">
        <v>1.488</v>
      </c>
      <c r="L126" s="257" t="s">
        <v>819</v>
      </c>
      <c r="M126" s="260">
        <v>1994.14</v>
      </c>
      <c r="N126" s="266" t="s">
        <v>190</v>
      </c>
      <c r="O126" s="246" t="s">
        <v>197</v>
      </c>
      <c r="P126" s="247"/>
      <c r="Q126" s="267" t="s">
        <v>635</v>
      </c>
    </row>
    <row r="127" spans="1:17" s="290" customFormat="1">
      <c r="A127" s="253">
        <v>12</v>
      </c>
      <c r="B127" s="253" t="s">
        <v>780</v>
      </c>
      <c r="C127" s="253" t="s">
        <v>772</v>
      </c>
      <c r="D127" s="253" t="s">
        <v>780</v>
      </c>
      <c r="E127" s="265" t="s">
        <v>189</v>
      </c>
      <c r="F127" s="259">
        <v>272</v>
      </c>
      <c r="G127" s="259">
        <v>247</v>
      </c>
      <c r="H127" s="259">
        <v>160</v>
      </c>
      <c r="I127" s="253">
        <v>71</v>
      </c>
      <c r="J127" s="253">
        <v>131</v>
      </c>
      <c r="K127" s="256">
        <v>1.488</v>
      </c>
      <c r="L127" s="257" t="s">
        <v>819</v>
      </c>
      <c r="M127" s="260">
        <v>2033.46</v>
      </c>
      <c r="N127" s="266" t="s">
        <v>190</v>
      </c>
      <c r="O127" s="246" t="s">
        <v>197</v>
      </c>
      <c r="P127" s="247"/>
      <c r="Q127" s="267" t="s">
        <v>635</v>
      </c>
    </row>
    <row r="128" spans="1:17" s="290" customFormat="1">
      <c r="A128" s="253">
        <v>13</v>
      </c>
      <c r="B128" s="253" t="s">
        <v>781</v>
      </c>
      <c r="C128" s="253" t="s">
        <v>774</v>
      </c>
      <c r="D128" s="253" t="s">
        <v>781</v>
      </c>
      <c r="E128" s="265" t="s">
        <v>189</v>
      </c>
      <c r="F128" s="259">
        <v>272</v>
      </c>
      <c r="G128" s="259">
        <v>247</v>
      </c>
      <c r="H128" s="259">
        <v>160</v>
      </c>
      <c r="I128" s="253">
        <v>71</v>
      </c>
      <c r="J128" s="253">
        <v>131</v>
      </c>
      <c r="K128" s="256">
        <v>1.488</v>
      </c>
      <c r="L128" s="257" t="s">
        <v>819</v>
      </c>
      <c r="M128" s="260">
        <v>2332.34</v>
      </c>
      <c r="N128" s="266" t="s">
        <v>190</v>
      </c>
      <c r="O128" s="246" t="s">
        <v>197</v>
      </c>
      <c r="P128" s="247"/>
      <c r="Q128" s="267" t="s">
        <v>635</v>
      </c>
    </row>
    <row r="129" spans="1:17" s="290" customFormat="1">
      <c r="A129" s="253">
        <v>14</v>
      </c>
      <c r="B129" s="253" t="s">
        <v>782</v>
      </c>
      <c r="C129" s="253" t="s">
        <v>773</v>
      </c>
      <c r="D129" s="253" t="s">
        <v>782</v>
      </c>
      <c r="E129" s="265" t="s">
        <v>189</v>
      </c>
      <c r="F129" s="259">
        <v>272</v>
      </c>
      <c r="G129" s="259">
        <v>247</v>
      </c>
      <c r="H129" s="259">
        <v>160</v>
      </c>
      <c r="I129" s="253">
        <v>71</v>
      </c>
      <c r="J129" s="253">
        <v>131</v>
      </c>
      <c r="K129" s="256">
        <v>1.488</v>
      </c>
      <c r="L129" s="257" t="s">
        <v>819</v>
      </c>
      <c r="M129" s="260">
        <v>2335.56</v>
      </c>
      <c r="N129" s="266" t="s">
        <v>190</v>
      </c>
      <c r="O129" s="246" t="s">
        <v>197</v>
      </c>
      <c r="P129" s="247"/>
      <c r="Q129" s="267" t="s">
        <v>635</v>
      </c>
    </row>
    <row r="130" spans="1:17" s="290" customFormat="1">
      <c r="A130" s="253">
        <v>15</v>
      </c>
      <c r="B130" s="253" t="s">
        <v>678</v>
      </c>
      <c r="C130" s="253" t="s">
        <v>668</v>
      </c>
      <c r="D130" s="253" t="s">
        <v>678</v>
      </c>
      <c r="E130" s="265" t="s">
        <v>189</v>
      </c>
      <c r="F130" s="259">
        <v>267</v>
      </c>
      <c r="G130" s="259">
        <v>247</v>
      </c>
      <c r="H130" s="259">
        <v>160</v>
      </c>
      <c r="I130" s="253">
        <v>71</v>
      </c>
      <c r="J130" s="253">
        <v>131</v>
      </c>
      <c r="K130" s="256">
        <v>1.488</v>
      </c>
      <c r="L130" s="257" t="s">
        <v>819</v>
      </c>
      <c r="M130" s="260">
        <v>2011.68</v>
      </c>
      <c r="N130" s="266" t="s">
        <v>190</v>
      </c>
      <c r="O130" s="246" t="s">
        <v>197</v>
      </c>
      <c r="P130" s="247"/>
      <c r="Q130" s="267" t="s">
        <v>636</v>
      </c>
    </row>
    <row r="131" spans="1:17" s="285" customFormat="1">
      <c r="A131" s="253">
        <v>16</v>
      </c>
      <c r="B131" s="253" t="s">
        <v>680</v>
      </c>
      <c r="C131" s="253" t="s">
        <v>679</v>
      </c>
      <c r="D131" s="253" t="s">
        <v>680</v>
      </c>
      <c r="E131" s="265" t="s">
        <v>189</v>
      </c>
      <c r="F131" s="259">
        <v>267</v>
      </c>
      <c r="G131" s="259">
        <v>242</v>
      </c>
      <c r="H131" s="259">
        <v>160</v>
      </c>
      <c r="I131" s="253">
        <v>71</v>
      </c>
      <c r="J131" s="253">
        <v>131</v>
      </c>
      <c r="K131" s="256">
        <v>1.488</v>
      </c>
      <c r="L131" s="257" t="s">
        <v>819</v>
      </c>
      <c r="M131" s="260">
        <v>2242.09</v>
      </c>
      <c r="N131" s="266" t="s">
        <v>190</v>
      </c>
      <c r="O131" s="246" t="s">
        <v>197</v>
      </c>
      <c r="P131" s="247"/>
      <c r="Q131" s="267" t="s">
        <v>636</v>
      </c>
    </row>
    <row r="132" spans="1:17" s="285" customFormat="1">
      <c r="A132" s="253">
        <v>17</v>
      </c>
      <c r="B132" s="253" t="s">
        <v>809</v>
      </c>
      <c r="C132" s="253" t="s">
        <v>806</v>
      </c>
      <c r="D132" s="253" t="s">
        <v>809</v>
      </c>
      <c r="E132" s="265" t="s">
        <v>189</v>
      </c>
      <c r="F132" s="259">
        <v>272</v>
      </c>
      <c r="G132" s="259">
        <v>247</v>
      </c>
      <c r="H132" s="259">
        <v>160</v>
      </c>
      <c r="I132" s="253">
        <v>71</v>
      </c>
      <c r="J132" s="253">
        <v>131</v>
      </c>
      <c r="K132" s="256">
        <v>1.488</v>
      </c>
      <c r="L132" s="257" t="s">
        <v>819</v>
      </c>
      <c r="M132" s="260">
        <v>2244.14</v>
      </c>
      <c r="N132" s="266" t="s">
        <v>190</v>
      </c>
      <c r="O132" s="246" t="s">
        <v>197</v>
      </c>
      <c r="P132" s="247"/>
      <c r="Q132" s="267" t="s">
        <v>635</v>
      </c>
    </row>
    <row r="133" spans="1:17" s="285" customFormat="1">
      <c r="A133" s="253">
        <v>18</v>
      </c>
      <c r="B133" s="253" t="s">
        <v>742</v>
      </c>
      <c r="C133" s="253" t="s">
        <v>755</v>
      </c>
      <c r="D133" s="253" t="s">
        <v>742</v>
      </c>
      <c r="E133" s="265" t="s">
        <v>189</v>
      </c>
      <c r="F133" s="259">
        <v>267</v>
      </c>
      <c r="G133" s="259">
        <v>242</v>
      </c>
      <c r="H133" s="259">
        <v>160</v>
      </c>
      <c r="I133" s="253">
        <v>71</v>
      </c>
      <c r="J133" s="253">
        <v>131</v>
      </c>
      <c r="K133" s="256">
        <v>1.488</v>
      </c>
      <c r="L133" s="257" t="s">
        <v>819</v>
      </c>
      <c r="M133" s="260">
        <v>2327.3000000000002</v>
      </c>
      <c r="N133" s="266" t="s">
        <v>190</v>
      </c>
      <c r="O133" s="246" t="s">
        <v>197</v>
      </c>
      <c r="P133" s="247"/>
      <c r="Q133" s="267" t="s">
        <v>636</v>
      </c>
    </row>
    <row r="134" spans="1:17" s="285" customFormat="1">
      <c r="A134" s="253">
        <v>19</v>
      </c>
      <c r="B134" s="253" t="s">
        <v>765</v>
      </c>
      <c r="C134" s="253" t="s">
        <v>764</v>
      </c>
      <c r="D134" s="253" t="s">
        <v>765</v>
      </c>
      <c r="E134" s="265" t="s">
        <v>189</v>
      </c>
      <c r="F134" s="259">
        <v>267</v>
      </c>
      <c r="G134" s="259">
        <v>247</v>
      </c>
      <c r="H134" s="259">
        <v>160</v>
      </c>
      <c r="I134" s="253">
        <v>71</v>
      </c>
      <c r="J134" s="253">
        <v>131</v>
      </c>
      <c r="K134" s="256">
        <v>1.488</v>
      </c>
      <c r="L134" s="257" t="s">
        <v>819</v>
      </c>
      <c r="M134" s="260">
        <v>2051</v>
      </c>
      <c r="N134" s="266" t="s">
        <v>190</v>
      </c>
      <c r="O134" s="246" t="s">
        <v>197</v>
      </c>
      <c r="P134" s="290"/>
      <c r="Q134" s="267" t="s">
        <v>636</v>
      </c>
    </row>
    <row r="135" spans="1:17" s="285" customFormat="1">
      <c r="A135" s="253">
        <v>20</v>
      </c>
      <c r="B135" s="253" t="s">
        <v>747</v>
      </c>
      <c r="C135" s="253" t="s">
        <v>760</v>
      </c>
      <c r="D135" s="253" t="s">
        <v>747</v>
      </c>
      <c r="E135" s="265" t="s">
        <v>189</v>
      </c>
      <c r="F135" s="259">
        <v>267</v>
      </c>
      <c r="G135" s="259">
        <v>242</v>
      </c>
      <c r="H135" s="259">
        <v>160</v>
      </c>
      <c r="I135" s="253">
        <v>71</v>
      </c>
      <c r="J135" s="253">
        <v>131</v>
      </c>
      <c r="K135" s="256">
        <v>1.488</v>
      </c>
      <c r="L135" s="257" t="s">
        <v>819</v>
      </c>
      <c r="M135" s="260">
        <v>2359.7800000000002</v>
      </c>
      <c r="N135" s="266" t="s">
        <v>190</v>
      </c>
      <c r="O135" s="246" t="s">
        <v>197</v>
      </c>
      <c r="P135" s="290"/>
      <c r="Q135" s="267" t="s">
        <v>636</v>
      </c>
    </row>
    <row r="136" spans="1:17" s="285" customFormat="1">
      <c r="A136" s="253">
        <v>21</v>
      </c>
      <c r="B136" s="253" t="s">
        <v>745</v>
      </c>
      <c r="C136" s="253" t="s">
        <v>758</v>
      </c>
      <c r="D136" s="253" t="s">
        <v>745</v>
      </c>
      <c r="E136" s="265" t="s">
        <v>189</v>
      </c>
      <c r="F136" s="259">
        <v>267</v>
      </c>
      <c r="G136" s="259">
        <v>242</v>
      </c>
      <c r="H136" s="259">
        <v>160</v>
      </c>
      <c r="I136" s="253">
        <v>71</v>
      </c>
      <c r="J136" s="253">
        <v>131</v>
      </c>
      <c r="K136" s="256">
        <v>1.488</v>
      </c>
      <c r="L136" s="257" t="s">
        <v>819</v>
      </c>
      <c r="M136" s="260">
        <v>2284.4</v>
      </c>
      <c r="N136" s="266" t="s">
        <v>190</v>
      </c>
      <c r="O136" s="246" t="s">
        <v>197</v>
      </c>
      <c r="P136" s="247"/>
      <c r="Q136" s="267" t="s">
        <v>636</v>
      </c>
    </row>
    <row r="137" spans="1:17" s="285" customFormat="1">
      <c r="A137" s="253">
        <v>22</v>
      </c>
      <c r="B137" s="253" t="s">
        <v>557</v>
      </c>
      <c r="C137" s="253" t="s">
        <v>556</v>
      </c>
      <c r="D137" s="253" t="s">
        <v>557</v>
      </c>
      <c r="E137" s="265" t="s">
        <v>189</v>
      </c>
      <c r="F137" s="259">
        <v>262</v>
      </c>
      <c r="G137" s="259">
        <v>237</v>
      </c>
      <c r="H137" s="259">
        <v>160</v>
      </c>
      <c r="I137" s="253">
        <v>71</v>
      </c>
      <c r="J137" s="253">
        <v>131</v>
      </c>
      <c r="K137" s="256">
        <v>1.488</v>
      </c>
      <c r="L137" s="257" t="s">
        <v>819</v>
      </c>
      <c r="M137" s="260">
        <v>1715.75</v>
      </c>
      <c r="N137" s="266" t="s">
        <v>190</v>
      </c>
      <c r="O137" s="246" t="s">
        <v>197</v>
      </c>
      <c r="P137" s="247"/>
      <c r="Q137" s="267" t="s">
        <v>636</v>
      </c>
    </row>
    <row r="138" spans="1:17" s="285" customFormat="1">
      <c r="A138" s="253">
        <v>23</v>
      </c>
      <c r="B138" s="253" t="s">
        <v>559</v>
      </c>
      <c r="C138" s="253" t="s">
        <v>558</v>
      </c>
      <c r="D138" s="253" t="s">
        <v>559</v>
      </c>
      <c r="E138" s="265" t="s">
        <v>189</v>
      </c>
      <c r="F138" s="259">
        <v>277</v>
      </c>
      <c r="G138" s="259">
        <v>250</v>
      </c>
      <c r="H138" s="259">
        <v>165</v>
      </c>
      <c r="I138" s="253">
        <v>72</v>
      </c>
      <c r="J138" s="253">
        <v>132</v>
      </c>
      <c r="K138" s="256">
        <v>1.5680000000000001</v>
      </c>
      <c r="L138" s="257" t="s">
        <v>819</v>
      </c>
      <c r="M138" s="260">
        <v>1961.05</v>
      </c>
      <c r="N138" s="266" t="s">
        <v>190</v>
      </c>
      <c r="O138" s="246" t="s">
        <v>197</v>
      </c>
      <c r="P138" s="247"/>
      <c r="Q138" s="267" t="s">
        <v>636</v>
      </c>
    </row>
    <row r="139" spans="1:17" s="285" customFormat="1">
      <c r="A139" s="253">
        <v>24</v>
      </c>
      <c r="B139" s="253" t="s">
        <v>803</v>
      </c>
      <c r="C139" s="253" t="s">
        <v>800</v>
      </c>
      <c r="D139" s="253" t="s">
        <v>803</v>
      </c>
      <c r="E139" s="265" t="s">
        <v>189</v>
      </c>
      <c r="F139" s="259">
        <v>277</v>
      </c>
      <c r="G139" s="259">
        <v>250</v>
      </c>
      <c r="H139" s="259">
        <v>165</v>
      </c>
      <c r="I139" s="253">
        <v>72</v>
      </c>
      <c r="J139" s="253">
        <v>132</v>
      </c>
      <c r="K139" s="256">
        <v>1.5680000000000001</v>
      </c>
      <c r="L139" s="257" t="s">
        <v>819</v>
      </c>
      <c r="M139" s="260">
        <v>2313.1</v>
      </c>
      <c r="N139" s="266" t="s">
        <v>190</v>
      </c>
      <c r="O139" s="246" t="s">
        <v>197</v>
      </c>
      <c r="P139" s="247"/>
      <c r="Q139" s="267" t="s">
        <v>636</v>
      </c>
    </row>
    <row r="140" spans="1:17" s="285" customFormat="1">
      <c r="A140" s="253">
        <v>25</v>
      </c>
      <c r="B140" s="253" t="s">
        <v>292</v>
      </c>
      <c r="C140" s="253" t="s">
        <v>291</v>
      </c>
      <c r="D140" s="253" t="s">
        <v>292</v>
      </c>
      <c r="E140" s="265" t="s">
        <v>189</v>
      </c>
      <c r="F140" s="259">
        <v>262</v>
      </c>
      <c r="G140" s="259">
        <v>237</v>
      </c>
      <c r="H140" s="259">
        <v>160</v>
      </c>
      <c r="I140" s="253">
        <v>71</v>
      </c>
      <c r="J140" s="253">
        <v>131</v>
      </c>
      <c r="K140" s="256">
        <v>1.488</v>
      </c>
      <c r="L140" s="257" t="s">
        <v>819</v>
      </c>
      <c r="M140" s="260">
        <v>1753.37</v>
      </c>
      <c r="N140" s="266" t="s">
        <v>190</v>
      </c>
      <c r="O140" s="246" t="s">
        <v>197</v>
      </c>
      <c r="P140" s="247"/>
      <c r="Q140" s="267" t="s">
        <v>636</v>
      </c>
    </row>
    <row r="141" spans="1:17" s="285" customFormat="1">
      <c r="A141" s="253">
        <v>26</v>
      </c>
      <c r="B141" s="253" t="s">
        <v>706</v>
      </c>
      <c r="C141" s="253" t="s">
        <v>727</v>
      </c>
      <c r="D141" s="253" t="s">
        <v>706</v>
      </c>
      <c r="E141" s="265" t="s">
        <v>189</v>
      </c>
      <c r="F141" s="259">
        <v>267</v>
      </c>
      <c r="G141" s="259">
        <v>242</v>
      </c>
      <c r="H141" s="259">
        <v>160</v>
      </c>
      <c r="I141" s="253">
        <v>71</v>
      </c>
      <c r="J141" s="253">
        <v>131</v>
      </c>
      <c r="K141" s="256">
        <v>1.488</v>
      </c>
      <c r="L141" s="257" t="s">
        <v>819</v>
      </c>
      <c r="M141" s="260">
        <v>2074.14</v>
      </c>
      <c r="N141" s="266" t="s">
        <v>190</v>
      </c>
      <c r="O141" s="246" t="s">
        <v>197</v>
      </c>
      <c r="P141" s="247"/>
      <c r="Q141" s="267" t="s">
        <v>636</v>
      </c>
    </row>
    <row r="142" spans="1:17" s="285" customFormat="1">
      <c r="A142" s="253">
        <v>27</v>
      </c>
      <c r="B142" s="253" t="s">
        <v>634</v>
      </c>
      <c r="C142" s="253" t="s">
        <v>631</v>
      </c>
      <c r="D142" s="253" t="s">
        <v>634</v>
      </c>
      <c r="E142" s="265" t="s">
        <v>189</v>
      </c>
      <c r="F142" s="259">
        <v>262</v>
      </c>
      <c r="G142" s="259">
        <v>237</v>
      </c>
      <c r="H142" s="259">
        <v>160</v>
      </c>
      <c r="I142" s="253">
        <v>71</v>
      </c>
      <c r="J142" s="253">
        <v>131</v>
      </c>
      <c r="K142" s="256">
        <v>1.488</v>
      </c>
      <c r="L142" s="257" t="s">
        <v>819</v>
      </c>
      <c r="M142" s="260">
        <v>1742.93</v>
      </c>
      <c r="N142" s="266" t="s">
        <v>190</v>
      </c>
      <c r="O142" s="246" t="s">
        <v>197</v>
      </c>
      <c r="P142" s="290"/>
      <c r="Q142" s="267" t="s">
        <v>636</v>
      </c>
    </row>
    <row r="143" spans="1:17" s="285" customFormat="1">
      <c r="A143" s="253">
        <v>28</v>
      </c>
      <c r="B143" s="253" t="s">
        <v>633</v>
      </c>
      <c r="C143" s="253" t="s">
        <v>632</v>
      </c>
      <c r="D143" s="253" t="s">
        <v>633</v>
      </c>
      <c r="E143" s="265" t="s">
        <v>189</v>
      </c>
      <c r="F143" s="259">
        <v>262</v>
      </c>
      <c r="G143" s="259">
        <v>237</v>
      </c>
      <c r="H143" s="259">
        <v>160</v>
      </c>
      <c r="I143" s="253">
        <v>71</v>
      </c>
      <c r="J143" s="253">
        <v>131</v>
      </c>
      <c r="K143" s="256">
        <v>1.488</v>
      </c>
      <c r="L143" s="257" t="s">
        <v>819</v>
      </c>
      <c r="M143" s="260">
        <v>1742.93</v>
      </c>
      <c r="N143" s="266" t="s">
        <v>190</v>
      </c>
      <c r="O143" s="246" t="s">
        <v>197</v>
      </c>
      <c r="P143" s="290"/>
      <c r="Q143" s="267" t="s">
        <v>636</v>
      </c>
    </row>
    <row r="144" spans="1:17" s="285" customFormat="1">
      <c r="A144" s="253">
        <v>29</v>
      </c>
      <c r="B144" s="253" t="s">
        <v>302</v>
      </c>
      <c r="C144" s="253" t="s">
        <v>301</v>
      </c>
      <c r="D144" s="253" t="s">
        <v>302</v>
      </c>
      <c r="E144" s="265" t="s">
        <v>189</v>
      </c>
      <c r="F144" s="259">
        <v>259</v>
      </c>
      <c r="G144" s="259">
        <v>239</v>
      </c>
      <c r="H144" s="259">
        <v>160</v>
      </c>
      <c r="I144" s="253">
        <v>71</v>
      </c>
      <c r="J144" s="253">
        <v>131</v>
      </c>
      <c r="K144" s="256">
        <v>1.488</v>
      </c>
      <c r="L144" s="257" t="s">
        <v>819</v>
      </c>
      <c r="M144" s="260">
        <v>1922.95</v>
      </c>
      <c r="N144" s="266" t="s">
        <v>190</v>
      </c>
      <c r="O144" s="246" t="s">
        <v>197</v>
      </c>
      <c r="P144" s="247"/>
      <c r="Q144" s="267" t="s">
        <v>636</v>
      </c>
    </row>
    <row r="145" spans="1:17" s="285" customFormat="1">
      <c r="A145" s="253">
        <v>30</v>
      </c>
      <c r="B145" s="253" t="s">
        <v>22</v>
      </c>
      <c r="C145" s="253" t="s">
        <v>21</v>
      </c>
      <c r="D145" s="253" t="s">
        <v>22</v>
      </c>
      <c r="E145" s="265" t="s">
        <v>189</v>
      </c>
      <c r="F145" s="259">
        <v>266</v>
      </c>
      <c r="G145" s="259">
        <v>246</v>
      </c>
      <c r="H145" s="259">
        <v>160</v>
      </c>
      <c r="I145" s="253">
        <v>71</v>
      </c>
      <c r="J145" s="253">
        <v>131</v>
      </c>
      <c r="K145" s="256">
        <v>1.488</v>
      </c>
      <c r="L145" s="257" t="s">
        <v>819</v>
      </c>
      <c r="M145" s="260">
        <v>2237.4299999999998</v>
      </c>
      <c r="N145" s="266" t="s">
        <v>190</v>
      </c>
      <c r="O145" s="246" t="s">
        <v>197</v>
      </c>
      <c r="P145" s="247"/>
      <c r="Q145" s="267" t="s">
        <v>636</v>
      </c>
    </row>
    <row r="146" spans="1:17" s="290" customFormat="1">
      <c r="A146" s="253">
        <v>31</v>
      </c>
      <c r="B146" s="253" t="s">
        <v>239</v>
      </c>
      <c r="C146" s="253" t="s">
        <v>238</v>
      </c>
      <c r="D146" s="253" t="s">
        <v>239</v>
      </c>
      <c r="E146" s="265" t="s">
        <v>189</v>
      </c>
      <c r="F146" s="259">
        <v>266</v>
      </c>
      <c r="G146" s="259">
        <v>246</v>
      </c>
      <c r="H146" s="259">
        <v>160</v>
      </c>
      <c r="I146" s="253">
        <v>71</v>
      </c>
      <c r="J146" s="253">
        <v>131</v>
      </c>
      <c r="K146" s="256">
        <v>1.488</v>
      </c>
      <c r="L146" s="257" t="s">
        <v>819</v>
      </c>
      <c r="M146" s="260">
        <v>2007.44</v>
      </c>
      <c r="N146" s="266" t="s">
        <v>190</v>
      </c>
      <c r="O146" s="246" t="s">
        <v>197</v>
      </c>
      <c r="P146" s="247"/>
      <c r="Q146" s="267" t="s">
        <v>635</v>
      </c>
    </row>
    <row r="147" spans="1:17" s="290" customFormat="1">
      <c r="A147" s="253">
        <v>32</v>
      </c>
      <c r="B147" s="253" t="s">
        <v>241</v>
      </c>
      <c r="C147" s="253" t="s">
        <v>240</v>
      </c>
      <c r="D147" s="253" t="s">
        <v>241</v>
      </c>
      <c r="E147" s="265" t="s">
        <v>189</v>
      </c>
      <c r="F147" s="259">
        <v>266</v>
      </c>
      <c r="G147" s="259">
        <v>246</v>
      </c>
      <c r="H147" s="259">
        <v>160</v>
      </c>
      <c r="I147" s="253">
        <v>71</v>
      </c>
      <c r="J147" s="253">
        <v>131</v>
      </c>
      <c r="K147" s="256">
        <v>1.488</v>
      </c>
      <c r="L147" s="257" t="s">
        <v>819</v>
      </c>
      <c r="M147" s="260">
        <v>2007.44</v>
      </c>
      <c r="N147" s="266" t="s">
        <v>190</v>
      </c>
      <c r="O147" s="246" t="s">
        <v>197</v>
      </c>
      <c r="P147" s="247"/>
      <c r="Q147" s="267" t="s">
        <v>635</v>
      </c>
    </row>
    <row r="148" spans="1:17" s="285" customFormat="1">
      <c r="A148" s="253">
        <v>33</v>
      </c>
      <c r="B148" s="253" t="s">
        <v>692</v>
      </c>
      <c r="C148" s="253" t="s">
        <v>700</v>
      </c>
      <c r="D148" s="253" t="s">
        <v>692</v>
      </c>
      <c r="E148" s="265" t="s">
        <v>189</v>
      </c>
      <c r="F148" s="259">
        <v>276</v>
      </c>
      <c r="G148" s="259">
        <v>256</v>
      </c>
      <c r="H148" s="259">
        <v>160</v>
      </c>
      <c r="I148" s="253">
        <v>71</v>
      </c>
      <c r="J148" s="253">
        <v>131</v>
      </c>
      <c r="K148" s="256">
        <v>1.488</v>
      </c>
      <c r="L148" s="257" t="s">
        <v>819</v>
      </c>
      <c r="M148" s="260">
        <v>2322.35</v>
      </c>
      <c r="N148" s="266" t="s">
        <v>190</v>
      </c>
      <c r="O148" s="246" t="s">
        <v>197</v>
      </c>
      <c r="P148" s="247"/>
      <c r="Q148" s="267" t="s">
        <v>635</v>
      </c>
    </row>
    <row r="149" spans="1:17" s="285" customFormat="1">
      <c r="A149" s="253">
        <v>34</v>
      </c>
      <c r="B149" s="253" t="s">
        <v>691</v>
      </c>
      <c r="C149" s="253" t="s">
        <v>699</v>
      </c>
      <c r="D149" s="253" t="s">
        <v>691</v>
      </c>
      <c r="E149" s="265" t="s">
        <v>189</v>
      </c>
      <c r="F149" s="259">
        <v>276</v>
      </c>
      <c r="G149" s="259">
        <v>256</v>
      </c>
      <c r="H149" s="259">
        <v>160</v>
      </c>
      <c r="I149" s="253">
        <v>71</v>
      </c>
      <c r="J149" s="253">
        <v>131</v>
      </c>
      <c r="K149" s="256">
        <v>1.488</v>
      </c>
      <c r="L149" s="257" t="s">
        <v>819</v>
      </c>
      <c r="M149" s="260">
        <v>2322.35</v>
      </c>
      <c r="N149" s="266" t="s">
        <v>190</v>
      </c>
      <c r="O149" s="246" t="s">
        <v>197</v>
      </c>
      <c r="P149" s="247"/>
      <c r="Q149" s="267" t="s">
        <v>635</v>
      </c>
    </row>
    <row r="150" spans="1:17" s="290" customFormat="1">
      <c r="A150" s="253">
        <v>35</v>
      </c>
      <c r="B150" s="253" t="s">
        <v>817</v>
      </c>
      <c r="C150" s="253" t="s">
        <v>796</v>
      </c>
      <c r="D150" s="253" t="s">
        <v>817</v>
      </c>
      <c r="E150" s="265" t="s">
        <v>189</v>
      </c>
      <c r="F150" s="259">
        <v>276</v>
      </c>
      <c r="G150" s="259">
        <v>256</v>
      </c>
      <c r="H150" s="259">
        <v>160</v>
      </c>
      <c r="I150" s="253">
        <v>71</v>
      </c>
      <c r="J150" s="253">
        <v>131</v>
      </c>
      <c r="K150" s="256">
        <v>1.488</v>
      </c>
      <c r="L150" s="257" t="s">
        <v>819</v>
      </c>
      <c r="M150" s="260">
        <v>2329.5100000000002</v>
      </c>
      <c r="N150" s="266" t="s">
        <v>190</v>
      </c>
      <c r="O150" s="246" t="s">
        <v>197</v>
      </c>
      <c r="Q150" s="267" t="s">
        <v>635</v>
      </c>
    </row>
    <row r="151" spans="1:17" s="285" customFormat="1">
      <c r="A151" s="253">
        <v>36</v>
      </c>
      <c r="B151" s="253" t="s">
        <v>713</v>
      </c>
      <c r="C151" s="253" t="s">
        <v>714</v>
      </c>
      <c r="D151" s="253" t="s">
        <v>713</v>
      </c>
      <c r="E151" s="265" t="s">
        <v>189</v>
      </c>
      <c r="F151" s="259">
        <v>276</v>
      </c>
      <c r="G151" s="259">
        <v>256</v>
      </c>
      <c r="H151" s="259">
        <v>160</v>
      </c>
      <c r="I151" s="253">
        <v>71</v>
      </c>
      <c r="J151" s="253">
        <v>131</v>
      </c>
      <c r="K151" s="256">
        <v>1.488</v>
      </c>
      <c r="L151" s="257" t="s">
        <v>819</v>
      </c>
      <c r="M151" s="260">
        <v>2322.35</v>
      </c>
      <c r="N151" s="266" t="s">
        <v>190</v>
      </c>
      <c r="O151" s="246" t="s">
        <v>197</v>
      </c>
      <c r="P151" s="247"/>
      <c r="Q151" s="267" t="s">
        <v>635</v>
      </c>
    </row>
    <row r="152" spans="1:17" s="285" customFormat="1">
      <c r="A152" s="253">
        <v>37</v>
      </c>
      <c r="B152" s="253" t="s">
        <v>411</v>
      </c>
      <c r="C152" s="253" t="s">
        <v>410</v>
      </c>
      <c r="D152" s="253" t="s">
        <v>411</v>
      </c>
      <c r="E152" s="265" t="s">
        <v>189</v>
      </c>
      <c r="F152" s="259">
        <v>266</v>
      </c>
      <c r="G152" s="259">
        <v>246</v>
      </c>
      <c r="H152" s="259">
        <v>160</v>
      </c>
      <c r="I152" s="253">
        <v>71</v>
      </c>
      <c r="J152" s="253">
        <v>131</v>
      </c>
      <c r="K152" s="256">
        <v>1.488</v>
      </c>
      <c r="L152" s="257" t="s">
        <v>819</v>
      </c>
      <c r="M152" s="260">
        <v>2042.57</v>
      </c>
      <c r="N152" s="266" t="s">
        <v>190</v>
      </c>
      <c r="O152" s="246" t="s">
        <v>197</v>
      </c>
      <c r="P152" s="247"/>
      <c r="Q152" s="267" t="s">
        <v>635</v>
      </c>
    </row>
    <row r="153" spans="1:17" s="285" customFormat="1">
      <c r="A153" s="253">
        <v>38</v>
      </c>
      <c r="B153" s="253" t="s">
        <v>461</v>
      </c>
      <c r="C153" s="253" t="s">
        <v>412</v>
      </c>
      <c r="D153" s="253" t="s">
        <v>461</v>
      </c>
      <c r="E153" s="265" t="s">
        <v>189</v>
      </c>
      <c r="F153" s="259">
        <v>266</v>
      </c>
      <c r="G153" s="259">
        <v>246</v>
      </c>
      <c r="H153" s="259">
        <v>160</v>
      </c>
      <c r="I153" s="253">
        <v>71</v>
      </c>
      <c r="J153" s="253">
        <v>131</v>
      </c>
      <c r="K153" s="256">
        <v>1.488</v>
      </c>
      <c r="L153" s="257" t="s">
        <v>819</v>
      </c>
      <c r="M153" s="260">
        <v>2042.33</v>
      </c>
      <c r="N153" s="266" t="s">
        <v>190</v>
      </c>
      <c r="O153" s="246" t="s">
        <v>197</v>
      </c>
      <c r="P153" s="247"/>
      <c r="Q153" s="267" t="s">
        <v>635</v>
      </c>
    </row>
    <row r="154" spans="1:17" s="285" customFormat="1">
      <c r="A154" s="253">
        <v>39</v>
      </c>
      <c r="B154" s="253" t="s">
        <v>294</v>
      </c>
      <c r="C154" s="253" t="s">
        <v>293</v>
      </c>
      <c r="D154" s="253" t="s">
        <v>294</v>
      </c>
      <c r="E154" s="265" t="s">
        <v>189</v>
      </c>
      <c r="F154" s="259">
        <v>266</v>
      </c>
      <c r="G154" s="259">
        <v>246</v>
      </c>
      <c r="H154" s="259">
        <v>160</v>
      </c>
      <c r="I154" s="253">
        <v>71</v>
      </c>
      <c r="J154" s="253">
        <v>131</v>
      </c>
      <c r="K154" s="256">
        <v>1.488</v>
      </c>
      <c r="L154" s="257" t="s">
        <v>819</v>
      </c>
      <c r="M154" s="260">
        <v>2316.54</v>
      </c>
      <c r="N154" s="266" t="s">
        <v>190</v>
      </c>
      <c r="O154" s="246" t="s">
        <v>197</v>
      </c>
      <c r="P154" s="247"/>
      <c r="Q154" s="267" t="s">
        <v>635</v>
      </c>
    </row>
    <row r="155" spans="1:17" s="285" customFormat="1">
      <c r="A155" s="253">
        <v>40</v>
      </c>
      <c r="B155" s="253" t="s">
        <v>296</v>
      </c>
      <c r="C155" s="253" t="s">
        <v>295</v>
      </c>
      <c r="D155" s="253" t="s">
        <v>296</v>
      </c>
      <c r="E155" s="265" t="s">
        <v>189</v>
      </c>
      <c r="F155" s="259">
        <v>266</v>
      </c>
      <c r="G155" s="259">
        <v>246</v>
      </c>
      <c r="H155" s="259">
        <v>160</v>
      </c>
      <c r="I155" s="253">
        <v>71</v>
      </c>
      <c r="J155" s="253">
        <v>131</v>
      </c>
      <c r="K155" s="256">
        <v>1.488</v>
      </c>
      <c r="L155" s="257" t="s">
        <v>819</v>
      </c>
      <c r="M155" s="260">
        <v>2316.54</v>
      </c>
      <c r="N155" s="266" t="s">
        <v>190</v>
      </c>
      <c r="O155" s="246" t="s">
        <v>197</v>
      </c>
      <c r="P155" s="247"/>
      <c r="Q155" s="267" t="s">
        <v>635</v>
      </c>
    </row>
    <row r="156" spans="1:17" s="285" customFormat="1">
      <c r="A156" s="253">
        <v>41</v>
      </c>
      <c r="B156" s="253" t="s">
        <v>298</v>
      </c>
      <c r="C156" s="253" t="s">
        <v>297</v>
      </c>
      <c r="D156" s="253" t="s">
        <v>298</v>
      </c>
      <c r="E156" s="265" t="s">
        <v>189</v>
      </c>
      <c r="F156" s="259">
        <v>266</v>
      </c>
      <c r="G156" s="259">
        <v>246</v>
      </c>
      <c r="H156" s="259">
        <v>160</v>
      </c>
      <c r="I156" s="253">
        <v>71</v>
      </c>
      <c r="J156" s="253">
        <v>131</v>
      </c>
      <c r="K156" s="256">
        <v>1.488</v>
      </c>
      <c r="L156" s="257" t="s">
        <v>819</v>
      </c>
      <c r="M156" s="260">
        <v>2240.87</v>
      </c>
      <c r="N156" s="266" t="s">
        <v>190</v>
      </c>
      <c r="O156" s="246" t="s">
        <v>197</v>
      </c>
      <c r="P156" s="247"/>
      <c r="Q156" s="267" t="s">
        <v>635</v>
      </c>
    </row>
    <row r="157" spans="1:17" s="285" customFormat="1">
      <c r="A157" s="253">
        <v>42</v>
      </c>
      <c r="B157" s="253" t="s">
        <v>300</v>
      </c>
      <c r="C157" s="253" t="s">
        <v>299</v>
      </c>
      <c r="D157" s="253" t="s">
        <v>300</v>
      </c>
      <c r="E157" s="265" t="s">
        <v>189</v>
      </c>
      <c r="F157" s="259">
        <v>266</v>
      </c>
      <c r="G157" s="259">
        <v>246</v>
      </c>
      <c r="H157" s="259">
        <v>160</v>
      </c>
      <c r="I157" s="253">
        <v>71</v>
      </c>
      <c r="J157" s="253">
        <v>131</v>
      </c>
      <c r="K157" s="256">
        <v>1.488</v>
      </c>
      <c r="L157" s="257" t="s">
        <v>819</v>
      </c>
      <c r="M157" s="260">
        <v>2240.9899999999998</v>
      </c>
      <c r="N157" s="266" t="s">
        <v>190</v>
      </c>
      <c r="O157" s="246" t="s">
        <v>197</v>
      </c>
      <c r="P157" s="247"/>
      <c r="Q157" s="267" t="s">
        <v>635</v>
      </c>
    </row>
    <row r="158" spans="1:17" s="285" customFormat="1">
      <c r="A158" s="253">
        <v>43</v>
      </c>
      <c r="B158" s="253" t="s">
        <v>243</v>
      </c>
      <c r="C158" s="253" t="s">
        <v>242</v>
      </c>
      <c r="D158" s="253" t="s">
        <v>243</v>
      </c>
      <c r="E158" s="265" t="s">
        <v>189</v>
      </c>
      <c r="F158" s="259">
        <v>266</v>
      </c>
      <c r="G158" s="259">
        <v>246</v>
      </c>
      <c r="H158" s="259">
        <v>160</v>
      </c>
      <c r="I158" s="253">
        <v>71</v>
      </c>
      <c r="J158" s="253">
        <v>131</v>
      </c>
      <c r="K158" s="256">
        <v>1.488</v>
      </c>
      <c r="L158" s="257" t="s">
        <v>819</v>
      </c>
      <c r="M158" s="260">
        <v>2382.1799999999998</v>
      </c>
      <c r="N158" s="266" t="s">
        <v>190</v>
      </c>
      <c r="O158" s="246" t="s">
        <v>197</v>
      </c>
      <c r="P158" s="247"/>
      <c r="Q158" s="267" t="s">
        <v>635</v>
      </c>
    </row>
    <row r="159" spans="1:17" s="285" customFormat="1">
      <c r="A159" s="253">
        <v>44</v>
      </c>
      <c r="B159" s="253" t="s">
        <v>245</v>
      </c>
      <c r="C159" s="253" t="s">
        <v>244</v>
      </c>
      <c r="D159" s="253" t="s">
        <v>245</v>
      </c>
      <c r="E159" s="265" t="s">
        <v>189</v>
      </c>
      <c r="F159" s="259">
        <v>266</v>
      </c>
      <c r="G159" s="259">
        <v>246</v>
      </c>
      <c r="H159" s="259">
        <v>160</v>
      </c>
      <c r="I159" s="253">
        <v>71</v>
      </c>
      <c r="J159" s="253">
        <v>131</v>
      </c>
      <c r="K159" s="256">
        <v>1.488</v>
      </c>
      <c r="L159" s="257" t="s">
        <v>819</v>
      </c>
      <c r="M159" s="260">
        <v>2382.1799999999998</v>
      </c>
      <c r="N159" s="266" t="s">
        <v>190</v>
      </c>
      <c r="O159" s="246" t="s">
        <v>197</v>
      </c>
      <c r="P159" s="247"/>
      <c r="Q159" s="267"/>
    </row>
    <row r="160" spans="1:17" s="285" customFormat="1">
      <c r="A160" s="253">
        <v>45</v>
      </c>
      <c r="B160" s="253" t="s">
        <v>833</v>
      </c>
      <c r="C160" s="253" t="s">
        <v>831</v>
      </c>
      <c r="D160" s="253" t="s">
        <v>833</v>
      </c>
      <c r="E160" s="265" t="s">
        <v>189</v>
      </c>
      <c r="F160" s="259">
        <v>276</v>
      </c>
      <c r="G160" s="259">
        <v>256</v>
      </c>
      <c r="H160" s="259">
        <v>160</v>
      </c>
      <c r="I160" s="253">
        <v>71</v>
      </c>
      <c r="J160" s="253">
        <v>131</v>
      </c>
      <c r="K160" s="256">
        <v>1.488</v>
      </c>
      <c r="L160" s="257" t="s">
        <v>819</v>
      </c>
      <c r="M160" s="260">
        <v>2636.23</v>
      </c>
      <c r="N160" s="266" t="s">
        <v>190</v>
      </c>
      <c r="O160" s="246" t="s">
        <v>197</v>
      </c>
      <c r="P160" s="247"/>
      <c r="Q160" s="267" t="s">
        <v>635</v>
      </c>
    </row>
    <row r="161" spans="1:17" s="285" customFormat="1">
      <c r="A161" s="253">
        <v>46</v>
      </c>
      <c r="B161" s="253" t="s">
        <v>835</v>
      </c>
      <c r="C161" s="253" t="s">
        <v>834</v>
      </c>
      <c r="D161" s="253" t="s">
        <v>835</v>
      </c>
      <c r="E161" s="265" t="s">
        <v>189</v>
      </c>
      <c r="F161" s="259">
        <v>276</v>
      </c>
      <c r="G161" s="259">
        <v>256</v>
      </c>
      <c r="H161" s="259">
        <v>160</v>
      </c>
      <c r="I161" s="253">
        <v>71</v>
      </c>
      <c r="J161" s="253">
        <v>131</v>
      </c>
      <c r="K161" s="256">
        <v>1.488</v>
      </c>
      <c r="L161" s="257" t="s">
        <v>819</v>
      </c>
      <c r="M161" s="260">
        <v>2368.41</v>
      </c>
      <c r="N161" s="266" t="s">
        <v>190</v>
      </c>
      <c r="O161" s="246" t="s">
        <v>197</v>
      </c>
      <c r="P161" s="247"/>
      <c r="Q161" s="267" t="s">
        <v>635</v>
      </c>
    </row>
    <row r="162" spans="1:17" s="285" customFormat="1">
      <c r="A162" s="253">
        <v>47</v>
      </c>
      <c r="B162" s="253" t="s">
        <v>841</v>
      </c>
      <c r="C162" s="253" t="s">
        <v>840</v>
      </c>
      <c r="D162" s="253" t="s">
        <v>841</v>
      </c>
      <c r="E162" s="265" t="s">
        <v>189</v>
      </c>
      <c r="F162" s="259">
        <v>276</v>
      </c>
      <c r="G162" s="259">
        <v>256</v>
      </c>
      <c r="H162" s="259">
        <v>160</v>
      </c>
      <c r="I162" s="253">
        <v>71</v>
      </c>
      <c r="J162" s="253">
        <v>131</v>
      </c>
      <c r="K162" s="256">
        <v>1.488</v>
      </c>
      <c r="L162" s="257" t="s">
        <v>819</v>
      </c>
      <c r="M162" s="260">
        <v>2638.89</v>
      </c>
      <c r="N162" s="266" t="s">
        <v>190</v>
      </c>
      <c r="O162" s="246" t="s">
        <v>197</v>
      </c>
      <c r="P162" s="247"/>
      <c r="Q162" s="267" t="s">
        <v>635</v>
      </c>
    </row>
    <row r="163" spans="1:17" s="285" customFormat="1">
      <c r="A163" s="253"/>
      <c r="B163" s="253"/>
      <c r="C163" s="253"/>
      <c r="D163" s="253"/>
      <c r="E163" s="265" t="s">
        <v>189</v>
      </c>
      <c r="F163" s="259"/>
      <c r="G163" s="259"/>
      <c r="H163" s="259"/>
      <c r="I163" s="253"/>
      <c r="J163" s="253"/>
      <c r="K163" s="256"/>
      <c r="L163" s="257" t="s">
        <v>819</v>
      </c>
      <c r="M163" s="260"/>
      <c r="N163" s="266" t="s">
        <v>190</v>
      </c>
      <c r="O163" s="246" t="s">
        <v>197</v>
      </c>
      <c r="P163" s="247"/>
      <c r="Q163" s="267"/>
    </row>
    <row r="164" spans="1:17" s="285" customFormat="1">
      <c r="A164" s="253"/>
      <c r="B164" s="253"/>
      <c r="C164" s="253"/>
      <c r="D164" s="253"/>
      <c r="E164" s="265" t="s">
        <v>189</v>
      </c>
      <c r="F164" s="259"/>
      <c r="G164" s="259"/>
      <c r="H164" s="259"/>
      <c r="I164" s="253"/>
      <c r="J164" s="253"/>
      <c r="K164" s="256"/>
      <c r="L164" s="257" t="s">
        <v>819</v>
      </c>
      <c r="M164" s="260"/>
      <c r="N164" s="266" t="s">
        <v>190</v>
      </c>
      <c r="O164" s="246" t="s">
        <v>197</v>
      </c>
      <c r="P164" s="247"/>
      <c r="Q164" s="267"/>
    </row>
    <row r="165" spans="1:17" s="285" customFormat="1">
      <c r="A165" s="253">
        <v>1</v>
      </c>
      <c r="B165" s="253" t="s">
        <v>339</v>
      </c>
      <c r="C165" s="253" t="s">
        <v>338</v>
      </c>
      <c r="D165" s="253" t="s">
        <v>339</v>
      </c>
      <c r="E165" s="265" t="s">
        <v>189</v>
      </c>
      <c r="F165" s="259">
        <v>260</v>
      </c>
      <c r="G165" s="259">
        <v>235</v>
      </c>
      <c r="H165" s="259">
        <v>162</v>
      </c>
      <c r="I165" s="253">
        <v>70</v>
      </c>
      <c r="J165" s="253">
        <v>124</v>
      </c>
      <c r="K165" s="256">
        <v>1.407</v>
      </c>
      <c r="L165" s="257" t="s">
        <v>819</v>
      </c>
      <c r="M165" s="260">
        <v>1857.91</v>
      </c>
      <c r="N165" s="266" t="s">
        <v>190</v>
      </c>
      <c r="O165" s="246" t="s">
        <v>197</v>
      </c>
      <c r="P165" s="247"/>
      <c r="Q165" s="267" t="s">
        <v>635</v>
      </c>
    </row>
    <row r="166" spans="1:17" s="285" customFormat="1">
      <c r="A166" s="253">
        <v>2</v>
      </c>
      <c r="B166" s="253" t="s">
        <v>341</v>
      </c>
      <c r="C166" s="253" t="s">
        <v>340</v>
      </c>
      <c r="D166" s="253" t="s">
        <v>341</v>
      </c>
      <c r="E166" s="265" t="s">
        <v>189</v>
      </c>
      <c r="F166" s="259">
        <v>260</v>
      </c>
      <c r="G166" s="259">
        <v>235</v>
      </c>
      <c r="H166" s="259">
        <v>162</v>
      </c>
      <c r="I166" s="253">
        <v>70</v>
      </c>
      <c r="J166" s="253">
        <v>124</v>
      </c>
      <c r="K166" s="256">
        <v>1.407</v>
      </c>
      <c r="L166" s="257" t="s">
        <v>819</v>
      </c>
      <c r="M166" s="260">
        <v>2271.86</v>
      </c>
      <c r="N166" s="266" t="s">
        <v>190</v>
      </c>
      <c r="O166" s="246" t="s">
        <v>197</v>
      </c>
      <c r="P166" s="247"/>
      <c r="Q166" s="267" t="s">
        <v>635</v>
      </c>
    </row>
    <row r="167" spans="1:17" s="285" customFormat="1">
      <c r="A167" s="253">
        <v>3</v>
      </c>
      <c r="B167" s="253" t="s">
        <v>343</v>
      </c>
      <c r="C167" s="253" t="s">
        <v>342</v>
      </c>
      <c r="D167" s="253" t="s">
        <v>343</v>
      </c>
      <c r="E167" s="265" t="s">
        <v>189</v>
      </c>
      <c r="F167" s="259">
        <v>260</v>
      </c>
      <c r="G167" s="259">
        <v>235</v>
      </c>
      <c r="H167" s="259">
        <v>162</v>
      </c>
      <c r="I167" s="253">
        <v>70</v>
      </c>
      <c r="J167" s="253">
        <v>124</v>
      </c>
      <c r="K167" s="256">
        <v>1.407</v>
      </c>
      <c r="L167" s="257" t="s">
        <v>819</v>
      </c>
      <c r="M167" s="260">
        <v>2027.82</v>
      </c>
      <c r="N167" s="266" t="s">
        <v>190</v>
      </c>
      <c r="O167" s="246" t="s">
        <v>197</v>
      </c>
      <c r="P167" s="247"/>
      <c r="Q167" s="267" t="s">
        <v>635</v>
      </c>
    </row>
    <row r="168" spans="1:17" s="285" customFormat="1">
      <c r="A168" s="253">
        <v>4</v>
      </c>
      <c r="B168" s="253" t="s">
        <v>279</v>
      </c>
      <c r="C168" s="253" t="s">
        <v>278</v>
      </c>
      <c r="D168" s="253" t="s">
        <v>279</v>
      </c>
      <c r="E168" s="265" t="s">
        <v>189</v>
      </c>
      <c r="F168" s="259">
        <v>238</v>
      </c>
      <c r="G168" s="259">
        <v>216</v>
      </c>
      <c r="H168" s="259">
        <v>163</v>
      </c>
      <c r="I168" s="253">
        <v>65</v>
      </c>
      <c r="J168" s="253">
        <v>124</v>
      </c>
      <c r="K168" s="256">
        <v>1.3140000000000001</v>
      </c>
      <c r="L168" s="257" t="s">
        <v>819</v>
      </c>
      <c r="M168" s="260">
        <v>1762.09</v>
      </c>
      <c r="N168" s="266" t="s">
        <v>190</v>
      </c>
      <c r="O168" s="246" t="s">
        <v>197</v>
      </c>
      <c r="P168" s="247"/>
      <c r="Q168" s="267" t="s">
        <v>636</v>
      </c>
    </row>
    <row r="169" spans="1:17" s="285" customFormat="1">
      <c r="A169" s="253">
        <v>5</v>
      </c>
      <c r="B169" s="253" t="s">
        <v>281</v>
      </c>
      <c r="C169" s="253" t="s">
        <v>280</v>
      </c>
      <c r="D169" s="253" t="s">
        <v>281</v>
      </c>
      <c r="E169" s="265" t="s">
        <v>189</v>
      </c>
      <c r="F169" s="259">
        <v>238</v>
      </c>
      <c r="G169" s="259">
        <v>216</v>
      </c>
      <c r="H169" s="259">
        <v>163</v>
      </c>
      <c r="I169" s="253">
        <v>65</v>
      </c>
      <c r="J169" s="253">
        <v>124</v>
      </c>
      <c r="K169" s="256">
        <v>1.3140000000000001</v>
      </c>
      <c r="L169" s="257" t="s">
        <v>819</v>
      </c>
      <c r="M169" s="260">
        <v>1810.62</v>
      </c>
      <c r="N169" s="266" t="s">
        <v>190</v>
      </c>
      <c r="O169" s="246" t="s">
        <v>197</v>
      </c>
      <c r="P169" s="290"/>
      <c r="Q169" s="267" t="s">
        <v>636</v>
      </c>
    </row>
    <row r="170" spans="1:17" s="285" customFormat="1">
      <c r="A170" s="253">
        <v>6</v>
      </c>
      <c r="B170" s="253" t="s">
        <v>722</v>
      </c>
      <c r="C170" s="253" t="s">
        <v>718</v>
      </c>
      <c r="D170" s="253" t="s">
        <v>722</v>
      </c>
      <c r="E170" s="265" t="s">
        <v>189</v>
      </c>
      <c r="F170" s="259">
        <v>238</v>
      </c>
      <c r="G170" s="259">
        <v>216</v>
      </c>
      <c r="H170" s="259">
        <v>163</v>
      </c>
      <c r="I170" s="253">
        <v>65</v>
      </c>
      <c r="J170" s="253">
        <v>124</v>
      </c>
      <c r="K170" s="256">
        <v>1.3140000000000001</v>
      </c>
      <c r="L170" s="257" t="s">
        <v>819</v>
      </c>
      <c r="M170" s="260">
        <v>1763.16</v>
      </c>
      <c r="N170" s="266" t="s">
        <v>190</v>
      </c>
      <c r="O170" s="246" t="s">
        <v>197</v>
      </c>
      <c r="P170" s="290"/>
      <c r="Q170" s="267" t="s">
        <v>636</v>
      </c>
    </row>
    <row r="171" spans="1:17" s="285" customFormat="1">
      <c r="A171" s="253">
        <v>7</v>
      </c>
      <c r="B171" s="253" t="s">
        <v>723</v>
      </c>
      <c r="C171" s="253" t="s">
        <v>719</v>
      </c>
      <c r="D171" s="253" t="s">
        <v>723</v>
      </c>
      <c r="E171" s="265" t="s">
        <v>189</v>
      </c>
      <c r="F171" s="259">
        <v>238</v>
      </c>
      <c r="G171" s="259">
        <v>216</v>
      </c>
      <c r="H171" s="259">
        <v>163</v>
      </c>
      <c r="I171" s="253">
        <v>65</v>
      </c>
      <c r="J171" s="253">
        <v>124</v>
      </c>
      <c r="K171" s="256">
        <v>1.3140000000000001</v>
      </c>
      <c r="L171" s="257" t="s">
        <v>819</v>
      </c>
      <c r="M171" s="260">
        <v>1763.16</v>
      </c>
      <c r="N171" s="266" t="s">
        <v>190</v>
      </c>
      <c r="O171" s="246" t="s">
        <v>197</v>
      </c>
      <c r="P171" s="290"/>
      <c r="Q171" s="267" t="s">
        <v>636</v>
      </c>
    </row>
    <row r="172" spans="1:17" s="285" customFormat="1">
      <c r="A172" s="253">
        <v>8</v>
      </c>
      <c r="B172" s="253" t="s">
        <v>283</v>
      </c>
      <c r="C172" s="253" t="s">
        <v>282</v>
      </c>
      <c r="D172" s="253" t="s">
        <v>283</v>
      </c>
      <c r="E172" s="265" t="s">
        <v>189</v>
      </c>
      <c r="F172" s="259">
        <v>238</v>
      </c>
      <c r="G172" s="259">
        <v>216</v>
      </c>
      <c r="H172" s="259">
        <v>163</v>
      </c>
      <c r="I172" s="253">
        <v>65</v>
      </c>
      <c r="J172" s="253">
        <v>124</v>
      </c>
      <c r="K172" s="256">
        <v>1.3140000000000001</v>
      </c>
      <c r="L172" s="257" t="s">
        <v>819</v>
      </c>
      <c r="M172" s="260">
        <v>1936.91</v>
      </c>
      <c r="N172" s="266" t="s">
        <v>190</v>
      </c>
      <c r="O172" s="246" t="s">
        <v>197</v>
      </c>
      <c r="P172" s="290"/>
      <c r="Q172" s="267" t="s">
        <v>636</v>
      </c>
    </row>
    <row r="173" spans="1:17" s="285" customFormat="1">
      <c r="A173" s="253">
        <v>9</v>
      </c>
      <c r="B173" s="253" t="s">
        <v>271</v>
      </c>
      <c r="C173" s="253" t="s">
        <v>270</v>
      </c>
      <c r="D173" s="253" t="s">
        <v>271</v>
      </c>
      <c r="E173" s="265" t="s">
        <v>189</v>
      </c>
      <c r="F173" s="259">
        <v>254</v>
      </c>
      <c r="G173" s="259">
        <v>229</v>
      </c>
      <c r="H173" s="259">
        <v>163</v>
      </c>
      <c r="I173" s="253">
        <v>70</v>
      </c>
      <c r="J173" s="253">
        <v>130</v>
      </c>
      <c r="K173" s="256">
        <v>1.484</v>
      </c>
      <c r="L173" s="257" t="s">
        <v>819</v>
      </c>
      <c r="M173" s="260">
        <v>1932.62</v>
      </c>
      <c r="N173" s="266" t="s">
        <v>190</v>
      </c>
      <c r="O173" s="246" t="s">
        <v>197</v>
      </c>
      <c r="P173" s="247"/>
      <c r="Q173" s="267" t="s">
        <v>636</v>
      </c>
    </row>
    <row r="174" spans="1:17" s="285" customFormat="1">
      <c r="A174" s="253">
        <v>10</v>
      </c>
      <c r="B174" s="253" t="s">
        <v>273</v>
      </c>
      <c r="C174" s="253" t="s">
        <v>272</v>
      </c>
      <c r="D174" s="253" t="s">
        <v>273</v>
      </c>
      <c r="E174" s="265" t="s">
        <v>189</v>
      </c>
      <c r="F174" s="259">
        <v>254</v>
      </c>
      <c r="G174" s="259">
        <v>229</v>
      </c>
      <c r="H174" s="259">
        <v>163</v>
      </c>
      <c r="I174" s="253">
        <v>70</v>
      </c>
      <c r="J174" s="253">
        <v>130</v>
      </c>
      <c r="K174" s="256">
        <v>1.484</v>
      </c>
      <c r="L174" s="257" t="s">
        <v>819</v>
      </c>
      <c r="M174" s="260">
        <v>1981.59</v>
      </c>
      <c r="N174" s="266" t="s">
        <v>190</v>
      </c>
      <c r="O174" s="246" t="s">
        <v>197</v>
      </c>
      <c r="P174" s="247"/>
      <c r="Q174" s="267" t="s">
        <v>636</v>
      </c>
    </row>
    <row r="175" spans="1:17" s="290" customFormat="1">
      <c r="A175" s="253">
        <v>11</v>
      </c>
      <c r="B175" s="253" t="s">
        <v>724</v>
      </c>
      <c r="C175" s="253" t="s">
        <v>720</v>
      </c>
      <c r="D175" s="253" t="s">
        <v>724</v>
      </c>
      <c r="E175" s="265" t="s">
        <v>189</v>
      </c>
      <c r="F175" s="259">
        <v>254</v>
      </c>
      <c r="G175" s="259">
        <v>229</v>
      </c>
      <c r="H175" s="259">
        <v>163</v>
      </c>
      <c r="I175" s="253">
        <v>70</v>
      </c>
      <c r="J175" s="253">
        <v>130</v>
      </c>
      <c r="K175" s="256">
        <v>1.484</v>
      </c>
      <c r="L175" s="257" t="s">
        <v>819</v>
      </c>
      <c r="M175" s="260">
        <v>1911.01</v>
      </c>
      <c r="N175" s="266" t="s">
        <v>190</v>
      </c>
      <c r="O175" s="246" t="s">
        <v>197</v>
      </c>
      <c r="P175" s="247"/>
      <c r="Q175" s="267" t="s">
        <v>636</v>
      </c>
    </row>
    <row r="176" spans="1:17" s="290" customFormat="1">
      <c r="A176" s="253">
        <v>12</v>
      </c>
      <c r="B176" s="253" t="s">
        <v>725</v>
      </c>
      <c r="C176" s="253" t="s">
        <v>721</v>
      </c>
      <c r="D176" s="253" t="s">
        <v>725</v>
      </c>
      <c r="E176" s="265" t="s">
        <v>189</v>
      </c>
      <c r="F176" s="259">
        <v>254</v>
      </c>
      <c r="G176" s="259">
        <v>229</v>
      </c>
      <c r="H176" s="259">
        <v>163</v>
      </c>
      <c r="I176" s="253">
        <v>70</v>
      </c>
      <c r="J176" s="253">
        <v>130</v>
      </c>
      <c r="K176" s="256">
        <v>1.484</v>
      </c>
      <c r="L176" s="257" t="s">
        <v>819</v>
      </c>
      <c r="M176" s="260">
        <v>1911.01</v>
      </c>
      <c r="N176" s="266" t="s">
        <v>190</v>
      </c>
      <c r="O176" s="246" t="s">
        <v>197</v>
      </c>
      <c r="P176" s="247"/>
      <c r="Q176" s="267" t="s">
        <v>636</v>
      </c>
    </row>
    <row r="177" spans="1:17" s="290" customFormat="1">
      <c r="A177" s="253">
        <v>13</v>
      </c>
      <c r="B177" s="253" t="s">
        <v>275</v>
      </c>
      <c r="C177" s="253" t="s">
        <v>274</v>
      </c>
      <c r="D177" s="253" t="s">
        <v>275</v>
      </c>
      <c r="E177" s="265" t="s">
        <v>189</v>
      </c>
      <c r="F177" s="259">
        <v>254</v>
      </c>
      <c r="G177" s="259">
        <v>229</v>
      </c>
      <c r="H177" s="259">
        <v>163</v>
      </c>
      <c r="I177" s="253">
        <v>70</v>
      </c>
      <c r="J177" s="253">
        <v>130</v>
      </c>
      <c r="K177" s="256">
        <v>1.484</v>
      </c>
      <c r="L177" s="257" t="s">
        <v>819</v>
      </c>
      <c r="M177" s="260">
        <v>2119.6799999999998</v>
      </c>
      <c r="N177" s="266" t="s">
        <v>190</v>
      </c>
      <c r="O177" s="246" t="s">
        <v>197</v>
      </c>
      <c r="P177" s="247"/>
      <c r="Q177" s="267" t="s">
        <v>636</v>
      </c>
    </row>
    <row r="178" spans="1:17" s="290" customFormat="1">
      <c r="A178" s="253">
        <v>14</v>
      </c>
      <c r="B178" s="253" t="s">
        <v>308</v>
      </c>
      <c r="C178" s="253" t="s">
        <v>307</v>
      </c>
      <c r="D178" s="253" t="s">
        <v>308</v>
      </c>
      <c r="E178" s="265" t="s">
        <v>189</v>
      </c>
      <c r="F178" s="259">
        <v>254</v>
      </c>
      <c r="G178" s="259">
        <v>229</v>
      </c>
      <c r="H178" s="259">
        <v>163</v>
      </c>
      <c r="I178" s="253">
        <v>70</v>
      </c>
      <c r="J178" s="253">
        <v>130</v>
      </c>
      <c r="K178" s="256">
        <v>1.484</v>
      </c>
      <c r="L178" s="257" t="s">
        <v>819</v>
      </c>
      <c r="M178" s="260">
        <v>1971.94</v>
      </c>
      <c r="N178" s="266" t="s">
        <v>190</v>
      </c>
      <c r="O178" s="246" t="s">
        <v>197</v>
      </c>
      <c r="P178" s="247"/>
      <c r="Q178" s="267" t="s">
        <v>636</v>
      </c>
    </row>
    <row r="179" spans="1:17" s="285" customFormat="1">
      <c r="A179" s="253">
        <v>15</v>
      </c>
      <c r="B179" s="253" t="s">
        <v>732</v>
      </c>
      <c r="C179" s="253" t="s">
        <v>731</v>
      </c>
      <c r="D179" s="253" t="s">
        <v>732</v>
      </c>
      <c r="E179" s="265" t="s">
        <v>189</v>
      </c>
      <c r="F179" s="259">
        <v>259</v>
      </c>
      <c r="G179" s="259">
        <v>234</v>
      </c>
      <c r="H179" s="259">
        <v>163</v>
      </c>
      <c r="I179" s="253">
        <v>70</v>
      </c>
      <c r="J179" s="253">
        <v>130</v>
      </c>
      <c r="K179" s="256">
        <v>1.484</v>
      </c>
      <c r="L179" s="257" t="s">
        <v>819</v>
      </c>
      <c r="M179" s="260">
        <v>2325.4699999999998</v>
      </c>
      <c r="N179" s="266" t="s">
        <v>190</v>
      </c>
      <c r="O179" s="246" t="s">
        <v>197</v>
      </c>
      <c r="P179" s="247"/>
      <c r="Q179" s="267" t="s">
        <v>636</v>
      </c>
    </row>
    <row r="180" spans="1:17" s="290" customFormat="1">
      <c r="A180" s="253">
        <v>16</v>
      </c>
      <c r="B180" s="253" t="s">
        <v>285</v>
      </c>
      <c r="C180" s="253" t="s">
        <v>284</v>
      </c>
      <c r="D180" s="253" t="s">
        <v>285</v>
      </c>
      <c r="E180" s="265" t="s">
        <v>189</v>
      </c>
      <c r="F180" s="259">
        <v>238</v>
      </c>
      <c r="G180" s="259">
        <v>216</v>
      </c>
      <c r="H180" s="259">
        <v>163</v>
      </c>
      <c r="I180" s="253">
        <v>65</v>
      </c>
      <c r="J180" s="253">
        <v>124</v>
      </c>
      <c r="K180" s="256">
        <v>1.3140000000000001</v>
      </c>
      <c r="L180" s="257" t="s">
        <v>819</v>
      </c>
      <c r="M180" s="260">
        <v>1982.09</v>
      </c>
      <c r="N180" s="266" t="s">
        <v>190</v>
      </c>
      <c r="O180" s="246" t="s">
        <v>197</v>
      </c>
      <c r="P180" s="247"/>
      <c r="Q180" s="267" t="s">
        <v>636</v>
      </c>
    </row>
    <row r="181" spans="1:17" s="290" customFormat="1">
      <c r="A181" s="253">
        <v>17</v>
      </c>
      <c r="B181" s="253" t="s">
        <v>277</v>
      </c>
      <c r="C181" s="253" t="s">
        <v>276</v>
      </c>
      <c r="D181" s="253" t="s">
        <v>277</v>
      </c>
      <c r="E181" s="265" t="s">
        <v>189</v>
      </c>
      <c r="F181" s="259">
        <v>254</v>
      </c>
      <c r="G181" s="259">
        <v>229</v>
      </c>
      <c r="H181" s="259">
        <v>163</v>
      </c>
      <c r="I181" s="253">
        <v>70</v>
      </c>
      <c r="J181" s="253">
        <v>130</v>
      </c>
      <c r="K181" s="256">
        <v>1.484</v>
      </c>
      <c r="L181" s="257" t="s">
        <v>819</v>
      </c>
      <c r="M181" s="260">
        <v>2168.64</v>
      </c>
      <c r="N181" s="266" t="s">
        <v>190</v>
      </c>
      <c r="O181" s="246" t="s">
        <v>197</v>
      </c>
      <c r="P181" s="247"/>
      <c r="Q181" s="267" t="s">
        <v>636</v>
      </c>
    </row>
    <row r="182" spans="1:17" s="290" customFormat="1">
      <c r="A182" s="253">
        <v>18</v>
      </c>
      <c r="B182" s="253" t="s">
        <v>687</v>
      </c>
      <c r="C182" s="253" t="s">
        <v>683</v>
      </c>
      <c r="D182" s="253" t="s">
        <v>687</v>
      </c>
      <c r="E182" s="265" t="s">
        <v>189</v>
      </c>
      <c r="F182" s="259">
        <v>238</v>
      </c>
      <c r="G182" s="259">
        <v>216</v>
      </c>
      <c r="H182" s="259">
        <v>163</v>
      </c>
      <c r="I182" s="253">
        <v>65</v>
      </c>
      <c r="J182" s="253">
        <v>124</v>
      </c>
      <c r="K182" s="256">
        <v>1.3140000000000001</v>
      </c>
      <c r="L182" s="257" t="s">
        <v>819</v>
      </c>
      <c r="M182" s="260">
        <v>2109.62</v>
      </c>
      <c r="N182" s="266" t="s">
        <v>190</v>
      </c>
      <c r="O182" s="246" t="s">
        <v>197</v>
      </c>
      <c r="P182" s="247"/>
      <c r="Q182" s="267" t="s">
        <v>636</v>
      </c>
    </row>
    <row r="183" spans="1:17" s="290" customFormat="1">
      <c r="A183" s="253">
        <v>19</v>
      </c>
      <c r="B183" s="253" t="s">
        <v>733</v>
      </c>
      <c r="C183" s="253" t="s">
        <v>730</v>
      </c>
      <c r="D183" s="253" t="s">
        <v>733</v>
      </c>
      <c r="E183" s="265" t="s">
        <v>189</v>
      </c>
      <c r="F183" s="259">
        <v>243</v>
      </c>
      <c r="G183" s="259">
        <v>221</v>
      </c>
      <c r="H183" s="259">
        <v>163</v>
      </c>
      <c r="I183" s="253">
        <v>65</v>
      </c>
      <c r="J183" s="253">
        <v>124</v>
      </c>
      <c r="K183" s="256">
        <v>1.3140000000000001</v>
      </c>
      <c r="L183" s="257" t="s">
        <v>819</v>
      </c>
      <c r="M183" s="260">
        <v>2158.3000000000002</v>
      </c>
      <c r="N183" s="266" t="s">
        <v>190</v>
      </c>
      <c r="O183" s="246" t="s">
        <v>197</v>
      </c>
      <c r="P183" s="247"/>
      <c r="Q183" s="267" t="s">
        <v>636</v>
      </c>
    </row>
    <row r="184" spans="1:17" s="290" customFormat="1">
      <c r="A184" s="253">
        <v>20</v>
      </c>
      <c r="B184" s="253" t="s">
        <v>688</v>
      </c>
      <c r="C184" s="253" t="s">
        <v>684</v>
      </c>
      <c r="D184" s="253" t="s">
        <v>688</v>
      </c>
      <c r="E184" s="265" t="s">
        <v>189</v>
      </c>
      <c r="F184" s="259">
        <v>243</v>
      </c>
      <c r="G184" s="259">
        <v>221</v>
      </c>
      <c r="H184" s="259">
        <v>163</v>
      </c>
      <c r="I184" s="253">
        <v>65</v>
      </c>
      <c r="J184" s="253">
        <v>124</v>
      </c>
      <c r="K184" s="256">
        <v>1.3140000000000001</v>
      </c>
      <c r="L184" s="257" t="s">
        <v>819</v>
      </c>
      <c r="M184" s="260">
        <v>2289.52</v>
      </c>
      <c r="N184" s="266" t="s">
        <v>190</v>
      </c>
      <c r="O184" s="246" t="s">
        <v>197</v>
      </c>
      <c r="P184" s="247"/>
      <c r="Q184" s="267" t="s">
        <v>636</v>
      </c>
    </row>
    <row r="185" spans="1:17" s="290" customFormat="1">
      <c r="A185" s="253">
        <v>21</v>
      </c>
      <c r="B185" s="253" t="s">
        <v>801</v>
      </c>
      <c r="C185" s="253" t="s">
        <v>799</v>
      </c>
      <c r="D185" s="253" t="s">
        <v>801</v>
      </c>
      <c r="E185" s="265" t="s">
        <v>189</v>
      </c>
      <c r="F185" s="259">
        <v>243</v>
      </c>
      <c r="G185" s="259">
        <v>221</v>
      </c>
      <c r="H185" s="259">
        <v>163</v>
      </c>
      <c r="I185" s="253">
        <v>65</v>
      </c>
      <c r="J185" s="253">
        <v>124</v>
      </c>
      <c r="K185" s="256">
        <v>1.3140000000000001</v>
      </c>
      <c r="L185" s="257" t="s">
        <v>819</v>
      </c>
      <c r="M185" s="260">
        <v>2334.7600000000002</v>
      </c>
      <c r="N185" s="266" t="s">
        <v>190</v>
      </c>
      <c r="O185" s="246" t="s">
        <v>197</v>
      </c>
      <c r="Q185" s="267" t="s">
        <v>636</v>
      </c>
    </row>
    <row r="186" spans="1:17" s="290" customFormat="1">
      <c r="A186" s="253">
        <v>22</v>
      </c>
      <c r="B186" s="253" t="s">
        <v>689</v>
      </c>
      <c r="C186" s="253" t="s">
        <v>685</v>
      </c>
      <c r="D186" s="253" t="s">
        <v>689</v>
      </c>
      <c r="E186" s="265" t="s">
        <v>189</v>
      </c>
      <c r="F186" s="259">
        <v>254</v>
      </c>
      <c r="G186" s="259">
        <v>229</v>
      </c>
      <c r="H186" s="259">
        <v>163</v>
      </c>
      <c r="I186" s="253">
        <v>70</v>
      </c>
      <c r="J186" s="253">
        <v>130</v>
      </c>
      <c r="K186" s="256">
        <v>1.484</v>
      </c>
      <c r="L186" s="257" t="s">
        <v>819</v>
      </c>
      <c r="M186" s="260">
        <v>2286.0700000000002</v>
      </c>
      <c r="N186" s="266" t="s">
        <v>190</v>
      </c>
      <c r="O186" s="246" t="s">
        <v>197</v>
      </c>
      <c r="Q186" s="267" t="s">
        <v>636</v>
      </c>
    </row>
    <row r="187" spans="1:17" s="290" customFormat="1">
      <c r="A187" s="253">
        <v>23</v>
      </c>
      <c r="B187" s="253" t="s">
        <v>729</v>
      </c>
      <c r="C187" s="253" t="s">
        <v>728</v>
      </c>
      <c r="D187" s="253" t="s">
        <v>729</v>
      </c>
      <c r="E187" s="265" t="s">
        <v>189</v>
      </c>
      <c r="F187" s="259">
        <v>259</v>
      </c>
      <c r="G187" s="259">
        <v>234</v>
      </c>
      <c r="H187" s="259">
        <v>163</v>
      </c>
      <c r="I187" s="253">
        <v>70</v>
      </c>
      <c r="J187" s="253">
        <v>130</v>
      </c>
      <c r="K187" s="256">
        <v>1.484</v>
      </c>
      <c r="L187" s="257" t="s">
        <v>819</v>
      </c>
      <c r="M187" s="260">
        <v>2335.04</v>
      </c>
      <c r="N187" s="266" t="s">
        <v>190</v>
      </c>
      <c r="O187" s="246" t="s">
        <v>197</v>
      </c>
      <c r="Q187" s="267" t="s">
        <v>636</v>
      </c>
    </row>
    <row r="188" spans="1:17" s="290" customFormat="1">
      <c r="A188" s="253">
        <v>24</v>
      </c>
      <c r="B188" s="253" t="s">
        <v>690</v>
      </c>
      <c r="C188" s="253" t="s">
        <v>686</v>
      </c>
      <c r="D188" s="253" t="s">
        <v>690</v>
      </c>
      <c r="E188" s="265" t="s">
        <v>189</v>
      </c>
      <c r="F188" s="259">
        <v>259</v>
      </c>
      <c r="G188" s="259">
        <v>234</v>
      </c>
      <c r="H188" s="259">
        <v>163</v>
      </c>
      <c r="I188" s="253">
        <v>70</v>
      </c>
      <c r="J188" s="253">
        <v>130</v>
      </c>
      <c r="K188" s="256">
        <v>1.484</v>
      </c>
      <c r="L188" s="257" t="s">
        <v>819</v>
      </c>
      <c r="M188" s="260">
        <v>2478.0500000000002</v>
      </c>
      <c r="N188" s="266" t="s">
        <v>190</v>
      </c>
      <c r="O188" s="246" t="s">
        <v>197</v>
      </c>
      <c r="P188" s="247"/>
      <c r="Q188" s="267" t="s">
        <v>636</v>
      </c>
    </row>
    <row r="189" spans="1:17" s="290" customFormat="1">
      <c r="A189" s="253">
        <v>25</v>
      </c>
      <c r="B189" s="253" t="s">
        <v>802</v>
      </c>
      <c r="C189" s="253" t="s">
        <v>798</v>
      </c>
      <c r="D189" s="253" t="s">
        <v>802</v>
      </c>
      <c r="E189" s="265" t="s">
        <v>189</v>
      </c>
      <c r="F189" s="259">
        <v>259</v>
      </c>
      <c r="G189" s="259">
        <v>234</v>
      </c>
      <c r="H189" s="259">
        <v>163</v>
      </c>
      <c r="I189" s="253">
        <v>70</v>
      </c>
      <c r="J189" s="253">
        <v>130</v>
      </c>
      <c r="K189" s="256">
        <v>1.48</v>
      </c>
      <c r="L189" s="257" t="s">
        <v>819</v>
      </c>
      <c r="M189" s="260">
        <v>2527.0300000000002</v>
      </c>
      <c r="N189" s="266" t="s">
        <v>190</v>
      </c>
      <c r="O189" s="246" t="s">
        <v>197</v>
      </c>
      <c r="P189" s="247"/>
      <c r="Q189" s="267" t="s">
        <v>636</v>
      </c>
    </row>
    <row r="190" spans="1:17" s="290" customFormat="1">
      <c r="A190" s="253">
        <v>26</v>
      </c>
      <c r="B190" s="253" t="s">
        <v>255</v>
      </c>
      <c r="C190" s="253" t="s">
        <v>254</v>
      </c>
      <c r="D190" s="253" t="s">
        <v>255</v>
      </c>
      <c r="E190" s="265" t="s">
        <v>189</v>
      </c>
      <c r="F190" s="259">
        <v>223</v>
      </c>
      <c r="G190" s="259">
        <v>205</v>
      </c>
      <c r="H190" s="259">
        <v>156</v>
      </c>
      <c r="I190" s="253">
        <v>68</v>
      </c>
      <c r="J190" s="253">
        <v>119</v>
      </c>
      <c r="K190" s="256">
        <v>1.262</v>
      </c>
      <c r="L190" s="257" t="s">
        <v>819</v>
      </c>
      <c r="M190" s="260">
        <v>2438.2600000000002</v>
      </c>
      <c r="N190" s="266" t="s">
        <v>190</v>
      </c>
      <c r="O190" s="246" t="s">
        <v>197</v>
      </c>
      <c r="P190" s="247"/>
      <c r="Q190" s="267" t="s">
        <v>635</v>
      </c>
    </row>
    <row r="191" spans="1:17" s="290" customFormat="1">
      <c r="A191" s="253">
        <v>27</v>
      </c>
      <c r="B191" s="253" t="s">
        <v>247</v>
      </c>
      <c r="C191" s="253" t="s">
        <v>246</v>
      </c>
      <c r="D191" s="253" t="s">
        <v>247</v>
      </c>
      <c r="E191" s="265" t="s">
        <v>189</v>
      </c>
      <c r="F191" s="259">
        <v>223</v>
      </c>
      <c r="G191" s="259">
        <v>205</v>
      </c>
      <c r="H191" s="259">
        <v>156</v>
      </c>
      <c r="I191" s="253">
        <v>68</v>
      </c>
      <c r="J191" s="253">
        <v>119</v>
      </c>
      <c r="K191" s="256">
        <v>1.262</v>
      </c>
      <c r="L191" s="257" t="s">
        <v>819</v>
      </c>
      <c r="M191" s="260">
        <v>2438.67</v>
      </c>
      <c r="N191" s="266" t="s">
        <v>190</v>
      </c>
      <c r="O191" s="246" t="s">
        <v>197</v>
      </c>
      <c r="P191" s="247"/>
      <c r="Q191" s="267" t="s">
        <v>635</v>
      </c>
    </row>
    <row r="192" spans="1:17" s="290" customFormat="1">
      <c r="A192" s="253">
        <v>28</v>
      </c>
      <c r="B192" s="253" t="s">
        <v>251</v>
      </c>
      <c r="C192" s="253" t="s">
        <v>250</v>
      </c>
      <c r="D192" s="253" t="s">
        <v>251</v>
      </c>
      <c r="E192" s="265" t="s">
        <v>189</v>
      </c>
      <c r="F192" s="259">
        <v>223</v>
      </c>
      <c r="G192" s="259">
        <v>205</v>
      </c>
      <c r="H192" s="259">
        <v>156</v>
      </c>
      <c r="I192" s="253">
        <v>68</v>
      </c>
      <c r="J192" s="253">
        <v>119</v>
      </c>
      <c r="K192" s="256">
        <v>1.262</v>
      </c>
      <c r="L192" s="257" t="s">
        <v>819</v>
      </c>
      <c r="M192" s="260">
        <v>2437.5300000000002</v>
      </c>
      <c r="N192" s="266" t="s">
        <v>190</v>
      </c>
      <c r="O192" s="246" t="s">
        <v>197</v>
      </c>
      <c r="Q192" s="267" t="s">
        <v>635</v>
      </c>
    </row>
    <row r="193" spans="1:17" s="290" customFormat="1">
      <c r="A193" s="253">
        <v>29</v>
      </c>
      <c r="B193" s="253" t="s">
        <v>257</v>
      </c>
      <c r="C193" s="253" t="s">
        <v>256</v>
      </c>
      <c r="D193" s="253" t="s">
        <v>257</v>
      </c>
      <c r="E193" s="265" t="s">
        <v>189</v>
      </c>
      <c r="F193" s="259">
        <v>223</v>
      </c>
      <c r="G193" s="259">
        <v>205</v>
      </c>
      <c r="H193" s="259">
        <v>156</v>
      </c>
      <c r="I193" s="253">
        <v>68</v>
      </c>
      <c r="J193" s="253">
        <v>119</v>
      </c>
      <c r="K193" s="256">
        <v>1.262</v>
      </c>
      <c r="L193" s="257" t="s">
        <v>819</v>
      </c>
      <c r="M193" s="260">
        <v>2526.67</v>
      </c>
      <c r="N193" s="266" t="s">
        <v>190</v>
      </c>
      <c r="O193" s="246" t="s">
        <v>197</v>
      </c>
      <c r="P193" s="247"/>
      <c r="Q193" s="267" t="s">
        <v>635</v>
      </c>
    </row>
    <row r="194" spans="1:17" s="290" customFormat="1">
      <c r="A194" s="253">
        <v>30</v>
      </c>
      <c r="B194" s="253" t="s">
        <v>249</v>
      </c>
      <c r="C194" s="253" t="s">
        <v>248</v>
      </c>
      <c r="D194" s="253" t="s">
        <v>249</v>
      </c>
      <c r="E194" s="265" t="s">
        <v>189</v>
      </c>
      <c r="F194" s="259">
        <v>223</v>
      </c>
      <c r="G194" s="259">
        <v>205</v>
      </c>
      <c r="H194" s="259">
        <v>156</v>
      </c>
      <c r="I194" s="253">
        <v>68</v>
      </c>
      <c r="J194" s="253">
        <v>119</v>
      </c>
      <c r="K194" s="256">
        <v>1.262</v>
      </c>
      <c r="L194" s="257" t="s">
        <v>819</v>
      </c>
      <c r="M194" s="260">
        <v>2527.0700000000002</v>
      </c>
      <c r="N194" s="266" t="s">
        <v>190</v>
      </c>
      <c r="O194" s="246" t="s">
        <v>197</v>
      </c>
      <c r="P194" s="247"/>
      <c r="Q194" s="267" t="s">
        <v>635</v>
      </c>
    </row>
    <row r="195" spans="1:17" s="290" customFormat="1">
      <c r="A195" s="253">
        <v>31</v>
      </c>
      <c r="B195" s="253" t="s">
        <v>253</v>
      </c>
      <c r="C195" s="253" t="s">
        <v>252</v>
      </c>
      <c r="D195" s="253" t="s">
        <v>253</v>
      </c>
      <c r="E195" s="265" t="s">
        <v>189</v>
      </c>
      <c r="F195" s="259">
        <v>223</v>
      </c>
      <c r="G195" s="259">
        <v>205</v>
      </c>
      <c r="H195" s="259">
        <v>156</v>
      </c>
      <c r="I195" s="253">
        <v>68</v>
      </c>
      <c r="J195" s="253">
        <v>119</v>
      </c>
      <c r="K195" s="256">
        <v>1.262</v>
      </c>
      <c r="L195" s="257" t="s">
        <v>819</v>
      </c>
      <c r="M195" s="260">
        <v>2526.12</v>
      </c>
      <c r="N195" s="266" t="s">
        <v>190</v>
      </c>
      <c r="O195" s="246" t="s">
        <v>197</v>
      </c>
      <c r="P195" s="247"/>
      <c r="Q195" s="267" t="s">
        <v>635</v>
      </c>
    </row>
    <row r="196" spans="1:17" s="290" customFormat="1">
      <c r="A196" s="253">
        <v>32</v>
      </c>
      <c r="B196" s="253" t="s">
        <v>23</v>
      </c>
      <c r="C196" s="253" t="s">
        <v>544</v>
      </c>
      <c r="D196" s="253" t="s">
        <v>23</v>
      </c>
      <c r="E196" s="265" t="s">
        <v>189</v>
      </c>
      <c r="F196" s="259">
        <v>223</v>
      </c>
      <c r="G196" s="259">
        <v>205</v>
      </c>
      <c r="H196" s="259">
        <v>156</v>
      </c>
      <c r="I196" s="253">
        <v>68</v>
      </c>
      <c r="J196" s="253">
        <v>119</v>
      </c>
      <c r="K196" s="256">
        <v>1.262</v>
      </c>
      <c r="L196" s="257" t="s">
        <v>819</v>
      </c>
      <c r="M196" s="260">
        <v>2702.64</v>
      </c>
      <c r="N196" s="266" t="s">
        <v>190</v>
      </c>
      <c r="O196" s="246" t="s">
        <v>197</v>
      </c>
      <c r="Q196" s="267" t="s">
        <v>635</v>
      </c>
    </row>
    <row r="197" spans="1:17" s="290" customFormat="1">
      <c r="A197" s="253">
        <v>33</v>
      </c>
      <c r="B197" s="253" t="s">
        <v>821</v>
      </c>
      <c r="C197" s="253" t="s">
        <v>825</v>
      </c>
      <c r="D197" s="253" t="s">
        <v>821</v>
      </c>
      <c r="E197" s="265" t="s">
        <v>189</v>
      </c>
      <c r="F197" s="259">
        <v>232</v>
      </c>
      <c r="G197" s="259">
        <v>212</v>
      </c>
      <c r="H197" s="259">
        <v>156</v>
      </c>
      <c r="I197" s="253">
        <v>68</v>
      </c>
      <c r="J197" s="253">
        <v>119</v>
      </c>
      <c r="K197" s="256">
        <v>1.262</v>
      </c>
      <c r="L197" s="257" t="s">
        <v>819</v>
      </c>
      <c r="M197" s="260">
        <v>2827.91</v>
      </c>
      <c r="N197" s="283" t="s">
        <v>190</v>
      </c>
      <c r="O197" s="246" t="s">
        <v>197</v>
      </c>
      <c r="Q197" s="267" t="s">
        <v>635</v>
      </c>
    </row>
    <row r="198" spans="1:17" s="290" customFormat="1">
      <c r="A198" s="253">
        <v>34</v>
      </c>
      <c r="B198" s="253" t="s">
        <v>267</v>
      </c>
      <c r="C198" s="253" t="s">
        <v>266</v>
      </c>
      <c r="D198" s="253" t="s">
        <v>267</v>
      </c>
      <c r="E198" s="265" t="s">
        <v>189</v>
      </c>
      <c r="F198" s="259">
        <v>262</v>
      </c>
      <c r="G198" s="259">
        <v>242</v>
      </c>
      <c r="H198" s="259">
        <v>164</v>
      </c>
      <c r="I198" s="253">
        <v>73</v>
      </c>
      <c r="J198" s="253">
        <v>126</v>
      </c>
      <c r="K198" s="256">
        <v>1.518</v>
      </c>
      <c r="L198" s="257" t="s">
        <v>819</v>
      </c>
      <c r="M198" s="260">
        <v>2594.8000000000002</v>
      </c>
      <c r="N198" s="283" t="s">
        <v>190</v>
      </c>
      <c r="O198" s="246" t="s">
        <v>197</v>
      </c>
      <c r="P198" s="247"/>
      <c r="Q198" s="267" t="s">
        <v>635</v>
      </c>
    </row>
    <row r="199" spans="1:17" s="290" customFormat="1">
      <c r="A199" s="253">
        <v>35</v>
      </c>
      <c r="B199" s="253" t="s">
        <v>259</v>
      </c>
      <c r="C199" s="253" t="s">
        <v>258</v>
      </c>
      <c r="D199" s="253" t="s">
        <v>259</v>
      </c>
      <c r="E199" s="265" t="s">
        <v>189</v>
      </c>
      <c r="F199" s="259">
        <v>262</v>
      </c>
      <c r="G199" s="259">
        <v>242</v>
      </c>
      <c r="H199" s="259">
        <v>164</v>
      </c>
      <c r="I199" s="253">
        <v>73</v>
      </c>
      <c r="J199" s="253">
        <v>126</v>
      </c>
      <c r="K199" s="256">
        <v>1.518</v>
      </c>
      <c r="L199" s="257" t="s">
        <v>819</v>
      </c>
      <c r="M199" s="260">
        <v>2593.11</v>
      </c>
      <c r="N199" s="266" t="s">
        <v>190</v>
      </c>
      <c r="O199" s="246" t="s">
        <v>197</v>
      </c>
      <c r="P199" s="247"/>
      <c r="Q199" s="267" t="s">
        <v>635</v>
      </c>
    </row>
    <row r="200" spans="1:17" s="290" customFormat="1">
      <c r="A200" s="253">
        <v>36</v>
      </c>
      <c r="B200" s="253" t="s">
        <v>263</v>
      </c>
      <c r="C200" s="253" t="s">
        <v>262</v>
      </c>
      <c r="D200" s="253" t="s">
        <v>263</v>
      </c>
      <c r="E200" s="265" t="s">
        <v>189</v>
      </c>
      <c r="F200" s="259">
        <v>262</v>
      </c>
      <c r="G200" s="259">
        <v>242</v>
      </c>
      <c r="H200" s="259">
        <v>164</v>
      </c>
      <c r="I200" s="253">
        <v>73</v>
      </c>
      <c r="J200" s="253">
        <v>126</v>
      </c>
      <c r="K200" s="256">
        <v>1.518</v>
      </c>
      <c r="L200" s="257" t="s">
        <v>819</v>
      </c>
      <c r="M200" s="260">
        <v>2593.2199999999998</v>
      </c>
      <c r="N200" s="266" t="s">
        <v>190</v>
      </c>
      <c r="O200" s="246" t="s">
        <v>197</v>
      </c>
      <c r="P200" s="247"/>
      <c r="Q200" s="267" t="s">
        <v>635</v>
      </c>
    </row>
    <row r="201" spans="1:17" s="290" customFormat="1">
      <c r="A201" s="253">
        <v>37</v>
      </c>
      <c r="B201" s="253" t="s">
        <v>269</v>
      </c>
      <c r="C201" s="253" t="s">
        <v>268</v>
      </c>
      <c r="D201" s="253" t="s">
        <v>269</v>
      </c>
      <c r="E201" s="265" t="s">
        <v>189</v>
      </c>
      <c r="F201" s="259">
        <v>262</v>
      </c>
      <c r="G201" s="259">
        <v>242</v>
      </c>
      <c r="H201" s="259">
        <v>164</v>
      </c>
      <c r="I201" s="253">
        <v>73</v>
      </c>
      <c r="J201" s="253">
        <v>126</v>
      </c>
      <c r="K201" s="256">
        <v>1.518</v>
      </c>
      <c r="L201" s="257" t="s">
        <v>819</v>
      </c>
      <c r="M201" s="260">
        <v>2594.7800000000002</v>
      </c>
      <c r="N201" s="266" t="s">
        <v>190</v>
      </c>
      <c r="O201" s="246" t="s">
        <v>197</v>
      </c>
      <c r="P201" s="247"/>
      <c r="Q201" s="267" t="s">
        <v>635</v>
      </c>
    </row>
    <row r="202" spans="1:17" s="290" customFormat="1">
      <c r="A202" s="253">
        <v>38</v>
      </c>
      <c r="B202" s="253" t="s">
        <v>261</v>
      </c>
      <c r="C202" s="253" t="s">
        <v>260</v>
      </c>
      <c r="D202" s="253" t="s">
        <v>261</v>
      </c>
      <c r="E202" s="265" t="s">
        <v>189</v>
      </c>
      <c r="F202" s="259">
        <v>262</v>
      </c>
      <c r="G202" s="259">
        <v>242</v>
      </c>
      <c r="H202" s="259">
        <v>164</v>
      </c>
      <c r="I202" s="253">
        <v>73</v>
      </c>
      <c r="J202" s="253">
        <v>126</v>
      </c>
      <c r="K202" s="256">
        <v>1.518</v>
      </c>
      <c r="L202" s="257" t="s">
        <v>819</v>
      </c>
      <c r="M202" s="260">
        <v>2593.09</v>
      </c>
      <c r="N202" s="266" t="s">
        <v>190</v>
      </c>
      <c r="O202" s="246" t="s">
        <v>197</v>
      </c>
      <c r="P202" s="247"/>
      <c r="Q202" s="267" t="s">
        <v>635</v>
      </c>
    </row>
    <row r="203" spans="1:17" s="290" customFormat="1">
      <c r="A203" s="253">
        <v>39</v>
      </c>
      <c r="B203" s="253" t="s">
        <v>265</v>
      </c>
      <c r="C203" s="253" t="s">
        <v>264</v>
      </c>
      <c r="D203" s="253" t="s">
        <v>265</v>
      </c>
      <c r="E203" s="265" t="s">
        <v>189</v>
      </c>
      <c r="F203" s="259">
        <v>262</v>
      </c>
      <c r="G203" s="259">
        <v>242</v>
      </c>
      <c r="H203" s="259">
        <v>164</v>
      </c>
      <c r="I203" s="253">
        <v>73</v>
      </c>
      <c r="J203" s="253">
        <v>126</v>
      </c>
      <c r="K203" s="256">
        <v>1.518</v>
      </c>
      <c r="L203" s="257" t="s">
        <v>819</v>
      </c>
      <c r="M203" s="260">
        <v>2593.2199999999998</v>
      </c>
      <c r="N203" s="266" t="s">
        <v>190</v>
      </c>
      <c r="O203" s="246" t="s">
        <v>197</v>
      </c>
      <c r="P203" s="247"/>
      <c r="Q203" s="267" t="s">
        <v>635</v>
      </c>
    </row>
    <row r="204" spans="1:17" s="290" customFormat="1">
      <c r="A204" s="253">
        <v>40</v>
      </c>
      <c r="B204" s="253" t="s">
        <v>304</v>
      </c>
      <c r="C204" s="253" t="s">
        <v>303</v>
      </c>
      <c r="D204" s="253" t="s">
        <v>304</v>
      </c>
      <c r="E204" s="265" t="s">
        <v>189</v>
      </c>
      <c r="F204" s="259">
        <v>194</v>
      </c>
      <c r="G204" s="259">
        <v>174</v>
      </c>
      <c r="H204" s="259">
        <v>157</v>
      </c>
      <c r="I204" s="253">
        <v>62</v>
      </c>
      <c r="J204" s="253">
        <v>116</v>
      </c>
      <c r="K204" s="256">
        <v>1.129</v>
      </c>
      <c r="L204" s="257" t="s">
        <v>819</v>
      </c>
      <c r="M204" s="260">
        <v>1379.26</v>
      </c>
      <c r="N204" s="266" t="s">
        <v>190</v>
      </c>
      <c r="O204" s="246" t="s">
        <v>286</v>
      </c>
      <c r="P204" s="247"/>
      <c r="Q204" s="267" t="s">
        <v>636</v>
      </c>
    </row>
    <row r="205" spans="1:17" s="290" customFormat="1">
      <c r="A205" s="253">
        <v>41</v>
      </c>
      <c r="B205" s="253" t="s">
        <v>306</v>
      </c>
      <c r="C205" s="253" t="s">
        <v>305</v>
      </c>
      <c r="D205" s="253" t="s">
        <v>306</v>
      </c>
      <c r="E205" s="265" t="s">
        <v>189</v>
      </c>
      <c r="F205" s="259">
        <v>215</v>
      </c>
      <c r="G205" s="259">
        <v>194</v>
      </c>
      <c r="H205" s="259">
        <v>158</v>
      </c>
      <c r="I205" s="253">
        <v>62</v>
      </c>
      <c r="J205" s="253">
        <v>121</v>
      </c>
      <c r="K205" s="256">
        <v>1.1850000000000001</v>
      </c>
      <c r="L205" s="257" t="s">
        <v>819</v>
      </c>
      <c r="M205" s="260">
        <v>1481.8</v>
      </c>
      <c r="N205" s="266" t="s">
        <v>190</v>
      </c>
      <c r="O205" s="246" t="s">
        <v>286</v>
      </c>
      <c r="P205" s="247"/>
      <c r="Q205" s="267" t="s">
        <v>636</v>
      </c>
    </row>
    <row r="206" spans="1:17" s="290" customFormat="1">
      <c r="A206" s="253">
        <v>42</v>
      </c>
      <c r="B206" s="253" t="s">
        <v>553</v>
      </c>
      <c r="C206" s="253" t="s">
        <v>551</v>
      </c>
      <c r="D206" s="253" t="s">
        <v>553</v>
      </c>
      <c r="E206" s="265" t="s">
        <v>189</v>
      </c>
      <c r="F206" s="259">
        <v>193</v>
      </c>
      <c r="G206" s="259">
        <v>183</v>
      </c>
      <c r="H206" s="259">
        <v>157</v>
      </c>
      <c r="I206" s="253">
        <v>62</v>
      </c>
      <c r="J206" s="253">
        <v>116</v>
      </c>
      <c r="K206" s="256">
        <v>1.129</v>
      </c>
      <c r="L206" s="257" t="s">
        <v>819</v>
      </c>
      <c r="M206" s="260">
        <v>1508.08</v>
      </c>
      <c r="N206" s="266" t="s">
        <v>190</v>
      </c>
      <c r="O206" s="246" t="s">
        <v>286</v>
      </c>
      <c r="P206" s="247"/>
      <c r="Q206" s="267" t="s">
        <v>636</v>
      </c>
    </row>
    <row r="207" spans="1:17" s="290" customFormat="1">
      <c r="A207" s="253">
        <v>43</v>
      </c>
      <c r="B207" s="253" t="s">
        <v>554</v>
      </c>
      <c r="C207" s="253" t="s">
        <v>552</v>
      </c>
      <c r="D207" s="253" t="s">
        <v>554</v>
      </c>
      <c r="E207" s="265" t="s">
        <v>189</v>
      </c>
      <c r="F207" s="259">
        <v>213</v>
      </c>
      <c r="G207" s="259">
        <v>203</v>
      </c>
      <c r="H207" s="259">
        <v>158</v>
      </c>
      <c r="I207" s="253">
        <v>62</v>
      </c>
      <c r="J207" s="253">
        <v>121</v>
      </c>
      <c r="K207" s="256">
        <v>1.1850000000000001</v>
      </c>
      <c r="L207" s="257" t="s">
        <v>819</v>
      </c>
      <c r="M207" s="260">
        <v>1655.83</v>
      </c>
      <c r="N207" s="266" t="s">
        <v>190</v>
      </c>
      <c r="O207" s="246" t="s">
        <v>286</v>
      </c>
      <c r="P207" s="247"/>
      <c r="Q207" s="267" t="s">
        <v>636</v>
      </c>
    </row>
    <row r="208" spans="1:17" s="285" customFormat="1">
      <c r="A208" s="253">
        <v>1</v>
      </c>
      <c r="B208" s="253" t="s">
        <v>859</v>
      </c>
      <c r="C208" s="253" t="s">
        <v>870</v>
      </c>
      <c r="D208" s="253" t="s">
        <v>859</v>
      </c>
      <c r="E208" s="265" t="s">
        <v>189</v>
      </c>
      <c r="F208" s="259">
        <v>260</v>
      </c>
      <c r="G208" s="259">
        <v>235</v>
      </c>
      <c r="H208" s="259">
        <v>162</v>
      </c>
      <c r="I208" s="253">
        <v>70</v>
      </c>
      <c r="J208" s="253">
        <v>124</v>
      </c>
      <c r="K208" s="256">
        <v>1.407</v>
      </c>
      <c r="L208" s="257" t="s">
        <v>819</v>
      </c>
      <c r="M208" s="260">
        <v>2049.3000000000002</v>
      </c>
      <c r="N208" s="266" t="s">
        <v>190</v>
      </c>
      <c r="O208" s="246" t="s">
        <v>197</v>
      </c>
      <c r="P208" s="247"/>
      <c r="Q208" s="267" t="s">
        <v>635</v>
      </c>
    </row>
    <row r="209" spans="1:17" s="285" customFormat="1">
      <c r="A209" s="253">
        <v>2</v>
      </c>
      <c r="B209" s="253" t="s">
        <v>860</v>
      </c>
      <c r="C209" s="253" t="s">
        <v>867</v>
      </c>
      <c r="D209" s="253" t="s">
        <v>860</v>
      </c>
      <c r="E209" s="265" t="s">
        <v>189</v>
      </c>
      <c r="F209" s="259">
        <v>265</v>
      </c>
      <c r="G209" s="259">
        <v>240</v>
      </c>
      <c r="H209" s="259">
        <v>162</v>
      </c>
      <c r="I209" s="253">
        <v>70</v>
      </c>
      <c r="J209" s="253">
        <v>124</v>
      </c>
      <c r="K209" s="256">
        <v>1.407</v>
      </c>
      <c r="L209" s="257" t="s">
        <v>819</v>
      </c>
      <c r="M209" s="260">
        <v>2375.44</v>
      </c>
      <c r="N209" s="266" t="s">
        <v>190</v>
      </c>
      <c r="O209" s="246" t="s">
        <v>197</v>
      </c>
      <c r="P209" s="247"/>
      <c r="Q209" s="267" t="s">
        <v>635</v>
      </c>
    </row>
    <row r="210" spans="1:17" s="285" customFormat="1">
      <c r="A210" s="253">
        <v>3</v>
      </c>
      <c r="B210" s="253" t="s">
        <v>861</v>
      </c>
      <c r="C210" s="253" t="s">
        <v>865</v>
      </c>
      <c r="D210" s="253" t="s">
        <v>861</v>
      </c>
      <c r="E210" s="265" t="s">
        <v>189</v>
      </c>
      <c r="F210" s="259">
        <v>265</v>
      </c>
      <c r="G210" s="259">
        <v>240</v>
      </c>
      <c r="H210" s="259">
        <v>162</v>
      </c>
      <c r="I210" s="253">
        <v>70</v>
      </c>
      <c r="J210" s="253">
        <v>124</v>
      </c>
      <c r="K210" s="256">
        <v>1.407</v>
      </c>
      <c r="L210" s="257" t="s">
        <v>819</v>
      </c>
      <c r="M210" s="260">
        <v>2210.5700000000002</v>
      </c>
      <c r="N210" s="266" t="s">
        <v>190</v>
      </c>
      <c r="O210" s="246" t="s">
        <v>197</v>
      </c>
      <c r="P210" s="247"/>
      <c r="Q210" s="267" t="s">
        <v>635</v>
      </c>
    </row>
    <row r="211" spans="1:17">
      <c r="A211" s="253"/>
      <c r="B211" s="253" t="s">
        <v>862</v>
      </c>
      <c r="C211" s="253" t="s">
        <v>866</v>
      </c>
      <c r="D211" s="253" t="s">
        <v>862</v>
      </c>
      <c r="E211" s="265" t="s">
        <v>189</v>
      </c>
      <c r="F211" s="259">
        <v>265</v>
      </c>
      <c r="G211" s="259">
        <v>240</v>
      </c>
      <c r="H211" s="259">
        <v>162</v>
      </c>
      <c r="I211" s="253">
        <v>70</v>
      </c>
      <c r="J211" s="253">
        <v>124</v>
      </c>
      <c r="K211" s="256">
        <v>1.407</v>
      </c>
      <c r="L211" s="257" t="s">
        <v>819</v>
      </c>
      <c r="M211" s="260">
        <v>2608.91</v>
      </c>
      <c r="N211" s="266" t="s">
        <v>190</v>
      </c>
      <c r="O211" s="246" t="s">
        <v>197</v>
      </c>
      <c r="P211" s="247"/>
      <c r="Q211" s="267" t="s">
        <v>635</v>
      </c>
    </row>
    <row r="212" spans="1:17">
      <c r="A212" s="253"/>
      <c r="B212" s="253" t="s">
        <v>863</v>
      </c>
      <c r="C212" s="253" t="s">
        <v>868</v>
      </c>
      <c r="D212" s="253" t="s">
        <v>863</v>
      </c>
      <c r="E212" s="265" t="s">
        <v>189</v>
      </c>
      <c r="F212" s="259">
        <v>260</v>
      </c>
      <c r="G212" s="259">
        <v>235</v>
      </c>
      <c r="H212" s="259">
        <v>162</v>
      </c>
      <c r="I212" s="253">
        <v>70</v>
      </c>
      <c r="J212" s="253">
        <v>124</v>
      </c>
      <c r="K212" s="256">
        <v>1.407</v>
      </c>
      <c r="L212" s="257" t="s">
        <v>819</v>
      </c>
      <c r="M212" s="260">
        <v>1884.72</v>
      </c>
      <c r="N212" s="266" t="s">
        <v>190</v>
      </c>
      <c r="O212" s="246" t="s">
        <v>197</v>
      </c>
      <c r="P212" s="247"/>
      <c r="Q212" s="267" t="s">
        <v>635</v>
      </c>
    </row>
    <row r="213" spans="1:17">
      <c r="A213" s="253"/>
      <c r="B213" s="253" t="s">
        <v>864</v>
      </c>
      <c r="C213" s="253" t="s">
        <v>869</v>
      </c>
      <c r="D213" s="253" t="s">
        <v>864</v>
      </c>
      <c r="E213" s="265" t="s">
        <v>189</v>
      </c>
      <c r="F213" s="259">
        <v>260</v>
      </c>
      <c r="G213" s="259">
        <v>235</v>
      </c>
      <c r="H213" s="259">
        <v>162</v>
      </c>
      <c r="I213" s="253">
        <v>70</v>
      </c>
      <c r="J213" s="253">
        <v>124</v>
      </c>
      <c r="K213" s="256">
        <v>1.407</v>
      </c>
      <c r="L213" s="257" t="s">
        <v>819</v>
      </c>
      <c r="M213" s="260">
        <v>2283.0300000000002</v>
      </c>
      <c r="N213" s="266" t="s">
        <v>190</v>
      </c>
      <c r="O213" s="246" t="s">
        <v>197</v>
      </c>
      <c r="P213" s="247"/>
      <c r="Q213" s="267" t="s">
        <v>635</v>
      </c>
    </row>
    <row r="214" spans="1:17">
      <c r="A214" s="253"/>
      <c r="B214" s="253"/>
      <c r="C214" s="253"/>
      <c r="D214" s="253"/>
      <c r="E214" s="265" t="s">
        <v>189</v>
      </c>
      <c r="F214" s="259"/>
      <c r="G214" s="259"/>
      <c r="H214" s="259"/>
      <c r="I214" s="253"/>
      <c r="J214" s="253"/>
      <c r="K214" s="256"/>
      <c r="L214" s="257"/>
      <c r="M214" s="270"/>
      <c r="N214" s="266" t="s">
        <v>190</v>
      </c>
      <c r="O214" s="246"/>
      <c r="P214" s="247"/>
      <c r="Q214" s="267"/>
    </row>
    <row r="215" spans="1:17">
      <c r="A215" s="253"/>
      <c r="B215" s="253"/>
      <c r="C215" s="253"/>
      <c r="D215" s="253"/>
      <c r="E215" s="265" t="s">
        <v>189</v>
      </c>
      <c r="F215" s="259"/>
      <c r="G215" s="259"/>
      <c r="H215" s="259"/>
      <c r="I215" s="253"/>
      <c r="J215" s="253"/>
      <c r="K215" s="256"/>
      <c r="L215" s="257"/>
      <c r="M215" s="270"/>
      <c r="N215" s="266" t="s">
        <v>190</v>
      </c>
      <c r="O215" s="246"/>
      <c r="P215" s="247"/>
      <c r="Q215" s="267"/>
    </row>
    <row r="216" spans="1:17" s="290" customFormat="1">
      <c r="A216" s="253"/>
      <c r="B216" s="253"/>
      <c r="C216" s="253"/>
      <c r="D216" s="253"/>
      <c r="E216" s="265" t="s">
        <v>189</v>
      </c>
      <c r="F216" s="259"/>
      <c r="G216" s="259"/>
      <c r="H216" s="259"/>
      <c r="I216" s="253"/>
      <c r="J216" s="253"/>
      <c r="K216" s="256"/>
      <c r="L216" s="257"/>
      <c r="M216" s="260"/>
      <c r="N216" s="266" t="s">
        <v>190</v>
      </c>
      <c r="O216" s="246"/>
      <c r="P216" s="247"/>
      <c r="Q216" s="267"/>
    </row>
    <row r="217" spans="1:17" s="290" customFormat="1">
      <c r="A217" s="253">
        <v>1</v>
      </c>
      <c r="B217" s="253" t="s">
        <v>353</v>
      </c>
      <c r="C217" s="253" t="s">
        <v>352</v>
      </c>
      <c r="D217" s="253" t="s">
        <v>353</v>
      </c>
      <c r="E217" s="265" t="s">
        <v>189</v>
      </c>
      <c r="F217" s="259">
        <v>305</v>
      </c>
      <c r="G217" s="259">
        <v>269</v>
      </c>
      <c r="H217" s="259">
        <v>169</v>
      </c>
      <c r="I217" s="253">
        <v>55</v>
      </c>
      <c r="J217" s="253">
        <v>165</v>
      </c>
      <c r="K217" s="256">
        <v>1.534</v>
      </c>
      <c r="L217" s="257" t="s">
        <v>820</v>
      </c>
      <c r="M217" s="260">
        <v>3674.36</v>
      </c>
      <c r="N217" s="266" t="s">
        <v>190</v>
      </c>
      <c r="O217" s="246" t="s">
        <v>197</v>
      </c>
      <c r="P217" s="247"/>
      <c r="Q217" s="267" t="s">
        <v>635</v>
      </c>
    </row>
    <row r="218" spans="1:17" s="290" customFormat="1">
      <c r="A218" s="253">
        <v>2</v>
      </c>
      <c r="B218" s="253" t="s">
        <v>355</v>
      </c>
      <c r="C218" s="253" t="s">
        <v>354</v>
      </c>
      <c r="D218" s="253" t="s">
        <v>355</v>
      </c>
      <c r="E218" s="265" t="s">
        <v>189</v>
      </c>
      <c r="F218" s="259">
        <v>297</v>
      </c>
      <c r="G218" s="259">
        <v>262</v>
      </c>
      <c r="H218" s="259">
        <v>169</v>
      </c>
      <c r="I218" s="253">
        <v>55</v>
      </c>
      <c r="J218" s="253">
        <v>165</v>
      </c>
      <c r="K218" s="256">
        <v>1.534</v>
      </c>
      <c r="L218" s="257" t="s">
        <v>820</v>
      </c>
      <c r="M218" s="260">
        <v>3607.72</v>
      </c>
      <c r="N218" s="266" t="s">
        <v>190</v>
      </c>
      <c r="O218" s="246" t="s">
        <v>197</v>
      </c>
      <c r="P218" s="247"/>
      <c r="Q218" s="267" t="s">
        <v>636</v>
      </c>
    </row>
    <row r="219" spans="1:17" s="290" customFormat="1">
      <c r="A219" s="253">
        <v>3</v>
      </c>
      <c r="B219" s="253" t="s">
        <v>357</v>
      </c>
      <c r="C219" s="253" t="s">
        <v>356</v>
      </c>
      <c r="D219" s="253" t="s">
        <v>357</v>
      </c>
      <c r="E219" s="265" t="s">
        <v>189</v>
      </c>
      <c r="F219" s="259">
        <v>305</v>
      </c>
      <c r="G219" s="259">
        <v>269</v>
      </c>
      <c r="H219" s="259">
        <v>169</v>
      </c>
      <c r="I219" s="253">
        <v>55</v>
      </c>
      <c r="J219" s="253">
        <v>165</v>
      </c>
      <c r="K219" s="256">
        <v>1.534</v>
      </c>
      <c r="L219" s="257" t="s">
        <v>820</v>
      </c>
      <c r="M219" s="260">
        <v>3675.11</v>
      </c>
      <c r="N219" s="266" t="s">
        <v>190</v>
      </c>
      <c r="O219" s="246" t="s">
        <v>197</v>
      </c>
      <c r="P219" s="247"/>
      <c r="Q219" s="267" t="s">
        <v>635</v>
      </c>
    </row>
    <row r="220" spans="1:17" s="290" customFormat="1">
      <c r="A220" s="253">
        <v>4</v>
      </c>
      <c r="B220" s="253" t="s">
        <v>359</v>
      </c>
      <c r="C220" s="253" t="s">
        <v>358</v>
      </c>
      <c r="D220" s="253" t="s">
        <v>359</v>
      </c>
      <c r="E220" s="265" t="s">
        <v>189</v>
      </c>
      <c r="F220" s="259">
        <v>298</v>
      </c>
      <c r="G220" s="259">
        <v>262</v>
      </c>
      <c r="H220" s="259">
        <v>169</v>
      </c>
      <c r="I220" s="253">
        <v>55</v>
      </c>
      <c r="J220" s="253">
        <v>165</v>
      </c>
      <c r="K220" s="256">
        <v>1.534</v>
      </c>
      <c r="L220" s="257" t="s">
        <v>820</v>
      </c>
      <c r="M220" s="260">
        <v>3638.5</v>
      </c>
      <c r="N220" s="266" t="s">
        <v>190</v>
      </c>
      <c r="O220" s="246" t="s">
        <v>197</v>
      </c>
      <c r="P220" s="247"/>
      <c r="Q220" s="267" t="s">
        <v>636</v>
      </c>
    </row>
    <row r="221" spans="1:17" s="290" customFormat="1">
      <c r="A221" s="253">
        <v>5</v>
      </c>
      <c r="B221" s="253" t="s">
        <v>527</v>
      </c>
      <c r="C221" s="253" t="s">
        <v>526</v>
      </c>
      <c r="D221" s="253" t="s">
        <v>527</v>
      </c>
      <c r="E221" s="265" t="s">
        <v>189</v>
      </c>
      <c r="F221" s="259">
        <v>305</v>
      </c>
      <c r="G221" s="259">
        <v>269</v>
      </c>
      <c r="H221" s="259">
        <v>169</v>
      </c>
      <c r="I221" s="253">
        <v>55</v>
      </c>
      <c r="J221" s="253">
        <v>165</v>
      </c>
      <c r="K221" s="256">
        <v>1.534</v>
      </c>
      <c r="L221" s="257" t="s">
        <v>820</v>
      </c>
      <c r="M221" s="260">
        <v>4028.1</v>
      </c>
      <c r="N221" s="266" t="s">
        <v>190</v>
      </c>
      <c r="O221" s="246" t="s">
        <v>197</v>
      </c>
      <c r="P221" s="247"/>
      <c r="Q221" s="267" t="s">
        <v>635</v>
      </c>
    </row>
    <row r="222" spans="1:17" s="290" customFormat="1">
      <c r="A222" s="253">
        <v>6</v>
      </c>
      <c r="B222" s="253" t="s">
        <v>513</v>
      </c>
      <c r="C222" s="253" t="s">
        <v>512</v>
      </c>
      <c r="D222" s="253" t="s">
        <v>513</v>
      </c>
      <c r="E222" s="265" t="s">
        <v>189</v>
      </c>
      <c r="F222" s="259">
        <v>305</v>
      </c>
      <c r="G222" s="259">
        <v>269</v>
      </c>
      <c r="H222" s="259">
        <v>169</v>
      </c>
      <c r="I222" s="253">
        <v>55</v>
      </c>
      <c r="J222" s="253">
        <v>165</v>
      </c>
      <c r="K222" s="256">
        <v>1.534</v>
      </c>
      <c r="L222" s="257" t="s">
        <v>820</v>
      </c>
      <c r="M222" s="260">
        <v>3987.83</v>
      </c>
      <c r="N222" s="266" t="s">
        <v>190</v>
      </c>
      <c r="O222" s="246" t="s">
        <v>197</v>
      </c>
      <c r="P222" s="247"/>
      <c r="Q222" s="267" t="s">
        <v>636</v>
      </c>
    </row>
    <row r="223" spans="1:17" s="290" customFormat="1">
      <c r="A223" s="253">
        <v>7</v>
      </c>
      <c r="B223" s="253" t="s">
        <v>39</v>
      </c>
      <c r="C223" s="253" t="s">
        <v>38</v>
      </c>
      <c r="D223" s="253" t="s">
        <v>39</v>
      </c>
      <c r="E223" s="265" t="s">
        <v>189</v>
      </c>
      <c r="F223" s="259">
        <v>305</v>
      </c>
      <c r="G223" s="259">
        <v>269</v>
      </c>
      <c r="H223" s="259">
        <v>169</v>
      </c>
      <c r="I223" s="253">
        <v>55</v>
      </c>
      <c r="J223" s="253">
        <v>165</v>
      </c>
      <c r="K223" s="256">
        <v>1.534</v>
      </c>
      <c r="L223" s="257" t="s">
        <v>820</v>
      </c>
      <c r="M223" s="260">
        <v>4028.02</v>
      </c>
      <c r="N223" s="266" t="s">
        <v>190</v>
      </c>
      <c r="O223" s="246" t="s">
        <v>197</v>
      </c>
      <c r="P223" s="247"/>
      <c r="Q223" s="267" t="s">
        <v>635</v>
      </c>
    </row>
    <row r="224" spans="1:17" s="290" customFormat="1">
      <c r="A224" s="253">
        <v>8</v>
      </c>
      <c r="B224" s="253" t="s">
        <v>822</v>
      </c>
      <c r="C224" s="253" t="s">
        <v>826</v>
      </c>
      <c r="D224" s="253" t="s">
        <v>822</v>
      </c>
      <c r="E224" s="265" t="s">
        <v>189</v>
      </c>
      <c r="F224" s="259">
        <v>311</v>
      </c>
      <c r="G224" s="259">
        <v>275</v>
      </c>
      <c r="H224" s="259">
        <v>169</v>
      </c>
      <c r="I224" s="253">
        <v>55</v>
      </c>
      <c r="J224" s="253">
        <v>165</v>
      </c>
      <c r="K224" s="256">
        <v>1.534</v>
      </c>
      <c r="L224" s="257" t="s">
        <v>820</v>
      </c>
      <c r="M224" s="260">
        <v>5304.71</v>
      </c>
      <c r="N224" s="266" t="s">
        <v>190</v>
      </c>
      <c r="O224" s="246" t="s">
        <v>197</v>
      </c>
      <c r="P224" s="247"/>
      <c r="Q224" s="267" t="s">
        <v>635</v>
      </c>
    </row>
    <row r="225" spans="1:17" s="290" customFormat="1">
      <c r="A225" s="253">
        <v>9</v>
      </c>
      <c r="B225" s="253" t="s">
        <v>785</v>
      </c>
      <c r="C225" s="253" t="s">
        <v>784</v>
      </c>
      <c r="D225" s="253" t="s">
        <v>785</v>
      </c>
      <c r="E225" s="265" t="s">
        <v>189</v>
      </c>
      <c r="F225" s="259">
        <v>311</v>
      </c>
      <c r="G225" s="259">
        <v>275</v>
      </c>
      <c r="H225" s="259">
        <v>169</v>
      </c>
      <c r="I225" s="253">
        <v>55</v>
      </c>
      <c r="J225" s="253">
        <v>165</v>
      </c>
      <c r="K225" s="256">
        <v>1.534</v>
      </c>
      <c r="L225" s="257" t="s">
        <v>820</v>
      </c>
      <c r="M225" s="260">
        <v>5376.68</v>
      </c>
      <c r="N225" s="266" t="s">
        <v>190</v>
      </c>
      <c r="O225" s="246" t="s">
        <v>197</v>
      </c>
      <c r="P225" s="247"/>
      <c r="Q225" s="267" t="s">
        <v>635</v>
      </c>
    </row>
    <row r="226" spans="1:17" s="290" customFormat="1">
      <c r="A226" s="253">
        <v>10</v>
      </c>
      <c r="B226" s="253" t="s">
        <v>367</v>
      </c>
      <c r="C226" s="253" t="s">
        <v>366</v>
      </c>
      <c r="D226" s="253" t="s">
        <v>367</v>
      </c>
      <c r="E226" s="265" t="s">
        <v>189</v>
      </c>
      <c r="F226" s="259">
        <v>305</v>
      </c>
      <c r="G226" s="259">
        <v>269</v>
      </c>
      <c r="H226" s="259">
        <v>169</v>
      </c>
      <c r="I226" s="253">
        <v>55</v>
      </c>
      <c r="J226" s="253">
        <v>165</v>
      </c>
      <c r="K226" s="256">
        <v>1.534</v>
      </c>
      <c r="L226" s="257" t="s">
        <v>820</v>
      </c>
      <c r="M226" s="260">
        <v>4808.7</v>
      </c>
      <c r="N226" s="266" t="s">
        <v>190</v>
      </c>
      <c r="O226" s="246" t="s">
        <v>197</v>
      </c>
      <c r="P226" s="247"/>
      <c r="Q226" s="267" t="s">
        <v>635</v>
      </c>
    </row>
    <row r="227" spans="1:17" s="290" customFormat="1">
      <c r="A227" s="253">
        <v>11</v>
      </c>
      <c r="B227" s="253" t="s">
        <v>369</v>
      </c>
      <c r="C227" s="253" t="s">
        <v>368</v>
      </c>
      <c r="D227" s="253" t="s">
        <v>369</v>
      </c>
      <c r="E227" s="265" t="s">
        <v>189</v>
      </c>
      <c r="F227" s="259">
        <v>297</v>
      </c>
      <c r="G227" s="259">
        <v>262</v>
      </c>
      <c r="H227" s="259">
        <v>169</v>
      </c>
      <c r="I227" s="253">
        <v>55</v>
      </c>
      <c r="J227" s="253">
        <v>165</v>
      </c>
      <c r="K227" s="256">
        <v>1.534</v>
      </c>
      <c r="L227" s="257" t="s">
        <v>820</v>
      </c>
      <c r="M227" s="260">
        <v>4622.43</v>
      </c>
      <c r="N227" s="266" t="s">
        <v>190</v>
      </c>
      <c r="O227" s="246" t="s">
        <v>197</v>
      </c>
      <c r="P227" s="247"/>
      <c r="Q227" s="267" t="s">
        <v>636</v>
      </c>
    </row>
    <row r="228" spans="1:17" s="290" customFormat="1">
      <c r="A228" s="253">
        <v>12</v>
      </c>
      <c r="B228" s="253" t="s">
        <v>371</v>
      </c>
      <c r="C228" s="253" t="s">
        <v>370</v>
      </c>
      <c r="D228" s="253" t="s">
        <v>371</v>
      </c>
      <c r="E228" s="265" t="s">
        <v>189</v>
      </c>
      <c r="F228" s="259">
        <v>305</v>
      </c>
      <c r="G228" s="259">
        <v>269</v>
      </c>
      <c r="H228" s="259">
        <v>169</v>
      </c>
      <c r="I228" s="253">
        <v>55</v>
      </c>
      <c r="J228" s="253">
        <v>165</v>
      </c>
      <c r="K228" s="256">
        <v>1.534</v>
      </c>
      <c r="L228" s="257" t="s">
        <v>820</v>
      </c>
      <c r="M228" s="260">
        <v>4809.47</v>
      </c>
      <c r="N228" s="266" t="s">
        <v>190</v>
      </c>
      <c r="O228" s="246" t="s">
        <v>197</v>
      </c>
      <c r="P228" s="247"/>
      <c r="Q228" s="267" t="s">
        <v>635</v>
      </c>
    </row>
    <row r="229" spans="1:17" s="290" customFormat="1">
      <c r="A229" s="253">
        <v>13</v>
      </c>
      <c r="B229" s="253" t="s">
        <v>361</v>
      </c>
      <c r="C229" s="253" t="s">
        <v>360</v>
      </c>
      <c r="D229" s="253" t="s">
        <v>361</v>
      </c>
      <c r="E229" s="265" t="s">
        <v>189</v>
      </c>
      <c r="F229" s="259">
        <v>305</v>
      </c>
      <c r="G229" s="259">
        <v>269</v>
      </c>
      <c r="H229" s="259">
        <v>169</v>
      </c>
      <c r="I229" s="253">
        <v>55</v>
      </c>
      <c r="J229" s="253">
        <v>165</v>
      </c>
      <c r="K229" s="256">
        <v>1.534</v>
      </c>
      <c r="L229" s="257" t="s">
        <v>820</v>
      </c>
      <c r="M229" s="260">
        <v>4808.58</v>
      </c>
      <c r="N229" s="266" t="s">
        <v>190</v>
      </c>
      <c r="O229" s="246" t="s">
        <v>197</v>
      </c>
      <c r="P229" s="247"/>
      <c r="Q229" s="267" t="s">
        <v>635</v>
      </c>
    </row>
    <row r="230" spans="1:17" s="290" customFormat="1">
      <c r="A230" s="253">
        <v>14</v>
      </c>
      <c r="B230" s="253" t="s">
        <v>363</v>
      </c>
      <c r="C230" s="253" t="s">
        <v>362</v>
      </c>
      <c r="D230" s="253" t="s">
        <v>363</v>
      </c>
      <c r="E230" s="265" t="s">
        <v>189</v>
      </c>
      <c r="F230" s="259">
        <v>297</v>
      </c>
      <c r="G230" s="259">
        <v>262</v>
      </c>
      <c r="H230" s="259">
        <v>169</v>
      </c>
      <c r="I230" s="253">
        <v>55</v>
      </c>
      <c r="J230" s="253">
        <v>165</v>
      </c>
      <c r="K230" s="256">
        <v>1.534</v>
      </c>
      <c r="L230" s="257" t="s">
        <v>820</v>
      </c>
      <c r="M230" s="260">
        <v>4743.3100000000004</v>
      </c>
      <c r="N230" s="266" t="s">
        <v>190</v>
      </c>
      <c r="O230" s="246" t="s">
        <v>197</v>
      </c>
      <c r="P230" s="247"/>
      <c r="Q230" s="267" t="s">
        <v>636</v>
      </c>
    </row>
    <row r="231" spans="1:17" s="290" customFormat="1">
      <c r="A231" s="253">
        <v>15</v>
      </c>
      <c r="B231" s="253" t="s">
        <v>365</v>
      </c>
      <c r="C231" s="253" t="s">
        <v>364</v>
      </c>
      <c r="D231" s="253" t="s">
        <v>365</v>
      </c>
      <c r="E231" s="265" t="s">
        <v>189</v>
      </c>
      <c r="F231" s="259">
        <v>305</v>
      </c>
      <c r="G231" s="259">
        <v>269</v>
      </c>
      <c r="H231" s="259">
        <v>169</v>
      </c>
      <c r="I231" s="253">
        <v>55</v>
      </c>
      <c r="J231" s="253">
        <v>165</v>
      </c>
      <c r="K231" s="256">
        <v>1.534</v>
      </c>
      <c r="L231" s="257" t="s">
        <v>820</v>
      </c>
      <c r="M231" s="260">
        <v>4809.33</v>
      </c>
      <c r="N231" s="266" t="s">
        <v>190</v>
      </c>
      <c r="O231" s="246" t="s">
        <v>197</v>
      </c>
      <c r="P231" s="247"/>
      <c r="Q231" s="267" t="s">
        <v>635</v>
      </c>
    </row>
    <row r="232" spans="1:17" s="290" customFormat="1">
      <c r="A232" s="253">
        <v>16</v>
      </c>
      <c r="B232" s="253" t="s">
        <v>373</v>
      </c>
      <c r="C232" s="253" t="s">
        <v>372</v>
      </c>
      <c r="D232" s="253" t="s">
        <v>373</v>
      </c>
      <c r="E232" s="265" t="s">
        <v>189</v>
      </c>
      <c r="F232" s="259">
        <v>323</v>
      </c>
      <c r="G232" s="259">
        <v>285</v>
      </c>
      <c r="H232" s="259">
        <v>199</v>
      </c>
      <c r="I232" s="253">
        <v>55</v>
      </c>
      <c r="J232" s="253">
        <v>165</v>
      </c>
      <c r="K232" s="256">
        <v>1.806</v>
      </c>
      <c r="L232" s="257" t="s">
        <v>820</v>
      </c>
      <c r="M232" s="260">
        <v>5246.75</v>
      </c>
      <c r="N232" s="266" t="s">
        <v>190</v>
      </c>
      <c r="O232" s="246" t="s">
        <v>197</v>
      </c>
      <c r="P232" s="247"/>
      <c r="Q232" s="267" t="s">
        <v>635</v>
      </c>
    </row>
    <row r="233" spans="1:17" s="290" customFormat="1">
      <c r="A233" s="253">
        <v>17</v>
      </c>
      <c r="B233" s="253" t="s">
        <v>377</v>
      </c>
      <c r="C233" s="253" t="s">
        <v>376</v>
      </c>
      <c r="D233" s="253" t="s">
        <v>377</v>
      </c>
      <c r="E233" s="265" t="s">
        <v>189</v>
      </c>
      <c r="F233" s="259">
        <v>323</v>
      </c>
      <c r="G233" s="259">
        <v>285</v>
      </c>
      <c r="H233" s="259">
        <v>199</v>
      </c>
      <c r="I233" s="253">
        <v>55</v>
      </c>
      <c r="J233" s="253">
        <v>165</v>
      </c>
      <c r="K233" s="256">
        <v>1.806</v>
      </c>
      <c r="L233" s="257" t="s">
        <v>820</v>
      </c>
      <c r="M233" s="260">
        <v>5214.53</v>
      </c>
      <c r="N233" s="266" t="s">
        <v>190</v>
      </c>
      <c r="O233" s="246" t="s">
        <v>197</v>
      </c>
      <c r="P233" s="247"/>
      <c r="Q233" s="267" t="s">
        <v>635</v>
      </c>
    </row>
    <row r="234" spans="1:17" s="290" customFormat="1">
      <c r="A234" s="253">
        <v>18</v>
      </c>
      <c r="B234" s="253" t="s">
        <v>375</v>
      </c>
      <c r="C234" s="253" t="s">
        <v>374</v>
      </c>
      <c r="D234" s="253" t="s">
        <v>375</v>
      </c>
      <c r="E234" s="265" t="s">
        <v>189</v>
      </c>
      <c r="F234" s="259">
        <v>317</v>
      </c>
      <c r="G234" s="259">
        <v>279</v>
      </c>
      <c r="H234" s="259">
        <v>199</v>
      </c>
      <c r="I234" s="253">
        <v>55</v>
      </c>
      <c r="J234" s="253">
        <v>165</v>
      </c>
      <c r="K234" s="256">
        <v>1.806</v>
      </c>
      <c r="L234" s="257" t="s">
        <v>820</v>
      </c>
      <c r="M234" s="260">
        <v>5230.09</v>
      </c>
      <c r="N234" s="266" t="s">
        <v>190</v>
      </c>
      <c r="O234" s="246" t="s">
        <v>197</v>
      </c>
      <c r="P234" s="247"/>
      <c r="Q234" s="267" t="s">
        <v>635</v>
      </c>
    </row>
    <row r="235" spans="1:17" s="290" customFormat="1">
      <c r="A235" s="253">
        <v>19</v>
      </c>
      <c r="B235" s="253" t="s">
        <v>379</v>
      </c>
      <c r="C235" s="253" t="s">
        <v>378</v>
      </c>
      <c r="D235" s="253" t="s">
        <v>379</v>
      </c>
      <c r="E235" s="265" t="s">
        <v>189</v>
      </c>
      <c r="F235" s="259">
        <v>317</v>
      </c>
      <c r="G235" s="259">
        <v>279</v>
      </c>
      <c r="H235" s="259">
        <v>199</v>
      </c>
      <c r="I235" s="253">
        <v>55</v>
      </c>
      <c r="J235" s="253">
        <v>165</v>
      </c>
      <c r="K235" s="256">
        <v>1.806</v>
      </c>
      <c r="L235" s="257" t="s">
        <v>820</v>
      </c>
      <c r="M235" s="260">
        <v>5229.3900000000003</v>
      </c>
      <c r="N235" s="266" t="s">
        <v>190</v>
      </c>
      <c r="O235" s="246" t="s">
        <v>197</v>
      </c>
      <c r="P235" s="247"/>
      <c r="Q235" s="267" t="s">
        <v>635</v>
      </c>
    </row>
    <row r="236" spans="1:17" s="290" customFormat="1">
      <c r="A236" s="253">
        <v>20</v>
      </c>
      <c r="B236" s="253" t="s">
        <v>385</v>
      </c>
      <c r="C236" s="253" t="s">
        <v>384</v>
      </c>
      <c r="D236" s="253" t="s">
        <v>385</v>
      </c>
      <c r="E236" s="265" t="s">
        <v>189</v>
      </c>
      <c r="F236" s="259">
        <v>305</v>
      </c>
      <c r="G236" s="259">
        <v>269</v>
      </c>
      <c r="H236" s="259">
        <v>169</v>
      </c>
      <c r="I236" s="253">
        <v>55</v>
      </c>
      <c r="J236" s="253">
        <v>165</v>
      </c>
      <c r="K236" s="256">
        <v>1.534</v>
      </c>
      <c r="L236" s="257" t="s">
        <v>820</v>
      </c>
      <c r="M236" s="260">
        <v>3584.04</v>
      </c>
      <c r="N236" s="266" t="s">
        <v>190</v>
      </c>
      <c r="O236" s="246" t="s">
        <v>197</v>
      </c>
      <c r="Q236" s="267" t="s">
        <v>635</v>
      </c>
    </row>
    <row r="237" spans="1:17" s="290" customFormat="1">
      <c r="A237" s="253">
        <v>21</v>
      </c>
      <c r="B237" s="253" t="s">
        <v>383</v>
      </c>
      <c r="C237" s="253" t="s">
        <v>382</v>
      </c>
      <c r="D237" s="253" t="s">
        <v>383</v>
      </c>
      <c r="E237" s="265" t="s">
        <v>189</v>
      </c>
      <c r="F237" s="259">
        <v>305</v>
      </c>
      <c r="G237" s="259">
        <v>269</v>
      </c>
      <c r="H237" s="259">
        <v>169</v>
      </c>
      <c r="I237" s="253">
        <v>55</v>
      </c>
      <c r="J237" s="253">
        <v>165</v>
      </c>
      <c r="K237" s="256">
        <v>1.534</v>
      </c>
      <c r="L237" s="257" t="s">
        <v>820</v>
      </c>
      <c r="M237" s="260">
        <v>3584.04</v>
      </c>
      <c r="N237" s="266" t="s">
        <v>190</v>
      </c>
      <c r="O237" s="246" t="s">
        <v>197</v>
      </c>
      <c r="Q237" s="267" t="s">
        <v>635</v>
      </c>
    </row>
    <row r="238" spans="1:17" s="290" customFormat="1">
      <c r="A238" s="253">
        <v>22</v>
      </c>
      <c r="B238" s="253" t="s">
        <v>492</v>
      </c>
      <c r="C238" s="253" t="s">
        <v>491</v>
      </c>
      <c r="D238" s="253" t="s">
        <v>492</v>
      </c>
      <c r="E238" s="265" t="s">
        <v>189</v>
      </c>
      <c r="F238" s="259">
        <v>305</v>
      </c>
      <c r="G238" s="259">
        <v>269</v>
      </c>
      <c r="H238" s="259">
        <v>169</v>
      </c>
      <c r="I238" s="253">
        <v>55</v>
      </c>
      <c r="J238" s="253">
        <v>165</v>
      </c>
      <c r="K238" s="256">
        <v>1.534</v>
      </c>
      <c r="L238" s="257" t="s">
        <v>820</v>
      </c>
      <c r="M238" s="260">
        <v>3970.42</v>
      </c>
      <c r="N238" s="266" t="s">
        <v>190</v>
      </c>
      <c r="O238" s="246" t="s">
        <v>197</v>
      </c>
      <c r="Q238" s="267" t="s">
        <v>635</v>
      </c>
    </row>
    <row r="239" spans="1:17" s="290" customFormat="1">
      <c r="A239" s="253">
        <v>23</v>
      </c>
      <c r="B239" s="253" t="s">
        <v>490</v>
      </c>
      <c r="C239" s="253" t="s">
        <v>489</v>
      </c>
      <c r="D239" s="253" t="s">
        <v>490</v>
      </c>
      <c r="E239" s="265" t="s">
        <v>189</v>
      </c>
      <c r="F239" s="259">
        <v>305</v>
      </c>
      <c r="G239" s="259">
        <v>269</v>
      </c>
      <c r="H239" s="259">
        <v>169</v>
      </c>
      <c r="I239" s="253">
        <v>55</v>
      </c>
      <c r="J239" s="253">
        <v>165</v>
      </c>
      <c r="K239" s="256">
        <v>1.534</v>
      </c>
      <c r="L239" s="257" t="s">
        <v>820</v>
      </c>
      <c r="M239" s="260">
        <v>3970.83</v>
      </c>
      <c r="N239" s="266" t="s">
        <v>190</v>
      </c>
      <c r="O239" s="246" t="s">
        <v>197</v>
      </c>
      <c r="Q239" s="267" t="s">
        <v>635</v>
      </c>
    </row>
    <row r="240" spans="1:17" s="290" customFormat="1">
      <c r="A240" s="253">
        <v>24</v>
      </c>
      <c r="B240" s="253" t="s">
        <v>395</v>
      </c>
      <c r="C240" s="253" t="s">
        <v>394</v>
      </c>
      <c r="D240" s="253" t="s">
        <v>395</v>
      </c>
      <c r="E240" s="265" t="s">
        <v>189</v>
      </c>
      <c r="F240" s="259">
        <v>328</v>
      </c>
      <c r="G240" s="259">
        <v>292</v>
      </c>
      <c r="H240" s="259">
        <v>199</v>
      </c>
      <c r="I240" s="253">
        <v>55</v>
      </c>
      <c r="J240" s="253">
        <v>165</v>
      </c>
      <c r="K240" s="256">
        <v>1.806</v>
      </c>
      <c r="L240" s="257" t="s">
        <v>820</v>
      </c>
      <c r="M240" s="260">
        <v>3765.3</v>
      </c>
      <c r="N240" s="266" t="s">
        <v>190</v>
      </c>
      <c r="O240" s="246" t="s">
        <v>197</v>
      </c>
      <c r="Q240" s="267" t="s">
        <v>635</v>
      </c>
    </row>
    <row r="241" spans="1:17" s="290" customFormat="1">
      <c r="A241" s="253">
        <v>25</v>
      </c>
      <c r="B241" s="253" t="s">
        <v>393</v>
      </c>
      <c r="C241" s="253" t="s">
        <v>392</v>
      </c>
      <c r="D241" s="253" t="s">
        <v>393</v>
      </c>
      <c r="E241" s="265" t="s">
        <v>189</v>
      </c>
      <c r="F241" s="259">
        <v>328</v>
      </c>
      <c r="G241" s="259">
        <v>292</v>
      </c>
      <c r="H241" s="259">
        <v>199</v>
      </c>
      <c r="I241" s="253">
        <v>55</v>
      </c>
      <c r="J241" s="253">
        <v>165</v>
      </c>
      <c r="K241" s="256">
        <v>1.806</v>
      </c>
      <c r="L241" s="257" t="s">
        <v>820</v>
      </c>
      <c r="M241" s="260">
        <v>3765.4</v>
      </c>
      <c r="N241" s="266" t="s">
        <v>190</v>
      </c>
      <c r="O241" s="246" t="s">
        <v>197</v>
      </c>
      <c r="P241" s="247"/>
      <c r="Q241" s="267" t="s">
        <v>635</v>
      </c>
    </row>
    <row r="242" spans="1:17" s="290" customFormat="1">
      <c r="A242" s="253">
        <v>26</v>
      </c>
      <c r="B242" s="253" t="s">
        <v>496</v>
      </c>
      <c r="C242" s="253" t="s">
        <v>495</v>
      </c>
      <c r="D242" s="253" t="s">
        <v>496</v>
      </c>
      <c r="E242" s="265" t="s">
        <v>189</v>
      </c>
      <c r="F242" s="259">
        <v>328</v>
      </c>
      <c r="G242" s="259">
        <v>292</v>
      </c>
      <c r="H242" s="259">
        <v>199</v>
      </c>
      <c r="I242" s="253">
        <v>55</v>
      </c>
      <c r="J242" s="253">
        <v>165</v>
      </c>
      <c r="K242" s="256">
        <v>1.806</v>
      </c>
      <c r="L242" s="257" t="s">
        <v>820</v>
      </c>
      <c r="M242" s="260">
        <v>4176.8500000000004</v>
      </c>
      <c r="N242" s="266" t="s">
        <v>190</v>
      </c>
      <c r="O242" s="246" t="s">
        <v>197</v>
      </c>
      <c r="Q242" s="267" t="s">
        <v>635</v>
      </c>
    </row>
    <row r="243" spans="1:17" s="290" customFormat="1">
      <c r="A243" s="253">
        <v>27</v>
      </c>
      <c r="B243" s="253" t="s">
        <v>494</v>
      </c>
      <c r="C243" s="253" t="s">
        <v>493</v>
      </c>
      <c r="D243" s="253" t="s">
        <v>494</v>
      </c>
      <c r="E243" s="265" t="s">
        <v>189</v>
      </c>
      <c r="F243" s="259">
        <v>328</v>
      </c>
      <c r="G243" s="259">
        <v>292</v>
      </c>
      <c r="H243" s="259">
        <v>199</v>
      </c>
      <c r="I243" s="253">
        <v>55</v>
      </c>
      <c r="J243" s="253">
        <v>165</v>
      </c>
      <c r="K243" s="256">
        <v>1.806</v>
      </c>
      <c r="L243" s="257" t="s">
        <v>820</v>
      </c>
      <c r="M243" s="260">
        <v>4176.8500000000004</v>
      </c>
      <c r="N243" s="266" t="s">
        <v>190</v>
      </c>
      <c r="O243" s="246" t="s">
        <v>197</v>
      </c>
      <c r="Q243" s="267" t="s">
        <v>635</v>
      </c>
    </row>
    <row r="244" spans="1:17" s="290" customFormat="1">
      <c r="A244" s="253">
        <v>28</v>
      </c>
      <c r="B244" s="253" t="s">
        <v>549</v>
      </c>
      <c r="C244" s="253" t="s">
        <v>346</v>
      </c>
      <c r="D244" s="253" t="s">
        <v>549</v>
      </c>
      <c r="E244" s="265" t="s">
        <v>189</v>
      </c>
      <c r="F244" s="259">
        <v>338</v>
      </c>
      <c r="G244" s="259">
        <v>297</v>
      </c>
      <c r="H244" s="259">
        <v>199</v>
      </c>
      <c r="I244" s="253">
        <v>55</v>
      </c>
      <c r="J244" s="253">
        <v>165</v>
      </c>
      <c r="K244" s="256">
        <v>1.806</v>
      </c>
      <c r="L244" s="257" t="s">
        <v>820</v>
      </c>
      <c r="M244" s="260">
        <v>4933.43</v>
      </c>
      <c r="N244" s="266" t="s">
        <v>190</v>
      </c>
      <c r="O244" s="246" t="s">
        <v>197</v>
      </c>
      <c r="P244" s="247"/>
      <c r="Q244" s="267" t="s">
        <v>636</v>
      </c>
    </row>
    <row r="245" spans="1:17" s="290" customFormat="1">
      <c r="A245" s="253">
        <v>29</v>
      </c>
      <c r="B245" s="253" t="s">
        <v>401</v>
      </c>
      <c r="C245" s="253" t="s">
        <v>400</v>
      </c>
      <c r="D245" s="253" t="s">
        <v>401</v>
      </c>
      <c r="E245" s="265" t="s">
        <v>189</v>
      </c>
      <c r="F245" s="259">
        <v>338</v>
      </c>
      <c r="G245" s="259">
        <v>297</v>
      </c>
      <c r="H245" s="259">
        <v>199</v>
      </c>
      <c r="I245" s="253">
        <v>55</v>
      </c>
      <c r="J245" s="253">
        <v>165</v>
      </c>
      <c r="K245" s="256">
        <v>1.806</v>
      </c>
      <c r="L245" s="257" t="s">
        <v>820</v>
      </c>
      <c r="M245" s="260">
        <v>5653.13</v>
      </c>
      <c r="N245" s="266" t="s">
        <v>190</v>
      </c>
      <c r="O245" s="246" t="s">
        <v>197</v>
      </c>
      <c r="P245" s="247"/>
      <c r="Q245" s="267" t="s">
        <v>635</v>
      </c>
    </row>
    <row r="246" spans="1:17" s="290" customFormat="1">
      <c r="A246" s="253">
        <v>30</v>
      </c>
      <c r="B246" s="253" t="s">
        <v>405</v>
      </c>
      <c r="C246" s="253" t="s">
        <v>403</v>
      </c>
      <c r="D246" s="253" t="s">
        <v>405</v>
      </c>
      <c r="E246" s="265" t="s">
        <v>189</v>
      </c>
      <c r="F246" s="259">
        <v>338</v>
      </c>
      <c r="G246" s="259">
        <v>297</v>
      </c>
      <c r="H246" s="259">
        <v>199</v>
      </c>
      <c r="I246" s="253">
        <v>55</v>
      </c>
      <c r="J246" s="253">
        <v>165</v>
      </c>
      <c r="K246" s="256">
        <v>1.806</v>
      </c>
      <c r="L246" s="257" t="s">
        <v>820</v>
      </c>
      <c r="M246" s="260">
        <v>5585.35</v>
      </c>
      <c r="N246" s="266" t="s">
        <v>190</v>
      </c>
      <c r="O246" s="246" t="s">
        <v>197</v>
      </c>
      <c r="P246" s="247"/>
      <c r="Q246" s="267" t="s">
        <v>635</v>
      </c>
    </row>
    <row r="247" spans="1:17" s="290" customFormat="1">
      <c r="A247" s="253">
        <v>31</v>
      </c>
      <c r="B247" s="253" t="s">
        <v>404</v>
      </c>
      <c r="C247" s="253" t="s">
        <v>402</v>
      </c>
      <c r="D247" s="253" t="s">
        <v>404</v>
      </c>
      <c r="E247" s="265" t="s">
        <v>189</v>
      </c>
      <c r="F247" s="259">
        <v>345</v>
      </c>
      <c r="G247" s="259">
        <v>304</v>
      </c>
      <c r="H247" s="259">
        <v>199</v>
      </c>
      <c r="I247" s="253">
        <v>55</v>
      </c>
      <c r="J247" s="253">
        <v>165</v>
      </c>
      <c r="K247" s="256">
        <v>1.806</v>
      </c>
      <c r="L247" s="257" t="s">
        <v>820</v>
      </c>
      <c r="M247" s="260">
        <v>5477.59</v>
      </c>
      <c r="N247" s="266" t="s">
        <v>190</v>
      </c>
      <c r="O247" s="246" t="s">
        <v>197</v>
      </c>
      <c r="P247" s="247"/>
      <c r="Q247" s="267" t="s">
        <v>635</v>
      </c>
    </row>
    <row r="248" spans="1:17" s="290" customFormat="1">
      <c r="A248" s="253">
        <v>32</v>
      </c>
      <c r="B248" s="253" t="s">
        <v>397</v>
      </c>
      <c r="C248" s="253" t="s">
        <v>396</v>
      </c>
      <c r="D248" s="253" t="s">
        <v>397</v>
      </c>
      <c r="E248" s="265" t="s">
        <v>189</v>
      </c>
      <c r="F248" s="259">
        <v>345</v>
      </c>
      <c r="G248" s="259">
        <v>304</v>
      </c>
      <c r="H248" s="259">
        <v>199</v>
      </c>
      <c r="I248" s="253">
        <v>55</v>
      </c>
      <c r="J248" s="253">
        <v>165</v>
      </c>
      <c r="K248" s="256">
        <v>1.806</v>
      </c>
      <c r="L248" s="257" t="s">
        <v>820</v>
      </c>
      <c r="M248" s="260">
        <v>5479.94</v>
      </c>
      <c r="N248" s="266" t="s">
        <v>190</v>
      </c>
      <c r="O248" s="246" t="s">
        <v>197</v>
      </c>
      <c r="Q248" s="267" t="s">
        <v>635</v>
      </c>
    </row>
    <row r="249" spans="1:17" s="290" customFormat="1">
      <c r="A249" s="253">
        <v>33</v>
      </c>
      <c r="B249" s="253" t="s">
        <v>407</v>
      </c>
      <c r="C249" s="253" t="s">
        <v>406</v>
      </c>
      <c r="D249" s="253" t="s">
        <v>407</v>
      </c>
      <c r="E249" s="265" t="s">
        <v>189</v>
      </c>
      <c r="F249" s="259">
        <v>345</v>
      </c>
      <c r="G249" s="259">
        <v>304</v>
      </c>
      <c r="H249" s="259">
        <v>199</v>
      </c>
      <c r="I249" s="253">
        <v>55</v>
      </c>
      <c r="J249" s="253">
        <v>165</v>
      </c>
      <c r="K249" s="256">
        <v>1.806</v>
      </c>
      <c r="L249" s="257" t="s">
        <v>820</v>
      </c>
      <c r="M249" s="260">
        <v>5477.72</v>
      </c>
      <c r="N249" s="266" t="s">
        <v>190</v>
      </c>
      <c r="O249" s="246" t="s">
        <v>197</v>
      </c>
      <c r="Q249" s="267" t="s">
        <v>635</v>
      </c>
    </row>
    <row r="250" spans="1:17" s="290" customFormat="1">
      <c r="A250" s="253">
        <v>34</v>
      </c>
      <c r="B250" s="253" t="s">
        <v>409</v>
      </c>
      <c r="C250" s="253" t="s">
        <v>408</v>
      </c>
      <c r="D250" s="253" t="s">
        <v>409</v>
      </c>
      <c r="E250" s="265" t="s">
        <v>189</v>
      </c>
      <c r="F250" s="259">
        <v>345</v>
      </c>
      <c r="G250" s="259">
        <v>304</v>
      </c>
      <c r="H250" s="259">
        <v>199</v>
      </c>
      <c r="I250" s="253">
        <v>55</v>
      </c>
      <c r="J250" s="253">
        <v>165</v>
      </c>
      <c r="K250" s="256">
        <v>1.806</v>
      </c>
      <c r="L250" s="257" t="s">
        <v>820</v>
      </c>
      <c r="M250" s="260">
        <v>5474.79</v>
      </c>
      <c r="N250" s="266" t="s">
        <v>190</v>
      </c>
      <c r="O250" s="246" t="s">
        <v>197</v>
      </c>
      <c r="Q250" s="267" t="s">
        <v>635</v>
      </c>
    </row>
    <row r="251" spans="1:17" s="290" customFormat="1">
      <c r="A251" s="253">
        <v>35</v>
      </c>
      <c r="B251" s="253" t="s">
        <v>534</v>
      </c>
      <c r="C251" s="253" t="s">
        <v>662</v>
      </c>
      <c r="D251" s="253" t="s">
        <v>534</v>
      </c>
      <c r="E251" s="265" t="s">
        <v>189</v>
      </c>
      <c r="F251" s="259">
        <v>344</v>
      </c>
      <c r="G251" s="259">
        <v>303</v>
      </c>
      <c r="H251" s="259">
        <v>199</v>
      </c>
      <c r="I251" s="253">
        <v>55</v>
      </c>
      <c r="J251" s="253">
        <v>165</v>
      </c>
      <c r="K251" s="256">
        <v>1.806</v>
      </c>
      <c r="L251" s="257" t="s">
        <v>820</v>
      </c>
      <c r="M251" s="260">
        <v>4842.37</v>
      </c>
      <c r="N251" s="266" t="s">
        <v>190</v>
      </c>
      <c r="O251" s="246" t="s">
        <v>197</v>
      </c>
      <c r="Q251" s="267" t="s">
        <v>635</v>
      </c>
    </row>
    <row r="252" spans="1:17" s="290" customFormat="1">
      <c r="A252" s="253">
        <v>36</v>
      </c>
      <c r="B252" s="253" t="s">
        <v>535</v>
      </c>
      <c r="C252" s="253" t="s">
        <v>663</v>
      </c>
      <c r="D252" s="253" t="s">
        <v>535</v>
      </c>
      <c r="E252" s="265" t="s">
        <v>189</v>
      </c>
      <c r="F252" s="259">
        <v>344</v>
      </c>
      <c r="G252" s="259">
        <v>303</v>
      </c>
      <c r="H252" s="259">
        <v>199</v>
      </c>
      <c r="I252" s="253">
        <v>55</v>
      </c>
      <c r="J252" s="253">
        <v>165</v>
      </c>
      <c r="K252" s="256">
        <v>1.806</v>
      </c>
      <c r="L252" s="257" t="s">
        <v>820</v>
      </c>
      <c r="M252" s="260">
        <v>4842.92</v>
      </c>
      <c r="N252" s="266" t="s">
        <v>190</v>
      </c>
      <c r="O252" s="246" t="s">
        <v>197</v>
      </c>
      <c r="P252" s="247"/>
      <c r="Q252" s="267" t="s">
        <v>635</v>
      </c>
    </row>
    <row r="253" spans="1:17" s="290" customFormat="1">
      <c r="A253" s="253">
        <v>37</v>
      </c>
      <c r="B253" s="253" t="s">
        <v>637</v>
      </c>
      <c r="C253" s="253" t="s">
        <v>827</v>
      </c>
      <c r="D253" s="253" t="s">
        <v>637</v>
      </c>
      <c r="E253" s="265" t="s">
        <v>189</v>
      </c>
      <c r="F253" s="259">
        <v>345</v>
      </c>
      <c r="G253" s="259">
        <v>304</v>
      </c>
      <c r="H253" s="259">
        <v>199</v>
      </c>
      <c r="I253" s="253">
        <v>55</v>
      </c>
      <c r="J253" s="253">
        <v>165</v>
      </c>
      <c r="K253" s="256">
        <v>1.806</v>
      </c>
      <c r="L253" s="257" t="s">
        <v>820</v>
      </c>
      <c r="M253" s="260">
        <v>5527.17</v>
      </c>
      <c r="N253" s="266" t="s">
        <v>190</v>
      </c>
      <c r="O253" s="246" t="s">
        <v>197</v>
      </c>
      <c r="P253" s="247"/>
      <c r="Q253" s="267" t="s">
        <v>636</v>
      </c>
    </row>
    <row r="254" spans="1:17" s="285" customFormat="1">
      <c r="A254" s="253">
        <v>38</v>
      </c>
      <c r="B254" s="253" t="s">
        <v>638</v>
      </c>
      <c r="C254" s="253" t="s">
        <v>828</v>
      </c>
      <c r="D254" s="253" t="s">
        <v>638</v>
      </c>
      <c r="E254" s="265" t="s">
        <v>189</v>
      </c>
      <c r="F254" s="259">
        <v>345</v>
      </c>
      <c r="G254" s="259">
        <v>304</v>
      </c>
      <c r="H254" s="259">
        <v>199</v>
      </c>
      <c r="I254" s="253">
        <v>55</v>
      </c>
      <c r="J254" s="253">
        <v>165</v>
      </c>
      <c r="K254" s="256">
        <v>1.806</v>
      </c>
      <c r="L254" s="257" t="s">
        <v>820</v>
      </c>
      <c r="M254" s="260">
        <v>5527.27</v>
      </c>
      <c r="N254" s="266" t="s">
        <v>190</v>
      </c>
      <c r="O254" s="246" t="s">
        <v>197</v>
      </c>
      <c r="P254" s="247"/>
      <c r="Q254" s="267" t="s">
        <v>635</v>
      </c>
    </row>
    <row r="255" spans="1:17" s="290" customFormat="1">
      <c r="A255" s="253">
        <v>39</v>
      </c>
      <c r="B255" s="253" t="s">
        <v>310</v>
      </c>
      <c r="C255" s="253" t="s">
        <v>309</v>
      </c>
      <c r="D255" s="253" t="s">
        <v>310</v>
      </c>
      <c r="E255" s="265" t="s">
        <v>189</v>
      </c>
      <c r="F255" s="259">
        <v>345</v>
      </c>
      <c r="G255" s="259">
        <v>304</v>
      </c>
      <c r="H255" s="259">
        <v>199</v>
      </c>
      <c r="I255" s="253">
        <v>55</v>
      </c>
      <c r="J255" s="253">
        <v>165</v>
      </c>
      <c r="K255" s="256">
        <v>1.806</v>
      </c>
      <c r="L255" s="257" t="s">
        <v>820</v>
      </c>
      <c r="M255" s="260">
        <v>6107.15</v>
      </c>
      <c r="N255" s="266" t="s">
        <v>190</v>
      </c>
      <c r="O255" s="246" t="s">
        <v>197</v>
      </c>
      <c r="Q255" s="267" t="s">
        <v>635</v>
      </c>
    </row>
    <row r="256" spans="1:17" s="290" customFormat="1">
      <c r="A256" s="253">
        <v>40</v>
      </c>
      <c r="B256" s="253" t="s">
        <v>312</v>
      </c>
      <c r="C256" s="253" t="s">
        <v>311</v>
      </c>
      <c r="D256" s="253" t="s">
        <v>312</v>
      </c>
      <c r="E256" s="265" t="s">
        <v>189</v>
      </c>
      <c r="F256" s="259">
        <v>338</v>
      </c>
      <c r="G256" s="259">
        <v>297</v>
      </c>
      <c r="H256" s="259">
        <v>199</v>
      </c>
      <c r="I256" s="253">
        <v>55</v>
      </c>
      <c r="J256" s="253">
        <v>165</v>
      </c>
      <c r="K256" s="256">
        <v>1.806</v>
      </c>
      <c r="L256" s="257" t="s">
        <v>820</v>
      </c>
      <c r="M256" s="260">
        <v>6078.81</v>
      </c>
      <c r="N256" s="266" t="s">
        <v>190</v>
      </c>
      <c r="O256" s="246" t="s">
        <v>197</v>
      </c>
      <c r="Q256" s="267" t="s">
        <v>636</v>
      </c>
    </row>
    <row r="257" spans="1:17" s="290" customFormat="1">
      <c r="A257" s="253">
        <v>41</v>
      </c>
      <c r="B257" s="253" t="s">
        <v>314</v>
      </c>
      <c r="C257" s="253" t="s">
        <v>313</v>
      </c>
      <c r="D257" s="253" t="s">
        <v>314</v>
      </c>
      <c r="E257" s="265" t="s">
        <v>189</v>
      </c>
      <c r="F257" s="259">
        <v>345</v>
      </c>
      <c r="G257" s="259">
        <v>304</v>
      </c>
      <c r="H257" s="259">
        <v>199</v>
      </c>
      <c r="I257" s="253">
        <v>55</v>
      </c>
      <c r="J257" s="253">
        <v>165</v>
      </c>
      <c r="K257" s="256">
        <v>1.806</v>
      </c>
      <c r="L257" s="257" t="s">
        <v>820</v>
      </c>
      <c r="M257" s="260">
        <v>5930.91</v>
      </c>
      <c r="N257" s="266" t="s">
        <v>190</v>
      </c>
      <c r="O257" s="246" t="s">
        <v>197</v>
      </c>
      <c r="Q257" s="267" t="s">
        <v>635</v>
      </c>
    </row>
    <row r="258" spans="1:17" s="290" customFormat="1">
      <c r="A258" s="253">
        <v>42</v>
      </c>
      <c r="B258" s="253" t="s">
        <v>316</v>
      </c>
      <c r="C258" s="253" t="s">
        <v>315</v>
      </c>
      <c r="D258" s="253" t="s">
        <v>316</v>
      </c>
      <c r="E258" s="265" t="s">
        <v>189</v>
      </c>
      <c r="F258" s="259">
        <v>345</v>
      </c>
      <c r="G258" s="259">
        <v>304</v>
      </c>
      <c r="H258" s="259">
        <v>199</v>
      </c>
      <c r="I258" s="253">
        <v>55</v>
      </c>
      <c r="J258" s="253">
        <v>165</v>
      </c>
      <c r="K258" s="256">
        <v>1.806</v>
      </c>
      <c r="L258" s="257" t="s">
        <v>820</v>
      </c>
      <c r="M258" s="260">
        <v>5930.84</v>
      </c>
      <c r="N258" s="266" t="s">
        <v>190</v>
      </c>
      <c r="O258" s="246" t="s">
        <v>197</v>
      </c>
      <c r="Q258" s="267" t="s">
        <v>635</v>
      </c>
    </row>
    <row r="259" spans="1:17" s="290" customFormat="1">
      <c r="A259" s="253">
        <v>43</v>
      </c>
      <c r="B259" s="253" t="s">
        <v>399</v>
      </c>
      <c r="C259" s="253" t="s">
        <v>398</v>
      </c>
      <c r="D259" s="253" t="s">
        <v>399</v>
      </c>
      <c r="E259" s="265" t="s">
        <v>189</v>
      </c>
      <c r="F259" s="259">
        <v>345</v>
      </c>
      <c r="G259" s="259">
        <v>304</v>
      </c>
      <c r="H259" s="259">
        <v>199</v>
      </c>
      <c r="I259" s="253">
        <v>55</v>
      </c>
      <c r="J259" s="253">
        <v>165</v>
      </c>
      <c r="K259" s="256">
        <v>1.806</v>
      </c>
      <c r="L259" s="257" t="s">
        <v>820</v>
      </c>
      <c r="M259" s="260">
        <v>5931.18</v>
      </c>
      <c r="N259" s="266" t="s">
        <v>190</v>
      </c>
      <c r="O259" s="246" t="s">
        <v>197</v>
      </c>
      <c r="Q259" s="267" t="s">
        <v>635</v>
      </c>
    </row>
    <row r="260" spans="1:17" s="290" customFormat="1">
      <c r="A260" s="253">
        <v>44</v>
      </c>
      <c r="B260" s="253" t="s">
        <v>628</v>
      </c>
      <c r="C260" s="253" t="s">
        <v>627</v>
      </c>
      <c r="D260" s="253" t="s">
        <v>628</v>
      </c>
      <c r="E260" s="265" t="s">
        <v>189</v>
      </c>
      <c r="F260" s="259">
        <v>345</v>
      </c>
      <c r="G260" s="259">
        <v>304</v>
      </c>
      <c r="H260" s="259">
        <v>199</v>
      </c>
      <c r="I260" s="253">
        <v>55</v>
      </c>
      <c r="J260" s="253">
        <v>165</v>
      </c>
      <c r="K260" s="256">
        <v>1.806</v>
      </c>
      <c r="L260" s="257" t="s">
        <v>820</v>
      </c>
      <c r="M260" s="260">
        <v>5927.6</v>
      </c>
      <c r="N260" s="266" t="s">
        <v>190</v>
      </c>
      <c r="O260" s="246" t="s">
        <v>197</v>
      </c>
      <c r="Q260" s="267" t="s">
        <v>635</v>
      </c>
    </row>
    <row r="261" spans="1:17" s="290" customFormat="1">
      <c r="A261" s="253">
        <v>45</v>
      </c>
      <c r="B261" s="253" t="s">
        <v>611</v>
      </c>
      <c r="C261" s="253" t="s">
        <v>610</v>
      </c>
      <c r="D261" s="253" t="s">
        <v>611</v>
      </c>
      <c r="E261" s="265" t="s">
        <v>189</v>
      </c>
      <c r="F261" s="259">
        <v>345</v>
      </c>
      <c r="G261" s="259">
        <v>304</v>
      </c>
      <c r="H261" s="259">
        <v>199</v>
      </c>
      <c r="I261" s="253">
        <v>55</v>
      </c>
      <c r="J261" s="253">
        <v>165</v>
      </c>
      <c r="K261" s="256">
        <v>1.806</v>
      </c>
      <c r="L261" s="257" t="s">
        <v>820</v>
      </c>
      <c r="M261" s="260">
        <v>5980.84</v>
      </c>
      <c r="N261" s="266" t="s">
        <v>190</v>
      </c>
      <c r="O261" s="246" t="s">
        <v>197</v>
      </c>
      <c r="Q261" s="267" t="s">
        <v>635</v>
      </c>
    </row>
    <row r="262" spans="1:17" s="290" customFormat="1">
      <c r="A262" s="253">
        <v>46</v>
      </c>
      <c r="B262" s="253" t="s">
        <v>318</v>
      </c>
      <c r="C262" s="253" t="s">
        <v>317</v>
      </c>
      <c r="D262" s="253" t="s">
        <v>318</v>
      </c>
      <c r="E262" s="265" t="s">
        <v>189</v>
      </c>
      <c r="F262" s="259">
        <v>345</v>
      </c>
      <c r="G262" s="259">
        <v>304</v>
      </c>
      <c r="H262" s="259">
        <v>199</v>
      </c>
      <c r="I262" s="253">
        <v>55</v>
      </c>
      <c r="J262" s="253">
        <v>165</v>
      </c>
      <c r="K262" s="256">
        <v>1.806</v>
      </c>
      <c r="L262" s="257" t="s">
        <v>820</v>
      </c>
      <c r="M262" s="260">
        <v>6794.82</v>
      </c>
      <c r="N262" s="266" t="s">
        <v>190</v>
      </c>
      <c r="O262" s="246" t="s">
        <v>197</v>
      </c>
      <c r="P262" s="247"/>
      <c r="Q262" s="267" t="s">
        <v>635</v>
      </c>
    </row>
    <row r="263" spans="1:17" s="290" customFormat="1">
      <c r="A263" s="253">
        <v>47</v>
      </c>
      <c r="B263" s="253" t="s">
        <v>320</v>
      </c>
      <c r="C263" s="253" t="s">
        <v>319</v>
      </c>
      <c r="D263" s="253" t="s">
        <v>320</v>
      </c>
      <c r="E263" s="265" t="s">
        <v>189</v>
      </c>
      <c r="F263" s="259">
        <v>338</v>
      </c>
      <c r="G263" s="259">
        <v>297</v>
      </c>
      <c r="H263" s="259">
        <v>199</v>
      </c>
      <c r="I263" s="253">
        <v>55</v>
      </c>
      <c r="J263" s="253">
        <v>165</v>
      </c>
      <c r="K263" s="256">
        <v>1.806</v>
      </c>
      <c r="L263" s="257" t="s">
        <v>820</v>
      </c>
      <c r="M263" s="260">
        <v>6728.65</v>
      </c>
      <c r="N263" s="266" t="s">
        <v>190</v>
      </c>
      <c r="O263" s="246" t="s">
        <v>197</v>
      </c>
      <c r="Q263" s="267" t="s">
        <v>636</v>
      </c>
    </row>
    <row r="264" spans="1:17" s="290" customFormat="1">
      <c r="A264" s="253">
        <v>48</v>
      </c>
      <c r="B264" s="253" t="s">
        <v>322</v>
      </c>
      <c r="C264" s="253" t="s">
        <v>321</v>
      </c>
      <c r="D264" s="253" t="s">
        <v>322</v>
      </c>
      <c r="E264" s="265" t="s">
        <v>189</v>
      </c>
      <c r="F264" s="259">
        <v>345</v>
      </c>
      <c r="G264" s="259">
        <v>304</v>
      </c>
      <c r="H264" s="259">
        <v>199</v>
      </c>
      <c r="I264" s="253">
        <v>55</v>
      </c>
      <c r="J264" s="253">
        <v>165</v>
      </c>
      <c r="K264" s="256">
        <v>1.806</v>
      </c>
      <c r="L264" s="257" t="s">
        <v>820</v>
      </c>
      <c r="M264" s="260">
        <v>6497.78</v>
      </c>
      <c r="N264" s="266" t="s">
        <v>190</v>
      </c>
      <c r="O264" s="246" t="s">
        <v>197</v>
      </c>
      <c r="P264" s="247"/>
      <c r="Q264" s="267" t="s">
        <v>635</v>
      </c>
    </row>
    <row r="265" spans="1:17" s="290" customFormat="1">
      <c r="A265" s="253">
        <v>49</v>
      </c>
      <c r="B265" s="253" t="s">
        <v>324</v>
      </c>
      <c r="C265" s="253" t="s">
        <v>323</v>
      </c>
      <c r="D265" s="253" t="s">
        <v>324</v>
      </c>
      <c r="E265" s="265" t="s">
        <v>189</v>
      </c>
      <c r="F265" s="259">
        <v>345</v>
      </c>
      <c r="G265" s="259">
        <v>304</v>
      </c>
      <c r="H265" s="259">
        <v>199</v>
      </c>
      <c r="I265" s="253">
        <v>55</v>
      </c>
      <c r="J265" s="253">
        <v>165</v>
      </c>
      <c r="K265" s="256">
        <v>1.806</v>
      </c>
      <c r="L265" s="257" t="s">
        <v>820</v>
      </c>
      <c r="M265" s="260">
        <v>6610.45</v>
      </c>
      <c r="N265" s="266" t="s">
        <v>190</v>
      </c>
      <c r="O265" s="246" t="s">
        <v>197</v>
      </c>
      <c r="P265" s="247"/>
      <c r="Q265" s="267" t="s">
        <v>635</v>
      </c>
    </row>
    <row r="266" spans="1:17" s="290" customFormat="1">
      <c r="A266" s="253">
        <v>50</v>
      </c>
      <c r="B266" s="253" t="s">
        <v>325</v>
      </c>
      <c r="C266" s="253" t="s">
        <v>326</v>
      </c>
      <c r="D266" s="253" t="s">
        <v>325</v>
      </c>
      <c r="E266" s="265" t="s">
        <v>189</v>
      </c>
      <c r="F266" s="259">
        <v>345</v>
      </c>
      <c r="G266" s="259">
        <v>304</v>
      </c>
      <c r="H266" s="259">
        <v>199</v>
      </c>
      <c r="I266" s="253">
        <v>55</v>
      </c>
      <c r="J266" s="253">
        <v>165</v>
      </c>
      <c r="K266" s="256">
        <v>1.806</v>
      </c>
      <c r="L266" s="257" t="s">
        <v>820</v>
      </c>
      <c r="M266" s="260">
        <v>6793.14</v>
      </c>
      <c r="N266" s="266" t="s">
        <v>190</v>
      </c>
      <c r="O266" s="246" t="s">
        <v>197</v>
      </c>
      <c r="P266" s="247"/>
      <c r="Q266" s="267" t="s">
        <v>635</v>
      </c>
    </row>
    <row r="267" spans="1:17" s="292" customFormat="1">
      <c r="A267" s="253">
        <v>51</v>
      </c>
      <c r="B267" s="268" t="s">
        <v>328</v>
      </c>
      <c r="C267" s="253" t="s">
        <v>327</v>
      </c>
      <c r="D267" s="268" t="s">
        <v>328</v>
      </c>
      <c r="E267" s="269" t="s">
        <v>189</v>
      </c>
      <c r="F267" s="259">
        <v>338</v>
      </c>
      <c r="G267" s="259">
        <v>297</v>
      </c>
      <c r="H267" s="259">
        <v>199</v>
      </c>
      <c r="I267" s="253">
        <v>55</v>
      </c>
      <c r="J267" s="253">
        <v>165</v>
      </c>
      <c r="K267" s="256">
        <v>1.806</v>
      </c>
      <c r="L267" s="257" t="s">
        <v>820</v>
      </c>
      <c r="M267" s="260">
        <v>6727.07</v>
      </c>
      <c r="N267" s="266" t="s">
        <v>190</v>
      </c>
      <c r="O267" s="249" t="s">
        <v>197</v>
      </c>
      <c r="P267" s="291"/>
      <c r="Q267" s="267" t="s">
        <v>636</v>
      </c>
    </row>
    <row r="268" spans="1:17" s="290" customFormat="1">
      <c r="A268" s="253">
        <v>52</v>
      </c>
      <c r="B268" s="253" t="s">
        <v>330</v>
      </c>
      <c r="C268" s="253" t="s">
        <v>329</v>
      </c>
      <c r="D268" s="253" t="s">
        <v>330</v>
      </c>
      <c r="E268" s="265" t="s">
        <v>189</v>
      </c>
      <c r="F268" s="259">
        <v>345</v>
      </c>
      <c r="G268" s="259">
        <v>304</v>
      </c>
      <c r="H268" s="259">
        <v>199</v>
      </c>
      <c r="I268" s="253">
        <v>55</v>
      </c>
      <c r="J268" s="253">
        <v>165</v>
      </c>
      <c r="K268" s="256">
        <v>1.806</v>
      </c>
      <c r="L268" s="257" t="s">
        <v>820</v>
      </c>
      <c r="M268" s="260">
        <v>6617.66</v>
      </c>
      <c r="N268" s="266" t="s">
        <v>190</v>
      </c>
      <c r="O268" s="246" t="s">
        <v>197</v>
      </c>
      <c r="Q268" s="267" t="s">
        <v>635</v>
      </c>
    </row>
    <row r="269" spans="1:17" s="290" customFormat="1">
      <c r="A269" s="253">
        <v>53</v>
      </c>
      <c r="B269" s="253" t="s">
        <v>332</v>
      </c>
      <c r="C269" s="253" t="s">
        <v>331</v>
      </c>
      <c r="D269" s="253" t="s">
        <v>332</v>
      </c>
      <c r="E269" s="265" t="s">
        <v>189</v>
      </c>
      <c r="F269" s="259">
        <v>345</v>
      </c>
      <c r="G269" s="259">
        <v>304</v>
      </c>
      <c r="H269" s="259">
        <v>199</v>
      </c>
      <c r="I269" s="253">
        <v>55</v>
      </c>
      <c r="J269" s="253">
        <v>165</v>
      </c>
      <c r="K269" s="256">
        <v>1.806</v>
      </c>
      <c r="L269" s="257" t="s">
        <v>820</v>
      </c>
      <c r="M269" s="260">
        <v>6620</v>
      </c>
      <c r="N269" s="266" t="s">
        <v>190</v>
      </c>
      <c r="O269" s="246" t="s">
        <v>197</v>
      </c>
      <c r="Q269" s="267" t="s">
        <v>635</v>
      </c>
    </row>
    <row r="270" spans="1:17" s="290" customFormat="1">
      <c r="A270" s="253">
        <v>54</v>
      </c>
      <c r="B270" s="253" t="s">
        <v>334</v>
      </c>
      <c r="C270" s="253" t="s">
        <v>333</v>
      </c>
      <c r="D270" s="253" t="s">
        <v>334</v>
      </c>
      <c r="E270" s="265" t="s">
        <v>189</v>
      </c>
      <c r="F270" s="259">
        <v>345</v>
      </c>
      <c r="G270" s="259">
        <v>304</v>
      </c>
      <c r="H270" s="259">
        <v>199</v>
      </c>
      <c r="I270" s="253">
        <v>55</v>
      </c>
      <c r="J270" s="253">
        <v>165</v>
      </c>
      <c r="K270" s="256">
        <v>1.806</v>
      </c>
      <c r="L270" s="257" t="s">
        <v>820</v>
      </c>
      <c r="M270" s="260">
        <v>6617.58</v>
      </c>
      <c r="N270" s="266" t="s">
        <v>190</v>
      </c>
      <c r="O270" s="246" t="s">
        <v>197</v>
      </c>
      <c r="P270" s="247"/>
      <c r="Q270" s="267" t="s">
        <v>635</v>
      </c>
    </row>
    <row r="271" spans="1:17" s="290" customFormat="1">
      <c r="A271" s="253">
        <v>55</v>
      </c>
      <c r="B271" s="253" t="s">
        <v>537</v>
      </c>
      <c r="C271" s="253" t="s">
        <v>230</v>
      </c>
      <c r="D271" s="253" t="s">
        <v>537</v>
      </c>
      <c r="E271" s="265" t="s">
        <v>189</v>
      </c>
      <c r="F271" s="259">
        <v>344</v>
      </c>
      <c r="G271" s="259">
        <v>303</v>
      </c>
      <c r="H271" s="259">
        <v>199</v>
      </c>
      <c r="I271" s="253">
        <v>55</v>
      </c>
      <c r="J271" s="253">
        <v>165</v>
      </c>
      <c r="K271" s="256">
        <v>1.806</v>
      </c>
      <c r="L271" s="257" t="s">
        <v>820</v>
      </c>
      <c r="M271" s="260">
        <v>4807.88</v>
      </c>
      <c r="N271" s="266" t="s">
        <v>190</v>
      </c>
      <c r="O271" s="246" t="s">
        <v>197</v>
      </c>
      <c r="P271" s="247"/>
      <c r="Q271" s="267" t="s">
        <v>635</v>
      </c>
    </row>
    <row r="272" spans="1:17" s="290" customFormat="1">
      <c r="A272" s="253">
        <v>56</v>
      </c>
      <c r="B272" s="253" t="s">
        <v>536</v>
      </c>
      <c r="C272" s="253" t="s">
        <v>229</v>
      </c>
      <c r="D272" s="253" t="s">
        <v>536</v>
      </c>
      <c r="E272" s="265" t="s">
        <v>189</v>
      </c>
      <c r="F272" s="259">
        <v>344</v>
      </c>
      <c r="G272" s="259">
        <v>303</v>
      </c>
      <c r="H272" s="259">
        <v>199</v>
      </c>
      <c r="I272" s="253">
        <v>55</v>
      </c>
      <c r="J272" s="253">
        <v>165</v>
      </c>
      <c r="K272" s="256">
        <v>1.806</v>
      </c>
      <c r="L272" s="257" t="s">
        <v>820</v>
      </c>
      <c r="M272" s="260">
        <v>4811.41</v>
      </c>
      <c r="N272" s="266" t="s">
        <v>190</v>
      </c>
      <c r="O272" s="246" t="s">
        <v>197</v>
      </c>
      <c r="P272" s="247"/>
      <c r="Q272" s="267" t="s">
        <v>635</v>
      </c>
    </row>
    <row r="273" spans="1:17" s="290" customFormat="1">
      <c r="A273" s="253">
        <v>57</v>
      </c>
      <c r="B273" s="253" t="s">
        <v>695</v>
      </c>
      <c r="C273" s="253" t="s">
        <v>701</v>
      </c>
      <c r="D273" s="253" t="s">
        <v>695</v>
      </c>
      <c r="E273" s="265" t="s">
        <v>189</v>
      </c>
      <c r="F273" s="259">
        <v>310</v>
      </c>
      <c r="G273" s="259">
        <v>274</v>
      </c>
      <c r="H273" s="259">
        <v>169</v>
      </c>
      <c r="I273" s="253">
        <v>55</v>
      </c>
      <c r="J273" s="253">
        <v>165</v>
      </c>
      <c r="K273" s="256">
        <v>1.534</v>
      </c>
      <c r="L273" s="257" t="s">
        <v>820</v>
      </c>
      <c r="M273" s="260">
        <v>4241.92</v>
      </c>
      <c r="N273" s="266" t="s">
        <v>190</v>
      </c>
      <c r="O273" s="246" t="s">
        <v>197</v>
      </c>
      <c r="P273" s="247"/>
      <c r="Q273" s="267" t="s">
        <v>635</v>
      </c>
    </row>
    <row r="274" spans="1:17" s="290" customFormat="1">
      <c r="A274" s="253">
        <v>58</v>
      </c>
      <c r="B274" s="253" t="s">
        <v>682</v>
      </c>
      <c r="C274" s="253" t="s">
        <v>669</v>
      </c>
      <c r="D274" s="253" t="s">
        <v>682</v>
      </c>
      <c r="E274" s="265" t="s">
        <v>189</v>
      </c>
      <c r="F274" s="259">
        <v>302</v>
      </c>
      <c r="G274" s="259">
        <v>267</v>
      </c>
      <c r="H274" s="259">
        <v>169</v>
      </c>
      <c r="I274" s="253">
        <v>55</v>
      </c>
      <c r="J274" s="253">
        <v>165</v>
      </c>
      <c r="K274" s="256">
        <v>1.534</v>
      </c>
      <c r="L274" s="257" t="s">
        <v>820</v>
      </c>
      <c r="M274" s="260">
        <v>4173.6400000000003</v>
      </c>
      <c r="N274" s="266" t="s">
        <v>190</v>
      </c>
      <c r="O274" s="246" t="s">
        <v>197</v>
      </c>
      <c r="P274" s="247"/>
      <c r="Q274" s="267" t="s">
        <v>636</v>
      </c>
    </row>
    <row r="275" spans="1:17" s="290" customFormat="1">
      <c r="A275" s="253">
        <v>59</v>
      </c>
      <c r="B275" s="253" t="s">
        <v>783</v>
      </c>
      <c r="C275" s="253" t="s">
        <v>775</v>
      </c>
      <c r="D275" s="253" t="s">
        <v>783</v>
      </c>
      <c r="E275" s="265" t="s">
        <v>189</v>
      </c>
      <c r="F275" s="259">
        <v>310</v>
      </c>
      <c r="G275" s="259">
        <v>274</v>
      </c>
      <c r="H275" s="259">
        <v>169</v>
      </c>
      <c r="I275" s="253">
        <v>55</v>
      </c>
      <c r="J275" s="253">
        <v>165</v>
      </c>
      <c r="K275" s="256">
        <v>1.534</v>
      </c>
      <c r="L275" s="257" t="s">
        <v>820</v>
      </c>
      <c r="M275" s="260">
        <v>4234.6099999999997</v>
      </c>
      <c r="N275" s="283" t="s">
        <v>190</v>
      </c>
      <c r="O275" s="246" t="s">
        <v>197</v>
      </c>
      <c r="P275" s="247"/>
      <c r="Q275" s="267" t="s">
        <v>635</v>
      </c>
    </row>
    <row r="276" spans="1:17" s="290" customFormat="1">
      <c r="A276" s="253">
        <v>60</v>
      </c>
      <c r="B276" s="253" t="s">
        <v>763</v>
      </c>
      <c r="C276" s="253" t="s">
        <v>762</v>
      </c>
      <c r="D276" s="253" t="s">
        <v>763</v>
      </c>
      <c r="E276" s="265" t="s">
        <v>189</v>
      </c>
      <c r="F276" s="259">
        <v>310</v>
      </c>
      <c r="G276" s="259">
        <v>274</v>
      </c>
      <c r="H276" s="259">
        <v>169</v>
      </c>
      <c r="I276" s="253">
        <v>55</v>
      </c>
      <c r="J276" s="253">
        <v>165</v>
      </c>
      <c r="K276" s="256">
        <v>1.534</v>
      </c>
      <c r="L276" s="257" t="s">
        <v>820</v>
      </c>
      <c r="M276" s="260">
        <v>4234.6099999999997</v>
      </c>
      <c r="N276" s="283" t="s">
        <v>190</v>
      </c>
      <c r="O276" s="246" t="s">
        <v>197</v>
      </c>
      <c r="P276" s="247"/>
      <c r="Q276" s="267" t="s">
        <v>635</v>
      </c>
    </row>
    <row r="277" spans="1:17" s="290" customFormat="1">
      <c r="A277" s="253">
        <v>61</v>
      </c>
      <c r="B277" s="253" t="s">
        <v>818</v>
      </c>
      <c r="C277" s="253" t="s">
        <v>797</v>
      </c>
      <c r="D277" s="253" t="s">
        <v>818</v>
      </c>
      <c r="E277" s="265" t="s">
        <v>189</v>
      </c>
      <c r="F277" s="259">
        <v>310</v>
      </c>
      <c r="G277" s="259">
        <v>274</v>
      </c>
      <c r="H277" s="259">
        <v>169</v>
      </c>
      <c r="I277" s="253">
        <v>55</v>
      </c>
      <c r="J277" s="253">
        <v>165</v>
      </c>
      <c r="K277" s="256">
        <v>1.534</v>
      </c>
      <c r="L277" s="257" t="s">
        <v>820</v>
      </c>
      <c r="M277" s="260">
        <v>4241.6499999999996</v>
      </c>
      <c r="N277" s="283" t="s">
        <v>190</v>
      </c>
      <c r="O277" s="246" t="s">
        <v>197</v>
      </c>
      <c r="P277" s="247"/>
      <c r="Q277" s="267" t="s">
        <v>635</v>
      </c>
    </row>
    <row r="278" spans="1:17" s="290" customFormat="1">
      <c r="A278" s="253">
        <v>62</v>
      </c>
      <c r="B278" s="253" t="s">
        <v>716</v>
      </c>
      <c r="C278" s="253" t="s">
        <v>715</v>
      </c>
      <c r="D278" s="253" t="s">
        <v>716</v>
      </c>
      <c r="E278" s="265" t="s">
        <v>189</v>
      </c>
      <c r="F278" s="259">
        <v>310</v>
      </c>
      <c r="G278" s="259">
        <v>274</v>
      </c>
      <c r="H278" s="259">
        <v>169</v>
      </c>
      <c r="I278" s="253">
        <v>55</v>
      </c>
      <c r="J278" s="253">
        <v>165</v>
      </c>
      <c r="K278" s="256">
        <v>1.534</v>
      </c>
      <c r="L278" s="257" t="s">
        <v>820</v>
      </c>
      <c r="M278" s="260">
        <v>4234.6099999999997</v>
      </c>
      <c r="N278" s="283" t="s">
        <v>190</v>
      </c>
      <c r="O278" s="246" t="s">
        <v>197</v>
      </c>
      <c r="P278" s="247"/>
      <c r="Q278" s="267" t="s">
        <v>635</v>
      </c>
    </row>
    <row r="279" spans="1:17" s="290" customFormat="1">
      <c r="A279" s="253">
        <v>63</v>
      </c>
      <c r="B279" s="253" t="s">
        <v>811</v>
      </c>
      <c r="C279" s="253" t="s">
        <v>810</v>
      </c>
      <c r="D279" s="253" t="s">
        <v>811</v>
      </c>
      <c r="E279" s="265" t="s">
        <v>189</v>
      </c>
      <c r="F279" s="259">
        <v>302</v>
      </c>
      <c r="G279" s="259">
        <v>267</v>
      </c>
      <c r="H279" s="259">
        <v>169</v>
      </c>
      <c r="I279" s="253">
        <v>55</v>
      </c>
      <c r="J279" s="253">
        <v>165</v>
      </c>
      <c r="K279" s="256">
        <v>1.534</v>
      </c>
      <c r="L279" s="257" t="s">
        <v>820</v>
      </c>
      <c r="M279" s="260">
        <v>5308.78</v>
      </c>
      <c r="N279" s="283" t="s">
        <v>190</v>
      </c>
      <c r="O279" s="246" t="s">
        <v>197</v>
      </c>
      <c r="P279" s="247"/>
      <c r="Q279" s="267" t="s">
        <v>636</v>
      </c>
    </row>
    <row r="280" spans="1:17" s="290" customFormat="1">
      <c r="A280" s="253">
        <v>64</v>
      </c>
      <c r="B280" s="253" t="s">
        <v>823</v>
      </c>
      <c r="C280" s="253" t="s">
        <v>824</v>
      </c>
      <c r="D280" s="253" t="s">
        <v>823</v>
      </c>
      <c r="E280" s="265" t="s">
        <v>189</v>
      </c>
      <c r="F280" s="259">
        <v>302</v>
      </c>
      <c r="G280" s="259">
        <v>267</v>
      </c>
      <c r="H280" s="259">
        <v>169</v>
      </c>
      <c r="I280" s="253">
        <v>55</v>
      </c>
      <c r="J280" s="253">
        <v>165</v>
      </c>
      <c r="K280" s="256">
        <v>1.534</v>
      </c>
      <c r="L280" s="257" t="s">
        <v>820</v>
      </c>
      <c r="M280" s="260">
        <v>5376.94</v>
      </c>
      <c r="N280" s="283" t="s">
        <v>190</v>
      </c>
      <c r="O280" s="246" t="s">
        <v>197</v>
      </c>
      <c r="P280" s="247"/>
      <c r="Q280" s="267" t="s">
        <v>635</v>
      </c>
    </row>
    <row r="281" spans="1:17" s="290" customFormat="1">
      <c r="A281" s="253">
        <v>65</v>
      </c>
      <c r="B281" s="253" t="s">
        <v>694</v>
      </c>
      <c r="C281" s="253" t="s">
        <v>693</v>
      </c>
      <c r="D281" s="253" t="s">
        <v>694</v>
      </c>
      <c r="E281" s="265" t="s">
        <v>189</v>
      </c>
      <c r="F281" s="259">
        <v>302</v>
      </c>
      <c r="G281" s="259">
        <v>267</v>
      </c>
      <c r="H281" s="259">
        <v>169</v>
      </c>
      <c r="I281" s="253">
        <v>55</v>
      </c>
      <c r="J281" s="253">
        <v>165</v>
      </c>
      <c r="K281" s="256">
        <v>1.534</v>
      </c>
      <c r="L281" s="257" t="s">
        <v>820</v>
      </c>
      <c r="M281" s="260">
        <v>4553</v>
      </c>
      <c r="N281" s="283" t="s">
        <v>190</v>
      </c>
      <c r="O281" s="246" t="s">
        <v>197</v>
      </c>
      <c r="P281" s="247"/>
      <c r="Q281" s="267" t="s">
        <v>636</v>
      </c>
    </row>
    <row r="282" spans="1:17" s="290" customFormat="1">
      <c r="A282" s="253">
        <v>66</v>
      </c>
      <c r="B282" s="253" t="s">
        <v>836</v>
      </c>
      <c r="C282" s="253" t="s">
        <v>837</v>
      </c>
      <c r="D282" s="253" t="s">
        <v>836</v>
      </c>
      <c r="E282" s="265" t="s">
        <v>189</v>
      </c>
      <c r="F282" s="259">
        <v>310</v>
      </c>
      <c r="G282" s="259">
        <v>274</v>
      </c>
      <c r="H282" s="259">
        <v>169</v>
      </c>
      <c r="I282" s="253">
        <v>55</v>
      </c>
      <c r="J282" s="253">
        <v>165</v>
      </c>
      <c r="K282" s="256">
        <v>1.534</v>
      </c>
      <c r="L282" s="257" t="s">
        <v>820</v>
      </c>
      <c r="M282" s="260">
        <v>4621.8</v>
      </c>
      <c r="N282" s="266" t="s">
        <v>190</v>
      </c>
      <c r="O282" s="246" t="s">
        <v>197</v>
      </c>
      <c r="P282" s="247"/>
      <c r="Q282" s="267" t="s">
        <v>635</v>
      </c>
    </row>
    <row r="283" spans="1:17" s="290" customFormat="1">
      <c r="A283" s="253">
        <v>67</v>
      </c>
      <c r="B283" s="253" t="s">
        <v>873</v>
      </c>
      <c r="C283" s="253" t="s">
        <v>842</v>
      </c>
      <c r="D283" s="253" t="s">
        <v>873</v>
      </c>
      <c r="E283" s="265" t="s">
        <v>189</v>
      </c>
      <c r="F283" s="259">
        <v>310</v>
      </c>
      <c r="G283" s="259">
        <v>274</v>
      </c>
      <c r="H283" s="259">
        <v>169</v>
      </c>
      <c r="I283" s="253">
        <v>55</v>
      </c>
      <c r="J283" s="253">
        <v>165</v>
      </c>
      <c r="K283" s="256">
        <v>1.534</v>
      </c>
      <c r="L283" s="257" t="s">
        <v>820</v>
      </c>
      <c r="M283" s="260">
        <v>4624</v>
      </c>
      <c r="N283" s="266" t="s">
        <v>190</v>
      </c>
      <c r="O283" s="246" t="s">
        <v>197</v>
      </c>
      <c r="P283" s="247"/>
      <c r="Q283" s="267" t="s">
        <v>635</v>
      </c>
    </row>
    <row r="284" spans="1:17" s="290" customFormat="1">
      <c r="A284" s="253">
        <v>68</v>
      </c>
      <c r="B284" s="253" t="s">
        <v>875</v>
      </c>
      <c r="C284" s="253" t="s">
        <v>874</v>
      </c>
      <c r="D284" s="253" t="s">
        <v>875</v>
      </c>
      <c r="E284" s="265" t="s">
        <v>189</v>
      </c>
      <c r="F284" s="259">
        <v>310</v>
      </c>
      <c r="G284" s="259">
        <v>274</v>
      </c>
      <c r="H284" s="259">
        <v>169</v>
      </c>
      <c r="I284" s="253">
        <v>55</v>
      </c>
      <c r="J284" s="253">
        <v>165</v>
      </c>
      <c r="K284" s="256">
        <v>1.534</v>
      </c>
      <c r="L284" s="257" t="s">
        <v>820</v>
      </c>
      <c r="M284" s="260">
        <v>4776.24</v>
      </c>
      <c r="N284" s="266" t="s">
        <v>190</v>
      </c>
      <c r="O284" s="246" t="s">
        <v>197</v>
      </c>
      <c r="P284" s="247"/>
      <c r="Q284" s="267" t="s">
        <v>635</v>
      </c>
    </row>
    <row r="285" spans="1:17" s="290" customFormat="1">
      <c r="A285" s="253"/>
      <c r="B285" s="253"/>
      <c r="C285" s="252"/>
      <c r="D285" s="253"/>
      <c r="E285" s="265" t="s">
        <v>189</v>
      </c>
      <c r="F285" s="255"/>
      <c r="G285" s="253"/>
      <c r="H285" s="253"/>
      <c r="I285" s="253"/>
      <c r="J285" s="253"/>
      <c r="K285" s="256"/>
      <c r="L285" s="257"/>
      <c r="M285" s="260"/>
      <c r="N285" s="283" t="s">
        <v>190</v>
      </c>
      <c r="O285" s="246"/>
      <c r="Q285" s="248"/>
    </row>
    <row r="286" spans="1:17">
      <c r="A286" s="253"/>
      <c r="B286" s="253"/>
      <c r="C286" s="253"/>
      <c r="D286" s="253"/>
      <c r="E286" s="265" t="s">
        <v>189</v>
      </c>
      <c r="F286" s="287"/>
      <c r="G286" s="253"/>
      <c r="H286" s="253"/>
      <c r="I286" s="253"/>
      <c r="J286" s="253"/>
      <c r="K286" s="256"/>
      <c r="L286" s="257"/>
      <c r="M286" s="260"/>
      <c r="N286" s="283" t="s">
        <v>190</v>
      </c>
      <c r="O286" s="246"/>
      <c r="Q286" s="248"/>
    </row>
    <row r="287" spans="1:17">
      <c r="A287" s="253"/>
      <c r="B287" s="253"/>
      <c r="C287" s="252"/>
      <c r="D287" s="253"/>
      <c r="E287" s="265" t="s">
        <v>189</v>
      </c>
      <c r="F287" s="261"/>
      <c r="G287" s="258"/>
      <c r="H287" s="253"/>
      <c r="I287" s="253"/>
      <c r="J287" s="253"/>
      <c r="K287" s="256"/>
      <c r="L287" s="257"/>
      <c r="M287" s="260"/>
      <c r="N287" s="283" t="s">
        <v>190</v>
      </c>
      <c r="O287" s="246"/>
      <c r="Q287" s="248"/>
    </row>
    <row r="288" spans="1:17">
      <c r="A288" s="253"/>
      <c r="B288" s="253"/>
      <c r="C288" s="252"/>
      <c r="D288" s="253"/>
      <c r="E288" s="265" t="s">
        <v>189</v>
      </c>
      <c r="F288" s="261"/>
      <c r="G288" s="258"/>
      <c r="H288" s="253"/>
      <c r="I288" s="253"/>
      <c r="J288" s="253"/>
      <c r="K288" s="256"/>
      <c r="L288" s="257"/>
      <c r="M288" s="260"/>
      <c r="N288" s="283" t="s">
        <v>190</v>
      </c>
      <c r="O288" s="246"/>
      <c r="P288" s="247"/>
      <c r="Q288" s="248"/>
    </row>
    <row r="289" spans="1:17">
      <c r="A289" s="253"/>
      <c r="B289" s="253"/>
      <c r="C289" s="252"/>
      <c r="D289" s="253"/>
      <c r="E289" s="265" t="s">
        <v>189</v>
      </c>
      <c r="F289" s="261"/>
      <c r="G289" s="258"/>
      <c r="H289" s="253"/>
      <c r="I289" s="253"/>
      <c r="J289" s="253"/>
      <c r="K289" s="256"/>
      <c r="L289" s="257"/>
      <c r="M289" s="260"/>
      <c r="N289" s="283" t="s">
        <v>190</v>
      </c>
      <c r="O289" s="246"/>
      <c r="P289" s="247"/>
      <c r="Q289" s="248"/>
    </row>
    <row r="290" spans="1:17">
      <c r="A290" s="253"/>
      <c r="B290" s="253"/>
      <c r="C290" s="252"/>
      <c r="D290" s="253"/>
      <c r="E290" s="265" t="s">
        <v>189</v>
      </c>
      <c r="F290" s="261"/>
      <c r="G290" s="258"/>
      <c r="H290" s="253"/>
      <c r="I290" s="253"/>
      <c r="J290" s="253"/>
      <c r="K290" s="256"/>
      <c r="L290" s="257"/>
      <c r="M290" s="260"/>
      <c r="N290" s="283" t="s">
        <v>190</v>
      </c>
      <c r="O290" s="246"/>
      <c r="P290" s="247"/>
      <c r="Q290" s="248"/>
    </row>
    <row r="291" spans="1:17">
      <c r="A291" s="253"/>
      <c r="B291" s="253"/>
      <c r="C291" s="252"/>
      <c r="D291" s="253"/>
      <c r="E291" s="265" t="s">
        <v>189</v>
      </c>
      <c r="F291" s="261"/>
      <c r="G291" s="258"/>
      <c r="H291" s="253"/>
      <c r="I291" s="253"/>
      <c r="J291" s="253"/>
      <c r="K291" s="256"/>
      <c r="L291" s="257"/>
      <c r="M291" s="260"/>
      <c r="N291" s="283" t="s">
        <v>190</v>
      </c>
      <c r="O291" s="246"/>
      <c r="P291" s="247"/>
      <c r="Q291" s="248"/>
    </row>
    <row r="292" spans="1:17">
      <c r="A292" s="253">
        <v>1</v>
      </c>
      <c r="B292" s="253" t="s">
        <v>380</v>
      </c>
      <c r="C292" s="253" t="s">
        <v>77</v>
      </c>
      <c r="D292" s="253" t="s">
        <v>380</v>
      </c>
      <c r="E292" s="265" t="s">
        <v>189</v>
      </c>
      <c r="F292" s="259">
        <v>9.5</v>
      </c>
      <c r="G292" s="259">
        <v>7.5</v>
      </c>
      <c r="H292" s="259">
        <v>83</v>
      </c>
      <c r="I292" s="253">
        <v>43</v>
      </c>
      <c r="J292" s="253">
        <v>13</v>
      </c>
      <c r="K292" s="256">
        <v>4.5999999999999999E-2</v>
      </c>
      <c r="L292" s="257"/>
      <c r="M292" s="260">
        <v>74.33</v>
      </c>
      <c r="N292" s="283" t="s">
        <v>190</v>
      </c>
      <c r="O292" s="246"/>
      <c r="P292" s="247"/>
      <c r="Q292" s="248"/>
    </row>
    <row r="293" spans="1:17">
      <c r="A293" s="253">
        <v>2</v>
      </c>
      <c r="B293" s="253" t="s">
        <v>381</v>
      </c>
      <c r="C293" s="253" t="s">
        <v>78</v>
      </c>
      <c r="D293" s="253" t="s">
        <v>381</v>
      </c>
      <c r="E293" s="265" t="s">
        <v>189</v>
      </c>
      <c r="F293" s="259">
        <v>7</v>
      </c>
      <c r="G293" s="259">
        <v>6.4</v>
      </c>
      <c r="H293" s="259">
        <v>67</v>
      </c>
      <c r="I293" s="253">
        <v>35</v>
      </c>
      <c r="J293" s="253">
        <v>13.5</v>
      </c>
      <c r="K293" s="256">
        <v>3.2000000000000001E-2</v>
      </c>
      <c r="L293" s="257"/>
      <c r="M293" s="260">
        <v>92.65</v>
      </c>
      <c r="N293" s="283" t="s">
        <v>190</v>
      </c>
      <c r="O293" s="246"/>
      <c r="P293" s="247"/>
      <c r="Q293" s="248"/>
    </row>
    <row r="294" spans="1:17">
      <c r="A294" s="253">
        <v>3</v>
      </c>
      <c r="B294" s="253" t="s">
        <v>192</v>
      </c>
      <c r="C294" s="253" t="s">
        <v>191</v>
      </c>
      <c r="D294" s="253" t="s">
        <v>192</v>
      </c>
      <c r="E294" s="265" t="s">
        <v>189</v>
      </c>
      <c r="F294" s="259">
        <v>7</v>
      </c>
      <c r="G294" s="259">
        <v>6.4</v>
      </c>
      <c r="H294" s="259">
        <v>67</v>
      </c>
      <c r="I294" s="253">
        <v>35</v>
      </c>
      <c r="J294" s="253">
        <v>13.5</v>
      </c>
      <c r="K294" s="256">
        <v>3.2000000000000001E-2</v>
      </c>
      <c r="L294" s="257"/>
      <c r="M294" s="260">
        <v>49.08</v>
      </c>
      <c r="N294" s="283" t="s">
        <v>190</v>
      </c>
      <c r="O294" s="246"/>
      <c r="P294" s="247"/>
      <c r="Q294" s="248"/>
    </row>
    <row r="295" spans="1:17">
      <c r="A295" s="253">
        <v>4</v>
      </c>
      <c r="B295" s="253" t="s">
        <v>652</v>
      </c>
      <c r="C295" s="253" t="s">
        <v>639</v>
      </c>
      <c r="D295" s="253" t="s">
        <v>652</v>
      </c>
      <c r="E295" s="265" t="s">
        <v>189</v>
      </c>
      <c r="F295" s="259">
        <v>7</v>
      </c>
      <c r="G295" s="259">
        <v>6.4</v>
      </c>
      <c r="H295" s="259">
        <v>67</v>
      </c>
      <c r="I295" s="253">
        <v>35</v>
      </c>
      <c r="J295" s="253">
        <v>13.5</v>
      </c>
      <c r="K295" s="256">
        <v>3.2000000000000001E-2</v>
      </c>
      <c r="L295" s="257"/>
      <c r="M295" s="260">
        <v>71.02</v>
      </c>
      <c r="N295" s="266" t="s">
        <v>190</v>
      </c>
      <c r="O295" s="246"/>
      <c r="P295" s="247"/>
      <c r="Q295" s="286"/>
    </row>
    <row r="296" spans="1:17">
      <c r="A296" s="253">
        <v>5</v>
      </c>
      <c r="B296" s="253" t="s">
        <v>653</v>
      </c>
      <c r="C296" s="253" t="s">
        <v>640</v>
      </c>
      <c r="D296" s="253" t="s">
        <v>653</v>
      </c>
      <c r="E296" s="265" t="s">
        <v>189</v>
      </c>
      <c r="F296" s="259">
        <v>7</v>
      </c>
      <c r="G296" s="259">
        <v>6.4</v>
      </c>
      <c r="H296" s="259">
        <v>67</v>
      </c>
      <c r="I296" s="253">
        <v>35</v>
      </c>
      <c r="J296" s="253">
        <v>13.5</v>
      </c>
      <c r="K296" s="256">
        <v>3.2000000000000001E-2</v>
      </c>
      <c r="L296" s="257"/>
      <c r="M296" s="260">
        <v>70.650000000000006</v>
      </c>
      <c r="N296" s="283" t="s">
        <v>190</v>
      </c>
      <c r="O296" s="246"/>
      <c r="P296" s="247"/>
      <c r="Q296" s="248"/>
    </row>
    <row r="297" spans="1:17">
      <c r="A297" s="253">
        <v>6</v>
      </c>
      <c r="B297" s="253" t="s">
        <v>789</v>
      </c>
      <c r="C297" s="253" t="s">
        <v>788</v>
      </c>
      <c r="D297" s="253" t="s">
        <v>789</v>
      </c>
      <c r="E297" s="265" t="s">
        <v>189</v>
      </c>
      <c r="F297" s="259">
        <v>7</v>
      </c>
      <c r="G297" s="259">
        <v>6.4</v>
      </c>
      <c r="H297" s="259">
        <v>67</v>
      </c>
      <c r="I297" s="253">
        <v>35</v>
      </c>
      <c r="J297" s="253">
        <v>14</v>
      </c>
      <c r="K297" s="256">
        <v>3.3000000000000002E-2</v>
      </c>
      <c r="L297" s="257"/>
      <c r="M297" s="260">
        <v>68.709999999999994</v>
      </c>
      <c r="N297" s="283" t="s">
        <v>190</v>
      </c>
      <c r="O297" s="246"/>
      <c r="P297" s="247"/>
      <c r="Q297" s="286"/>
    </row>
    <row r="298" spans="1:17">
      <c r="A298" s="253">
        <v>7</v>
      </c>
      <c r="B298" s="253" t="s">
        <v>607</v>
      </c>
      <c r="C298" s="253" t="s">
        <v>641</v>
      </c>
      <c r="D298" s="253" t="s">
        <v>607</v>
      </c>
      <c r="E298" s="265" t="s">
        <v>189</v>
      </c>
      <c r="F298" s="259">
        <v>7</v>
      </c>
      <c r="G298" s="259">
        <v>6.4</v>
      </c>
      <c r="H298" s="259">
        <v>67</v>
      </c>
      <c r="I298" s="253">
        <v>35</v>
      </c>
      <c r="J298" s="253">
        <v>13.5</v>
      </c>
      <c r="K298" s="256">
        <v>3.2000000000000001E-2</v>
      </c>
      <c r="L298" s="257"/>
      <c r="M298" s="260">
        <v>86.47</v>
      </c>
      <c r="N298" s="283" t="s">
        <v>190</v>
      </c>
      <c r="O298" s="246"/>
      <c r="P298" s="247"/>
      <c r="Q298" s="286"/>
    </row>
    <row r="299" spans="1:17">
      <c r="A299" s="253">
        <v>8</v>
      </c>
      <c r="B299" s="253" t="s">
        <v>654</v>
      </c>
      <c r="C299" s="253" t="s">
        <v>642</v>
      </c>
      <c r="D299" s="253" t="s">
        <v>654</v>
      </c>
      <c r="E299" s="265" t="s">
        <v>189</v>
      </c>
      <c r="F299" s="259">
        <v>7.6</v>
      </c>
      <c r="G299" s="259">
        <v>7</v>
      </c>
      <c r="H299" s="259">
        <v>0</v>
      </c>
      <c r="I299" s="253">
        <v>0</v>
      </c>
      <c r="J299" s="253">
        <v>0</v>
      </c>
      <c r="K299" s="256">
        <v>0.04</v>
      </c>
      <c r="L299" s="257"/>
      <c r="M299" s="260">
        <v>88.99</v>
      </c>
      <c r="N299" s="283" t="s">
        <v>190</v>
      </c>
      <c r="O299" s="246"/>
      <c r="P299" s="247"/>
      <c r="Q299" s="286"/>
    </row>
    <row r="300" spans="1:17">
      <c r="A300" s="253">
        <v>9</v>
      </c>
      <c r="B300" s="253" t="s">
        <v>193</v>
      </c>
      <c r="C300" s="253" t="s">
        <v>643</v>
      </c>
      <c r="D300" s="253" t="s">
        <v>193</v>
      </c>
      <c r="E300" s="265" t="s">
        <v>189</v>
      </c>
      <c r="F300" s="259">
        <v>12.1</v>
      </c>
      <c r="G300" s="259">
        <v>10.1</v>
      </c>
      <c r="H300" s="259">
        <v>90.9</v>
      </c>
      <c r="I300" s="253">
        <v>42.4</v>
      </c>
      <c r="J300" s="253">
        <v>10</v>
      </c>
      <c r="K300" s="256">
        <v>3.9E-2</v>
      </c>
      <c r="L300" s="257"/>
      <c r="M300" s="260">
        <v>344.78</v>
      </c>
      <c r="N300" s="283" t="s">
        <v>190</v>
      </c>
      <c r="O300" s="246"/>
      <c r="P300" s="247"/>
      <c r="Q300" s="286"/>
    </row>
    <row r="301" spans="1:17">
      <c r="A301" s="253">
        <v>10</v>
      </c>
      <c r="B301" s="253" t="s">
        <v>194</v>
      </c>
      <c r="C301" s="253" t="s">
        <v>644</v>
      </c>
      <c r="D301" s="253" t="s">
        <v>194</v>
      </c>
      <c r="E301" s="265" t="s">
        <v>189</v>
      </c>
      <c r="F301" s="259">
        <v>11.6</v>
      </c>
      <c r="G301" s="259">
        <v>9.6</v>
      </c>
      <c r="H301" s="259">
        <v>90.9</v>
      </c>
      <c r="I301" s="253">
        <v>42.4</v>
      </c>
      <c r="J301" s="253">
        <v>10</v>
      </c>
      <c r="K301" s="256">
        <v>3.9E-2</v>
      </c>
      <c r="L301" s="257"/>
      <c r="M301" s="260">
        <v>333.29</v>
      </c>
      <c r="N301" s="283" t="s">
        <v>190</v>
      </c>
      <c r="O301" s="246"/>
      <c r="P301" s="247"/>
      <c r="Q301" s="286"/>
    </row>
    <row r="302" spans="1:17">
      <c r="A302" s="253">
        <v>11</v>
      </c>
      <c r="B302" s="253" t="s">
        <v>655</v>
      </c>
      <c r="C302" s="253" t="s">
        <v>645</v>
      </c>
      <c r="D302" s="253" t="s">
        <v>655</v>
      </c>
      <c r="E302" s="265" t="s">
        <v>189</v>
      </c>
      <c r="F302" s="259">
        <v>8</v>
      </c>
      <c r="G302" s="259">
        <v>7.6</v>
      </c>
      <c r="H302" s="2">
        <v>82</v>
      </c>
      <c r="I302" s="2">
        <v>42</v>
      </c>
      <c r="J302" s="2">
        <v>13</v>
      </c>
      <c r="K302" s="256">
        <v>4.4999999999999998E-2</v>
      </c>
      <c r="L302" s="257"/>
      <c r="M302" s="260">
        <v>85.02</v>
      </c>
      <c r="N302" s="283" t="s">
        <v>190</v>
      </c>
      <c r="O302" s="246"/>
      <c r="P302" s="247"/>
      <c r="Q302" s="286"/>
    </row>
    <row r="303" spans="1:17">
      <c r="A303" s="253">
        <v>12</v>
      </c>
      <c r="B303" s="253" t="s">
        <v>656</v>
      </c>
      <c r="C303" s="253" t="s">
        <v>646</v>
      </c>
      <c r="D303" s="253" t="s">
        <v>656</v>
      </c>
      <c r="E303" s="265" t="s">
        <v>189</v>
      </c>
      <c r="F303" s="259">
        <v>7.6</v>
      </c>
      <c r="G303" s="259">
        <v>7</v>
      </c>
      <c r="H303" s="259">
        <v>0</v>
      </c>
      <c r="I303" s="253">
        <v>0</v>
      </c>
      <c r="J303" s="253">
        <v>0</v>
      </c>
      <c r="K303" s="256">
        <v>0.04</v>
      </c>
      <c r="L303" s="257"/>
      <c r="M303" s="260">
        <v>79.25</v>
      </c>
      <c r="N303" s="283" t="s">
        <v>190</v>
      </c>
      <c r="O303" s="246"/>
      <c r="P303" s="247"/>
      <c r="Q303" s="248"/>
    </row>
    <row r="304" spans="1:17">
      <c r="A304" s="253">
        <v>13</v>
      </c>
      <c r="B304" s="253" t="s">
        <v>613</v>
      </c>
      <c r="C304" s="253" t="s">
        <v>614</v>
      </c>
      <c r="D304" s="253" t="s">
        <v>613</v>
      </c>
      <c r="E304" s="265" t="s">
        <v>189</v>
      </c>
      <c r="F304" s="259">
        <v>7</v>
      </c>
      <c r="G304" s="259">
        <v>6.4</v>
      </c>
      <c r="H304" s="259">
        <v>67</v>
      </c>
      <c r="I304" s="253">
        <v>35</v>
      </c>
      <c r="J304" s="253">
        <v>13.5</v>
      </c>
      <c r="K304" s="256">
        <v>3.2000000000000001E-2</v>
      </c>
      <c r="L304" s="257"/>
      <c r="M304" s="260">
        <v>137.32</v>
      </c>
      <c r="N304" s="283" t="s">
        <v>190</v>
      </c>
      <c r="O304" s="246"/>
      <c r="P304" s="247"/>
      <c r="Q304" s="248"/>
    </row>
    <row r="305" spans="1:20">
      <c r="A305" s="253">
        <v>14</v>
      </c>
      <c r="B305" s="253" t="s">
        <v>15</v>
      </c>
      <c r="C305" s="253" t="s">
        <v>16</v>
      </c>
      <c r="D305" s="253" t="s">
        <v>15</v>
      </c>
      <c r="E305" s="265" t="s">
        <v>189</v>
      </c>
      <c r="F305" s="259">
        <v>8</v>
      </c>
      <c r="G305" s="259">
        <v>7.6</v>
      </c>
      <c r="H305" s="259">
        <v>82</v>
      </c>
      <c r="I305" s="253">
        <v>42</v>
      </c>
      <c r="J305" s="253">
        <v>13</v>
      </c>
      <c r="K305" s="256">
        <v>4.4771999999999999E-2</v>
      </c>
      <c r="L305" s="257"/>
      <c r="M305" s="260">
        <v>92.66</v>
      </c>
      <c r="N305" s="283" t="s">
        <v>190</v>
      </c>
      <c r="O305" s="246"/>
      <c r="P305" s="247"/>
      <c r="Q305" s="248"/>
    </row>
    <row r="306" spans="1:20">
      <c r="A306" s="253">
        <v>15</v>
      </c>
      <c r="B306" s="253" t="s">
        <v>657</v>
      </c>
      <c r="C306" s="253" t="s">
        <v>647</v>
      </c>
      <c r="D306" s="253" t="s">
        <v>657</v>
      </c>
      <c r="E306" s="265" t="s">
        <v>189</v>
      </c>
      <c r="F306" s="259">
        <v>7.6</v>
      </c>
      <c r="G306" s="259">
        <v>7</v>
      </c>
      <c r="H306" s="259">
        <v>0</v>
      </c>
      <c r="I306" s="253">
        <v>0</v>
      </c>
      <c r="J306" s="253">
        <v>0</v>
      </c>
      <c r="K306" s="256">
        <v>0.04</v>
      </c>
      <c r="L306" s="257"/>
      <c r="M306" s="260">
        <v>193.54</v>
      </c>
      <c r="N306" s="283" t="s">
        <v>190</v>
      </c>
      <c r="O306" s="246"/>
      <c r="P306" s="247"/>
      <c r="Q306" s="248"/>
    </row>
    <row r="307" spans="1:20">
      <c r="A307" s="253">
        <v>16</v>
      </c>
      <c r="B307" s="253" t="s">
        <v>658</v>
      </c>
      <c r="C307" s="253" t="s">
        <v>648</v>
      </c>
      <c r="D307" s="253" t="s">
        <v>658</v>
      </c>
      <c r="E307" s="265" t="s">
        <v>189</v>
      </c>
      <c r="F307" s="259">
        <v>0</v>
      </c>
      <c r="G307" s="259">
        <v>0</v>
      </c>
      <c r="H307" s="259">
        <v>0</v>
      </c>
      <c r="I307" s="253">
        <v>0</v>
      </c>
      <c r="J307" s="253">
        <v>0</v>
      </c>
      <c r="K307" s="256">
        <v>0</v>
      </c>
      <c r="L307" s="257"/>
      <c r="M307" s="260">
        <v>92.02</v>
      </c>
      <c r="N307" s="283" t="s">
        <v>190</v>
      </c>
      <c r="O307" s="246"/>
      <c r="P307" s="247"/>
      <c r="Q307" s="248"/>
    </row>
    <row r="308" spans="1:20">
      <c r="A308" s="253">
        <v>17</v>
      </c>
      <c r="B308" s="264" t="s">
        <v>659</v>
      </c>
      <c r="C308" s="253" t="s">
        <v>649</v>
      </c>
      <c r="D308" s="264" t="s">
        <v>659</v>
      </c>
      <c r="E308" s="265" t="s">
        <v>189</v>
      </c>
      <c r="F308" s="259">
        <v>0</v>
      </c>
      <c r="G308" s="259">
        <v>0</v>
      </c>
      <c r="H308" s="259">
        <v>0</v>
      </c>
      <c r="I308" s="253">
        <v>0</v>
      </c>
      <c r="J308" s="253">
        <v>0</v>
      </c>
      <c r="K308" s="256">
        <v>0</v>
      </c>
      <c r="L308" s="263"/>
      <c r="M308" s="260">
        <v>92.02</v>
      </c>
      <c r="N308" s="283" t="s">
        <v>190</v>
      </c>
      <c r="O308" s="246"/>
      <c r="P308" s="247"/>
      <c r="Q308" s="248"/>
    </row>
    <row r="309" spans="1:20">
      <c r="A309" s="253">
        <v>18</v>
      </c>
      <c r="B309" s="253" t="s">
        <v>660</v>
      </c>
      <c r="C309" s="253" t="s">
        <v>650</v>
      </c>
      <c r="D309" s="253" t="s">
        <v>660</v>
      </c>
      <c r="E309" s="265" t="s">
        <v>189</v>
      </c>
      <c r="F309" s="259">
        <v>0</v>
      </c>
      <c r="G309" s="259">
        <v>0</v>
      </c>
      <c r="H309" s="259">
        <v>0</v>
      </c>
      <c r="I309" s="253">
        <v>0</v>
      </c>
      <c r="J309" s="253">
        <v>0</v>
      </c>
      <c r="K309" s="256">
        <v>0</v>
      </c>
      <c r="L309" s="257"/>
      <c r="M309" s="260">
        <v>90.36</v>
      </c>
      <c r="N309" s="283" t="s">
        <v>190</v>
      </c>
      <c r="O309" s="246"/>
      <c r="P309" s="247"/>
      <c r="Q309" s="248"/>
    </row>
    <row r="310" spans="1:20">
      <c r="A310" s="253">
        <v>19</v>
      </c>
      <c r="B310" s="253" t="s">
        <v>661</v>
      </c>
      <c r="C310" s="253" t="s">
        <v>651</v>
      </c>
      <c r="D310" s="253" t="s">
        <v>661</v>
      </c>
      <c r="E310" s="265" t="s">
        <v>189</v>
      </c>
      <c r="F310" s="259">
        <v>0</v>
      </c>
      <c r="G310" s="259">
        <v>0</v>
      </c>
      <c r="H310" s="259">
        <v>0</v>
      </c>
      <c r="I310" s="253">
        <v>0</v>
      </c>
      <c r="J310" s="253">
        <v>0</v>
      </c>
      <c r="K310" s="256">
        <v>0</v>
      </c>
      <c r="L310" s="257"/>
      <c r="M310" s="260">
        <v>117.5</v>
      </c>
      <c r="N310" s="283" t="s">
        <v>190</v>
      </c>
      <c r="O310" s="246"/>
      <c r="P310" s="247"/>
      <c r="Q310" s="248"/>
    </row>
    <row r="311" spans="1:20">
      <c r="A311" s="255"/>
      <c r="B311" s="253"/>
      <c r="C311" s="252"/>
      <c r="D311" s="253"/>
      <c r="E311" s="265" t="s">
        <v>189</v>
      </c>
      <c r="F311" s="255"/>
      <c r="G311" s="253"/>
      <c r="H311" s="253"/>
      <c r="I311" s="253"/>
      <c r="J311" s="253"/>
      <c r="K311" s="256"/>
      <c r="L311" s="257"/>
      <c r="M311" s="260"/>
      <c r="N311" s="266" t="s">
        <v>190</v>
      </c>
      <c r="O311" s="246"/>
      <c r="Q311" s="286"/>
    </row>
    <row r="312" spans="1:20">
      <c r="A312" s="255"/>
      <c r="B312" s="264"/>
      <c r="C312" s="252"/>
      <c r="D312" s="264"/>
      <c r="E312" s="265" t="s">
        <v>189</v>
      </c>
      <c r="F312" s="255"/>
      <c r="G312" s="253"/>
      <c r="H312" s="253"/>
      <c r="I312" s="253"/>
      <c r="J312" s="253"/>
      <c r="K312" s="256"/>
      <c r="L312" s="263"/>
      <c r="M312" s="262"/>
      <c r="N312" s="266" t="s">
        <v>190</v>
      </c>
      <c r="O312" s="246"/>
      <c r="P312" s="247"/>
      <c r="Q312" s="286"/>
    </row>
    <row r="313" spans="1:20">
      <c r="A313" s="255">
        <v>1</v>
      </c>
      <c r="B313" s="253" t="s">
        <v>14</v>
      </c>
      <c r="C313" s="2" t="s">
        <v>188</v>
      </c>
      <c r="D313" s="253" t="s">
        <v>14</v>
      </c>
      <c r="E313" s="133" t="s">
        <v>189</v>
      </c>
      <c r="F313" s="130">
        <v>8</v>
      </c>
      <c r="G313" s="2">
        <v>7.6</v>
      </c>
      <c r="H313" s="2">
        <v>82</v>
      </c>
      <c r="I313" s="2">
        <v>42</v>
      </c>
      <c r="J313" s="2">
        <v>13</v>
      </c>
      <c r="K313" s="127">
        <v>4.4999999999999998E-2</v>
      </c>
      <c r="L313" s="263"/>
      <c r="M313" s="262">
        <v>110.68</v>
      </c>
      <c r="N313" s="266" t="s">
        <v>190</v>
      </c>
      <c r="O313" s="246"/>
      <c r="Q313" s="286"/>
      <c r="R313" s="250">
        <v>82</v>
      </c>
      <c r="S313" s="250">
        <v>126</v>
      </c>
      <c r="T313" s="250">
        <v>91</v>
      </c>
    </row>
    <row r="314" spans="1:20">
      <c r="A314" s="255">
        <v>2</v>
      </c>
      <c r="B314" s="253" t="s">
        <v>584</v>
      </c>
      <c r="C314" s="252" t="s">
        <v>560</v>
      </c>
      <c r="D314" s="253" t="s">
        <v>584</v>
      </c>
      <c r="E314" s="133" t="s">
        <v>189</v>
      </c>
      <c r="F314" s="261">
        <v>0.6071428571428571</v>
      </c>
      <c r="G314" s="258">
        <v>0.5714285714285714</v>
      </c>
      <c r="H314" s="253">
        <v>0</v>
      </c>
      <c r="I314" s="253">
        <v>0</v>
      </c>
      <c r="J314" s="253">
        <v>0</v>
      </c>
      <c r="K314" s="256">
        <v>3.0000000000000001E-3</v>
      </c>
      <c r="L314" s="263"/>
      <c r="M314" s="262">
        <v>8.02</v>
      </c>
      <c r="N314" s="266" t="s">
        <v>190</v>
      </c>
      <c r="O314" s="246"/>
      <c r="P314" s="247"/>
      <c r="Q314" s="286"/>
      <c r="R314" s="250">
        <v>92</v>
      </c>
      <c r="S314" s="250">
        <v>136</v>
      </c>
      <c r="T314" s="250">
        <v>101</v>
      </c>
    </row>
    <row r="315" spans="1:20" s="285" customFormat="1">
      <c r="A315" s="255">
        <v>3</v>
      </c>
      <c r="B315" s="253" t="s">
        <v>19</v>
      </c>
      <c r="C315" s="252" t="s">
        <v>598</v>
      </c>
      <c r="D315" s="253" t="s">
        <v>19</v>
      </c>
      <c r="E315" s="133" t="s">
        <v>189</v>
      </c>
      <c r="F315" s="261">
        <v>1.1200000000000001</v>
      </c>
      <c r="G315" s="258">
        <v>1.1000000000000001</v>
      </c>
      <c r="H315" s="253">
        <v>95</v>
      </c>
      <c r="I315" s="253">
        <v>63</v>
      </c>
      <c r="J315" s="253">
        <v>30</v>
      </c>
      <c r="K315" s="256">
        <v>3.64E-3</v>
      </c>
      <c r="L315" s="257"/>
      <c r="M315" s="260">
        <v>26.14</v>
      </c>
      <c r="N315" s="266" t="s">
        <v>190</v>
      </c>
      <c r="O315" s="246"/>
      <c r="P315" s="247"/>
      <c r="Q315" s="248"/>
      <c r="R315" s="285">
        <v>92</v>
      </c>
      <c r="S315" s="285">
        <v>136</v>
      </c>
      <c r="T315" s="285">
        <v>101</v>
      </c>
    </row>
    <row r="316" spans="1:20">
      <c r="A316" s="255">
        <v>4</v>
      </c>
      <c r="B316" s="253" t="s">
        <v>569</v>
      </c>
      <c r="C316" s="252" t="s">
        <v>13</v>
      </c>
      <c r="D316" s="253" t="s">
        <v>569</v>
      </c>
      <c r="E316" s="133" t="s">
        <v>189</v>
      </c>
      <c r="F316" s="261">
        <v>5.0999999999999996</v>
      </c>
      <c r="G316" s="258">
        <v>4.5</v>
      </c>
      <c r="H316" s="253">
        <v>100</v>
      </c>
      <c r="I316" s="253">
        <v>70</v>
      </c>
      <c r="J316" s="253">
        <v>83</v>
      </c>
      <c r="K316" s="256">
        <v>5.8099999999999999E-2</v>
      </c>
      <c r="L316" s="257"/>
      <c r="M316" s="260">
        <v>92.94</v>
      </c>
      <c r="N316" s="266" t="s">
        <v>190</v>
      </c>
      <c r="O316" s="246"/>
      <c r="P316" s="247"/>
      <c r="Q316" s="248"/>
    </row>
    <row r="317" spans="1:20">
      <c r="A317" s="255">
        <v>5</v>
      </c>
      <c r="B317" s="253" t="s">
        <v>597</v>
      </c>
      <c r="C317" s="252" t="s">
        <v>10</v>
      </c>
      <c r="D317" s="253" t="s">
        <v>597</v>
      </c>
      <c r="E317" s="133" t="s">
        <v>189</v>
      </c>
      <c r="F317" s="261">
        <v>5.0999999999999996</v>
      </c>
      <c r="G317" s="258">
        <v>4.5</v>
      </c>
      <c r="H317" s="253">
        <v>100</v>
      </c>
      <c r="I317" s="253">
        <v>70</v>
      </c>
      <c r="J317" s="253">
        <v>83</v>
      </c>
      <c r="K317" s="256">
        <v>5.8099999999999999E-2</v>
      </c>
      <c r="L317" s="257"/>
      <c r="M317" s="260">
        <v>93.25</v>
      </c>
      <c r="N317" s="266" t="s">
        <v>190</v>
      </c>
      <c r="O317" s="246"/>
      <c r="P317" s="247"/>
      <c r="Q317" s="248"/>
    </row>
    <row r="318" spans="1:20">
      <c r="A318" s="255">
        <v>6</v>
      </c>
      <c r="B318" s="253" t="s">
        <v>567</v>
      </c>
      <c r="C318" s="252" t="s">
        <v>335</v>
      </c>
      <c r="D318" s="253" t="s">
        <v>567</v>
      </c>
      <c r="E318" s="133" t="s">
        <v>189</v>
      </c>
      <c r="F318" s="261">
        <v>6.6</v>
      </c>
      <c r="G318" s="258">
        <v>6.5</v>
      </c>
      <c r="H318" s="253">
        <v>142</v>
      </c>
      <c r="I318" s="253">
        <v>98</v>
      </c>
      <c r="J318" s="253">
        <v>52</v>
      </c>
      <c r="K318" s="256">
        <v>1.3419E-2</v>
      </c>
      <c r="L318" s="257"/>
      <c r="M318" s="260">
        <v>97.55</v>
      </c>
      <c r="N318" s="266" t="s">
        <v>190</v>
      </c>
    </row>
    <row r="319" spans="1:20">
      <c r="A319" s="255">
        <v>7</v>
      </c>
      <c r="B319" s="253" t="s">
        <v>601</v>
      </c>
      <c r="C319" s="252" t="s">
        <v>600</v>
      </c>
      <c r="D319" s="253" t="s">
        <v>601</v>
      </c>
      <c r="E319" s="133" t="s">
        <v>189</v>
      </c>
      <c r="F319" s="261">
        <v>6.5</v>
      </c>
      <c r="G319" s="258">
        <v>6</v>
      </c>
      <c r="H319" s="253">
        <v>142</v>
      </c>
      <c r="I319" s="253">
        <v>98</v>
      </c>
      <c r="J319" s="253">
        <v>52</v>
      </c>
      <c r="K319" s="256">
        <v>3.6200000000000003E-2</v>
      </c>
      <c r="L319" s="257"/>
      <c r="M319" s="260">
        <v>98.23</v>
      </c>
      <c r="N319" s="266" t="s">
        <v>190</v>
      </c>
      <c r="O319" s="246"/>
    </row>
    <row r="320" spans="1:20">
      <c r="A320" s="255">
        <v>8</v>
      </c>
      <c r="B320" s="253" t="s">
        <v>568</v>
      </c>
      <c r="C320" s="252" t="s">
        <v>347</v>
      </c>
      <c r="D320" s="253" t="s">
        <v>568</v>
      </c>
      <c r="E320" s="133" t="s">
        <v>189</v>
      </c>
      <c r="F320" s="261">
        <v>6.6</v>
      </c>
      <c r="G320" s="258">
        <v>6.5</v>
      </c>
      <c r="H320" s="253">
        <v>142</v>
      </c>
      <c r="I320" s="253">
        <v>98</v>
      </c>
      <c r="J320" s="253">
        <v>52</v>
      </c>
      <c r="K320" s="256">
        <v>1.3419E-2</v>
      </c>
      <c r="L320" s="257"/>
      <c r="M320" s="260">
        <v>96.81</v>
      </c>
      <c r="N320" s="266" t="s">
        <v>190</v>
      </c>
      <c r="O320" s="246"/>
    </row>
    <row r="321" spans="1:17">
      <c r="A321" s="255">
        <v>9</v>
      </c>
      <c r="B321" s="253" t="s">
        <v>577</v>
      </c>
      <c r="C321" s="252" t="s">
        <v>11</v>
      </c>
      <c r="D321" s="253" t="s">
        <v>577</v>
      </c>
      <c r="E321" s="133" t="s">
        <v>189</v>
      </c>
      <c r="F321" s="261">
        <v>2.1666666666666665</v>
      </c>
      <c r="G321" s="258">
        <v>2</v>
      </c>
      <c r="H321" s="253">
        <v>0</v>
      </c>
      <c r="I321" s="253">
        <v>0</v>
      </c>
      <c r="J321" s="253">
        <v>0</v>
      </c>
      <c r="K321" s="256">
        <v>8.0000000000000002E-3</v>
      </c>
      <c r="L321" s="257"/>
      <c r="M321" s="262">
        <v>10.74</v>
      </c>
      <c r="N321" s="266" t="s">
        <v>190</v>
      </c>
      <c r="O321" s="246"/>
    </row>
    <row r="322" spans="1:17">
      <c r="A322" s="255">
        <v>10</v>
      </c>
      <c r="B322" s="253" t="s">
        <v>599</v>
      </c>
      <c r="C322" s="252" t="s">
        <v>550</v>
      </c>
      <c r="D322" s="253" t="s">
        <v>599</v>
      </c>
      <c r="E322" s="133" t="s">
        <v>189</v>
      </c>
      <c r="F322" s="261">
        <v>2.1666666666666665</v>
      </c>
      <c r="G322" s="258">
        <v>2</v>
      </c>
      <c r="H322" s="253">
        <v>0</v>
      </c>
      <c r="I322" s="253">
        <v>0</v>
      </c>
      <c r="J322" s="253">
        <v>0</v>
      </c>
      <c r="K322" s="256">
        <v>8.0000000000000002E-3</v>
      </c>
      <c r="L322" s="257"/>
      <c r="M322" s="262">
        <v>10.52</v>
      </c>
      <c r="N322" s="266" t="s">
        <v>190</v>
      </c>
      <c r="O322" s="246"/>
    </row>
    <row r="323" spans="1:17">
      <c r="A323" s="255">
        <v>11</v>
      </c>
      <c r="B323" s="253" t="s">
        <v>563</v>
      </c>
      <c r="C323" s="252" t="s">
        <v>589</v>
      </c>
      <c r="D323" s="253" t="s">
        <v>563</v>
      </c>
      <c r="E323" s="133" t="s">
        <v>189</v>
      </c>
      <c r="F323" s="261">
        <v>2.2000000000000002</v>
      </c>
      <c r="G323" s="258">
        <v>1</v>
      </c>
      <c r="H323" s="253">
        <v>87</v>
      </c>
      <c r="I323" s="253">
        <v>75</v>
      </c>
      <c r="J323" s="253">
        <v>52</v>
      </c>
      <c r="K323" s="256">
        <v>3.4000000000000002E-3</v>
      </c>
      <c r="L323" s="257"/>
      <c r="M323" s="262">
        <v>23.95</v>
      </c>
      <c r="N323" s="266" t="s">
        <v>190</v>
      </c>
      <c r="O323" s="246"/>
    </row>
    <row r="324" spans="1:17">
      <c r="A324" s="255">
        <v>12</v>
      </c>
      <c r="B324" s="253" t="s">
        <v>564</v>
      </c>
      <c r="C324" s="252" t="s">
        <v>590</v>
      </c>
      <c r="D324" s="253" t="s">
        <v>564</v>
      </c>
      <c r="E324" s="133" t="s">
        <v>189</v>
      </c>
      <c r="F324" s="255">
        <v>0</v>
      </c>
      <c r="G324" s="253">
        <v>1</v>
      </c>
      <c r="H324" s="253">
        <v>0</v>
      </c>
      <c r="I324" s="253">
        <v>0</v>
      </c>
      <c r="J324" s="253">
        <v>0</v>
      </c>
      <c r="K324" s="256">
        <v>3.4000000000000002E-3</v>
      </c>
      <c r="L324" s="257"/>
      <c r="M324" s="260">
        <v>23.95</v>
      </c>
      <c r="N324" s="283" t="s">
        <v>190</v>
      </c>
    </row>
    <row r="325" spans="1:17">
      <c r="A325" s="255">
        <v>13</v>
      </c>
      <c r="B325" s="253" t="s">
        <v>18</v>
      </c>
      <c r="C325" s="252" t="s">
        <v>592</v>
      </c>
      <c r="D325" s="253" t="s">
        <v>18</v>
      </c>
      <c r="E325" s="133" t="s">
        <v>189</v>
      </c>
      <c r="F325" s="255">
        <v>2.2000000000000002</v>
      </c>
      <c r="G325" s="253">
        <v>1</v>
      </c>
      <c r="H325" s="253">
        <v>87</v>
      </c>
      <c r="I325" s="253">
        <v>75</v>
      </c>
      <c r="J325" s="253">
        <v>52</v>
      </c>
      <c r="K325" s="256">
        <v>3.4000000000000002E-3</v>
      </c>
      <c r="L325" s="257"/>
      <c r="M325" s="260">
        <v>23.89</v>
      </c>
      <c r="N325" s="283" t="s">
        <v>190</v>
      </c>
    </row>
    <row r="326" spans="1:17">
      <c r="A326" s="255">
        <v>14</v>
      </c>
      <c r="B326" s="253" t="s">
        <v>17</v>
      </c>
      <c r="C326" s="252" t="s">
        <v>591</v>
      </c>
      <c r="D326" s="253" t="s">
        <v>17</v>
      </c>
      <c r="E326" s="133" t="s">
        <v>189</v>
      </c>
      <c r="F326" s="255">
        <v>0</v>
      </c>
      <c r="G326" s="253">
        <v>1</v>
      </c>
      <c r="H326" s="253">
        <v>0</v>
      </c>
      <c r="I326" s="253">
        <v>0</v>
      </c>
      <c r="J326" s="253">
        <v>0</v>
      </c>
      <c r="K326" s="256">
        <v>3.4000000000000002E-3</v>
      </c>
      <c r="L326" s="257"/>
      <c r="M326" s="260">
        <v>23.89</v>
      </c>
      <c r="N326" s="283" t="s">
        <v>190</v>
      </c>
    </row>
    <row r="327" spans="1:17">
      <c r="A327" s="255">
        <v>15</v>
      </c>
      <c r="B327" s="253" t="s">
        <v>576</v>
      </c>
      <c r="C327" s="252" t="s">
        <v>603</v>
      </c>
      <c r="D327" s="253" t="s">
        <v>576</v>
      </c>
      <c r="E327" s="133" t="s">
        <v>189</v>
      </c>
      <c r="F327" s="255">
        <v>0</v>
      </c>
      <c r="G327" s="253">
        <v>1</v>
      </c>
      <c r="H327" s="253">
        <v>0</v>
      </c>
      <c r="I327" s="253">
        <v>0</v>
      </c>
      <c r="J327" s="253">
        <v>0</v>
      </c>
      <c r="K327" s="256">
        <v>3.4000000000000002E-3</v>
      </c>
      <c r="L327" s="263"/>
      <c r="M327" s="262">
        <v>24.73</v>
      </c>
      <c r="N327" s="283" t="s">
        <v>190</v>
      </c>
    </row>
    <row r="328" spans="1:17">
      <c r="A328" s="255">
        <v>16</v>
      </c>
      <c r="B328" s="253" t="s">
        <v>575</v>
      </c>
      <c r="C328" s="252" t="s">
        <v>602</v>
      </c>
      <c r="D328" s="253" t="s">
        <v>575</v>
      </c>
      <c r="E328" s="133" t="s">
        <v>189</v>
      </c>
      <c r="F328" s="255">
        <v>2.2000000000000002</v>
      </c>
      <c r="G328" s="253">
        <v>1</v>
      </c>
      <c r="H328" s="253">
        <v>87</v>
      </c>
      <c r="I328" s="253">
        <v>75</v>
      </c>
      <c r="J328" s="253">
        <v>52</v>
      </c>
      <c r="K328" s="256">
        <v>3.4000000000000002E-3</v>
      </c>
      <c r="L328" s="257"/>
      <c r="M328" s="260">
        <v>24.73</v>
      </c>
      <c r="N328" s="283" t="s">
        <v>190</v>
      </c>
    </row>
    <row r="329" spans="1:17">
      <c r="A329" s="255">
        <v>17</v>
      </c>
      <c r="B329" s="253" t="s">
        <v>565</v>
      </c>
      <c r="C329" s="252" t="s">
        <v>593</v>
      </c>
      <c r="D329" s="253" t="s">
        <v>565</v>
      </c>
      <c r="E329" s="133" t="s">
        <v>189</v>
      </c>
      <c r="F329" s="255">
        <v>1.5</v>
      </c>
      <c r="G329" s="253">
        <v>0.65</v>
      </c>
      <c r="H329" s="253">
        <v>110</v>
      </c>
      <c r="I329" s="253">
        <v>65</v>
      </c>
      <c r="J329" s="253">
        <v>55</v>
      </c>
      <c r="K329" s="256">
        <v>3.9399999999999999E-3</v>
      </c>
      <c r="L329" s="257"/>
      <c r="M329" s="260">
        <v>22.97</v>
      </c>
      <c r="N329" s="266" t="s">
        <v>190</v>
      </c>
      <c r="O329" s="246"/>
      <c r="P329" s="247"/>
      <c r="Q329" s="286"/>
    </row>
    <row r="330" spans="1:17">
      <c r="A330" s="255">
        <v>18</v>
      </c>
      <c r="B330" s="253" t="s">
        <v>566</v>
      </c>
      <c r="C330" s="252" t="s">
        <v>594</v>
      </c>
      <c r="D330" s="253" t="s">
        <v>566</v>
      </c>
      <c r="E330" s="133" t="s">
        <v>189</v>
      </c>
      <c r="F330" s="255">
        <v>0</v>
      </c>
      <c r="G330" s="253">
        <v>0.65</v>
      </c>
      <c r="H330" s="253">
        <v>0</v>
      </c>
      <c r="I330" s="253">
        <v>0</v>
      </c>
      <c r="J330" s="253">
        <v>0</v>
      </c>
      <c r="K330" s="256">
        <v>3.9399999999999999E-3</v>
      </c>
      <c r="L330" s="257"/>
      <c r="M330" s="260">
        <v>22.97</v>
      </c>
      <c r="N330" s="266" t="s">
        <v>190</v>
      </c>
      <c r="O330" s="246"/>
      <c r="P330" s="247"/>
      <c r="Q330" s="286"/>
    </row>
    <row r="331" spans="1:17">
      <c r="A331" s="255">
        <v>19</v>
      </c>
      <c r="B331" s="253" t="s">
        <v>587</v>
      </c>
      <c r="C331" s="252" t="s">
        <v>596</v>
      </c>
      <c r="D331" s="253" t="s">
        <v>587</v>
      </c>
      <c r="E331" s="133" t="s">
        <v>189</v>
      </c>
      <c r="F331" s="255">
        <v>0</v>
      </c>
      <c r="G331" s="253">
        <v>0.65</v>
      </c>
      <c r="H331" s="253">
        <v>0</v>
      </c>
      <c r="I331" s="253">
        <v>0</v>
      </c>
      <c r="J331" s="253">
        <v>0</v>
      </c>
      <c r="K331" s="256">
        <v>3.9399999999999999E-3</v>
      </c>
      <c r="L331" s="257"/>
      <c r="M331" s="262">
        <v>22.97</v>
      </c>
      <c r="N331" s="266" t="s">
        <v>190</v>
      </c>
      <c r="O331" s="246"/>
      <c r="P331" s="247"/>
      <c r="Q331" s="286"/>
    </row>
    <row r="332" spans="1:17">
      <c r="A332" s="255">
        <v>20</v>
      </c>
      <c r="B332" s="253" t="s">
        <v>586</v>
      </c>
      <c r="C332" s="252" t="s">
        <v>595</v>
      </c>
      <c r="D332" s="253" t="s">
        <v>586</v>
      </c>
      <c r="E332" s="133" t="s">
        <v>189</v>
      </c>
      <c r="F332" s="255">
        <v>1.5</v>
      </c>
      <c r="G332" s="253">
        <v>0.65</v>
      </c>
      <c r="H332" s="253">
        <v>110</v>
      </c>
      <c r="I332" s="253">
        <v>65</v>
      </c>
      <c r="J332" s="253">
        <v>55</v>
      </c>
      <c r="K332" s="256">
        <v>3.9399999999999999E-3</v>
      </c>
      <c r="L332" s="257"/>
      <c r="M332" s="262">
        <v>22.97</v>
      </c>
      <c r="N332" s="266" t="s">
        <v>190</v>
      </c>
      <c r="O332" s="246"/>
      <c r="P332" s="247"/>
      <c r="Q332" s="286"/>
    </row>
    <row r="333" spans="1:17" s="316" customFormat="1">
      <c r="A333" s="305">
        <v>21</v>
      </c>
      <c r="B333" s="307" t="s">
        <v>571</v>
      </c>
      <c r="C333" s="306" t="s">
        <v>540</v>
      </c>
      <c r="D333" s="307" t="s">
        <v>571</v>
      </c>
      <c r="E333" s="308" t="s">
        <v>189</v>
      </c>
      <c r="F333" s="305">
        <v>0.75</v>
      </c>
      <c r="G333" s="307">
        <v>0.7</v>
      </c>
      <c r="H333" s="307">
        <v>0</v>
      </c>
      <c r="I333" s="307">
        <v>0</v>
      </c>
      <c r="J333" s="307">
        <v>0</v>
      </c>
      <c r="K333" s="309">
        <v>7.0000000000000001E-3</v>
      </c>
      <c r="L333" s="310"/>
      <c r="M333" s="317">
        <v>8.69</v>
      </c>
      <c r="N333" s="312" t="s">
        <v>190</v>
      </c>
      <c r="O333" s="313"/>
      <c r="P333" s="314"/>
      <c r="Q333" s="318"/>
    </row>
    <row r="334" spans="1:17">
      <c r="A334" s="255">
        <v>22</v>
      </c>
      <c r="B334" s="253" t="s">
        <v>572</v>
      </c>
      <c r="C334" s="252" t="s">
        <v>541</v>
      </c>
      <c r="D334" s="253" t="s">
        <v>572</v>
      </c>
      <c r="E334" s="133" t="s">
        <v>189</v>
      </c>
      <c r="F334" s="255">
        <v>0.75</v>
      </c>
      <c r="G334" s="253">
        <v>0.7</v>
      </c>
      <c r="H334" s="253">
        <v>0</v>
      </c>
      <c r="I334" s="253">
        <v>0</v>
      </c>
      <c r="J334" s="253">
        <v>0</v>
      </c>
      <c r="K334" s="256">
        <v>7.0000000000000001E-3</v>
      </c>
      <c r="L334" s="257"/>
      <c r="M334" s="260">
        <v>6.04</v>
      </c>
      <c r="N334" s="266" t="s">
        <v>190</v>
      </c>
      <c r="O334" s="246"/>
      <c r="P334" s="247"/>
      <c r="Q334" s="286"/>
    </row>
    <row r="335" spans="1:17">
      <c r="A335" s="255">
        <v>23</v>
      </c>
      <c r="B335" s="253" t="s">
        <v>165</v>
      </c>
      <c r="C335" s="252" t="s">
        <v>615</v>
      </c>
      <c r="D335" s="253" t="s">
        <v>165</v>
      </c>
      <c r="E335" s="133" t="s">
        <v>189</v>
      </c>
      <c r="F335" s="255">
        <v>17.2</v>
      </c>
      <c r="G335" s="253">
        <v>8.6</v>
      </c>
      <c r="H335" s="253">
        <v>158</v>
      </c>
      <c r="I335" s="253">
        <v>59</v>
      </c>
      <c r="J335" s="253">
        <v>26</v>
      </c>
      <c r="K335" s="256">
        <v>2.6930222222222223E-2</v>
      </c>
      <c r="L335" s="257"/>
      <c r="M335" s="262">
        <v>17.27</v>
      </c>
      <c r="N335" s="266" t="s">
        <v>190</v>
      </c>
      <c r="O335" s="246"/>
      <c r="P335" s="247"/>
      <c r="Q335" s="248"/>
    </row>
    <row r="336" spans="1:17">
      <c r="A336" s="255">
        <v>24</v>
      </c>
      <c r="B336" s="253" t="s">
        <v>166</v>
      </c>
      <c r="C336" s="252" t="s">
        <v>616</v>
      </c>
      <c r="D336" s="253" t="s">
        <v>166</v>
      </c>
      <c r="E336" s="133" t="s">
        <v>189</v>
      </c>
      <c r="F336" s="255">
        <v>10.35</v>
      </c>
      <c r="G336" s="253">
        <v>8.1999999999999993</v>
      </c>
      <c r="H336" s="253">
        <v>158</v>
      </c>
      <c r="I336" s="253">
        <v>59</v>
      </c>
      <c r="J336" s="253">
        <v>26</v>
      </c>
      <c r="K336" s="256">
        <v>2.6930222222222223E-2</v>
      </c>
      <c r="L336" s="257"/>
      <c r="M336" s="262">
        <v>17.41</v>
      </c>
      <c r="N336" s="266" t="s">
        <v>190</v>
      </c>
      <c r="O336" s="246"/>
      <c r="P336" s="247"/>
      <c r="Q336" s="248"/>
    </row>
    <row r="337" spans="1:17">
      <c r="A337" s="255">
        <v>25</v>
      </c>
      <c r="B337" s="253" t="s">
        <v>167</v>
      </c>
      <c r="C337" s="252" t="s">
        <v>617</v>
      </c>
      <c r="D337" s="253" t="s">
        <v>167</v>
      </c>
      <c r="E337" s="133" t="s">
        <v>189</v>
      </c>
      <c r="F337" s="255">
        <v>1.03</v>
      </c>
      <c r="G337" s="253">
        <v>0.4</v>
      </c>
      <c r="H337" s="253" t="s">
        <v>478</v>
      </c>
      <c r="I337" s="253" t="s">
        <v>478</v>
      </c>
      <c r="J337" s="253" t="s">
        <v>478</v>
      </c>
      <c r="K337" s="256">
        <v>8.2000000000000003E-2</v>
      </c>
      <c r="L337" s="257"/>
      <c r="M337" s="262">
        <v>3.51</v>
      </c>
      <c r="N337" s="266" t="s">
        <v>190</v>
      </c>
      <c r="O337" s="246"/>
      <c r="P337" s="247"/>
      <c r="Q337" s="248"/>
    </row>
    <row r="338" spans="1:17">
      <c r="A338" s="255">
        <v>26</v>
      </c>
      <c r="B338" s="253" t="s">
        <v>168</v>
      </c>
      <c r="C338" s="252" t="s">
        <v>618</v>
      </c>
      <c r="D338" s="253" t="s">
        <v>168</v>
      </c>
      <c r="E338" s="133" t="s">
        <v>189</v>
      </c>
      <c r="F338" s="255">
        <v>1.1399999999999999</v>
      </c>
      <c r="G338" s="253">
        <v>0.51</v>
      </c>
      <c r="H338" s="253" t="s">
        <v>478</v>
      </c>
      <c r="I338" s="253" t="s">
        <v>478</v>
      </c>
      <c r="J338" s="253" t="s">
        <v>478</v>
      </c>
      <c r="K338" s="256">
        <v>8.2000000000000003E-2</v>
      </c>
      <c r="L338" s="257"/>
      <c r="M338" s="260">
        <v>3.4</v>
      </c>
      <c r="N338" s="266" t="s">
        <v>190</v>
      </c>
      <c r="O338" s="246"/>
      <c r="P338" s="247"/>
      <c r="Q338" s="248"/>
    </row>
    <row r="339" spans="1:17">
      <c r="A339" s="255">
        <v>27</v>
      </c>
      <c r="B339" s="253" t="s">
        <v>169</v>
      </c>
      <c r="C339" s="252" t="s">
        <v>612</v>
      </c>
      <c r="D339" s="253" t="s">
        <v>169</v>
      </c>
      <c r="E339" s="133" t="s">
        <v>189</v>
      </c>
      <c r="F339" s="255">
        <v>15</v>
      </c>
      <c r="G339" s="253">
        <v>6.4</v>
      </c>
      <c r="H339" s="253">
        <v>158</v>
      </c>
      <c r="I339" s="253">
        <v>59</v>
      </c>
      <c r="J339" s="253">
        <v>26</v>
      </c>
      <c r="K339" s="256">
        <v>3.0296500000000001E-2</v>
      </c>
      <c r="L339" s="257"/>
      <c r="M339" s="260">
        <v>19.54</v>
      </c>
      <c r="N339" s="266" t="s">
        <v>190</v>
      </c>
      <c r="O339" s="246"/>
      <c r="P339" s="247"/>
      <c r="Q339" s="248"/>
    </row>
    <row r="340" spans="1:17">
      <c r="A340" s="255">
        <v>28</v>
      </c>
      <c r="B340" s="253" t="s">
        <v>170</v>
      </c>
      <c r="C340" s="252" t="s">
        <v>155</v>
      </c>
      <c r="D340" s="253" t="s">
        <v>170</v>
      </c>
      <c r="E340" s="133" t="s">
        <v>189</v>
      </c>
      <c r="F340" s="255">
        <v>5.45</v>
      </c>
      <c r="G340" s="253">
        <v>1.25</v>
      </c>
      <c r="H340" s="253">
        <v>158</v>
      </c>
      <c r="I340" s="253">
        <v>23</v>
      </c>
      <c r="J340" s="253">
        <v>14</v>
      </c>
      <c r="K340" s="256">
        <v>1.0175199999999999E-2</v>
      </c>
      <c r="L340" s="257"/>
      <c r="M340" s="260">
        <v>11.1</v>
      </c>
      <c r="N340" s="266" t="s">
        <v>190</v>
      </c>
      <c r="O340" s="246"/>
      <c r="P340" s="247"/>
      <c r="Q340" s="248"/>
    </row>
    <row r="341" spans="1:17" s="316" customFormat="1">
      <c r="A341" s="305">
        <v>29</v>
      </c>
      <c r="B341" s="307" t="s">
        <v>171</v>
      </c>
      <c r="C341" s="306" t="s">
        <v>156</v>
      </c>
      <c r="D341" s="307" t="s">
        <v>171</v>
      </c>
      <c r="E341" s="308" t="s">
        <v>189</v>
      </c>
      <c r="F341" s="305">
        <v>5.65</v>
      </c>
      <c r="G341" s="307">
        <v>4.4000000000000004</v>
      </c>
      <c r="H341" s="307">
        <v>158</v>
      </c>
      <c r="I341" s="307">
        <v>23</v>
      </c>
      <c r="J341" s="307">
        <v>14</v>
      </c>
      <c r="K341" s="309">
        <v>1.0175199999999999E-2</v>
      </c>
      <c r="L341" s="310"/>
      <c r="M341" s="311">
        <v>11.24</v>
      </c>
      <c r="N341" s="312" t="s">
        <v>190</v>
      </c>
      <c r="O341" s="313"/>
      <c r="P341" s="314"/>
      <c r="Q341" s="315"/>
    </row>
    <row r="342" spans="1:17">
      <c r="A342" s="255">
        <v>30</v>
      </c>
      <c r="B342" s="253" t="s">
        <v>172</v>
      </c>
      <c r="C342" s="252" t="s">
        <v>157</v>
      </c>
      <c r="D342" s="253" t="s">
        <v>172</v>
      </c>
      <c r="E342" s="133" t="s">
        <v>189</v>
      </c>
      <c r="F342" s="255">
        <v>5.05</v>
      </c>
      <c r="G342" s="253">
        <v>3.8</v>
      </c>
      <c r="H342" s="253">
        <v>158</v>
      </c>
      <c r="I342" s="253">
        <v>23</v>
      </c>
      <c r="J342" s="253">
        <v>14</v>
      </c>
      <c r="K342" s="256">
        <v>2.5437999999999999E-2</v>
      </c>
      <c r="L342" s="257"/>
      <c r="M342" s="260">
        <v>33.35</v>
      </c>
      <c r="N342" s="266" t="s">
        <v>190</v>
      </c>
      <c r="O342" s="246"/>
      <c r="P342" s="247"/>
      <c r="Q342" s="248"/>
    </row>
    <row r="343" spans="1:17">
      <c r="A343" s="255">
        <v>31</v>
      </c>
      <c r="B343" s="253" t="s">
        <v>173</v>
      </c>
      <c r="C343" s="252" t="s">
        <v>158</v>
      </c>
      <c r="D343" s="253" t="s">
        <v>173</v>
      </c>
      <c r="E343" s="133" t="s">
        <v>189</v>
      </c>
      <c r="F343" s="255">
        <v>5.05</v>
      </c>
      <c r="G343" s="253">
        <v>3.8</v>
      </c>
      <c r="H343" s="253">
        <v>158</v>
      </c>
      <c r="I343" s="253">
        <v>23</v>
      </c>
      <c r="J343" s="253">
        <v>14</v>
      </c>
      <c r="K343" s="256">
        <v>2.5437999999999999E-2</v>
      </c>
      <c r="L343" s="257"/>
      <c r="M343" s="260">
        <v>31.13</v>
      </c>
      <c r="N343" s="266" t="s">
        <v>190</v>
      </c>
      <c r="O343" s="246"/>
      <c r="P343" s="247"/>
      <c r="Q343" s="248"/>
    </row>
    <row r="344" spans="1:17">
      <c r="A344" s="255">
        <v>32</v>
      </c>
      <c r="B344" s="253" t="s">
        <v>174</v>
      </c>
      <c r="C344" s="252" t="s">
        <v>159</v>
      </c>
      <c r="D344" s="253" t="s">
        <v>174</v>
      </c>
      <c r="E344" s="133" t="s">
        <v>189</v>
      </c>
      <c r="F344" s="255">
        <v>4.5</v>
      </c>
      <c r="G344" s="253">
        <v>4</v>
      </c>
      <c r="H344" s="253">
        <v>158</v>
      </c>
      <c r="I344" s="253">
        <v>23</v>
      </c>
      <c r="J344" s="253">
        <v>14</v>
      </c>
      <c r="K344" s="256">
        <v>2.5437999999999999E-2</v>
      </c>
      <c r="L344" s="257"/>
      <c r="M344" s="260">
        <v>32.26</v>
      </c>
      <c r="N344" s="266" t="s">
        <v>190</v>
      </c>
      <c r="O344" s="246"/>
      <c r="P344" s="247"/>
      <c r="Q344" s="248"/>
    </row>
    <row r="345" spans="1:17">
      <c r="A345" s="255">
        <v>33</v>
      </c>
      <c r="B345" s="253" t="s">
        <v>175</v>
      </c>
      <c r="C345" s="252" t="s">
        <v>160</v>
      </c>
      <c r="D345" s="253" t="s">
        <v>175</v>
      </c>
      <c r="E345" s="133" t="s">
        <v>189</v>
      </c>
      <c r="F345" s="255">
        <v>5</v>
      </c>
      <c r="G345" s="253">
        <v>4</v>
      </c>
      <c r="H345" s="253">
        <v>158</v>
      </c>
      <c r="I345" s="253">
        <v>23</v>
      </c>
      <c r="J345" s="253">
        <v>14</v>
      </c>
      <c r="K345" s="256">
        <v>2.5437999999999999E-2</v>
      </c>
      <c r="L345" s="257"/>
      <c r="M345" s="260">
        <v>30.04</v>
      </c>
      <c r="N345" s="266" t="s">
        <v>190</v>
      </c>
      <c r="O345" s="246"/>
      <c r="P345" s="247"/>
      <c r="Q345" s="248"/>
    </row>
    <row r="346" spans="1:17">
      <c r="A346" s="255">
        <v>34</v>
      </c>
      <c r="B346" s="253" t="s">
        <v>176</v>
      </c>
      <c r="C346" s="252" t="s">
        <v>161</v>
      </c>
      <c r="D346" s="253" t="s">
        <v>176</v>
      </c>
      <c r="E346" s="133" t="s">
        <v>189</v>
      </c>
      <c r="F346" s="255">
        <v>5.05</v>
      </c>
      <c r="G346" s="253">
        <v>3.8</v>
      </c>
      <c r="H346" s="253">
        <v>158</v>
      </c>
      <c r="I346" s="253">
        <v>23</v>
      </c>
      <c r="J346" s="253">
        <v>14</v>
      </c>
      <c r="K346" s="256">
        <v>2.5437999999999999E-2</v>
      </c>
      <c r="L346" s="257"/>
      <c r="M346" s="260">
        <v>33.159999999999997</v>
      </c>
      <c r="N346" s="266" t="s">
        <v>190</v>
      </c>
      <c r="O346" s="246"/>
      <c r="P346" s="247"/>
      <c r="Q346" s="248"/>
    </row>
    <row r="347" spans="1:17">
      <c r="A347" s="255">
        <v>35</v>
      </c>
      <c r="B347" s="253" t="s">
        <v>177</v>
      </c>
      <c r="C347" s="252" t="s">
        <v>162</v>
      </c>
      <c r="D347" s="253" t="s">
        <v>177</v>
      </c>
      <c r="E347" s="133" t="s">
        <v>189</v>
      </c>
      <c r="F347" s="255">
        <v>5.05</v>
      </c>
      <c r="G347" s="253">
        <v>3.8</v>
      </c>
      <c r="H347" s="253">
        <v>158</v>
      </c>
      <c r="I347" s="253">
        <v>23</v>
      </c>
      <c r="J347" s="253">
        <v>14</v>
      </c>
      <c r="K347" s="256">
        <v>2.5437999999999999E-2</v>
      </c>
      <c r="L347" s="257"/>
      <c r="M347" s="260">
        <v>33.21</v>
      </c>
      <c r="N347" s="266" t="s">
        <v>190</v>
      </c>
      <c r="O347" s="246"/>
      <c r="P347" s="247"/>
      <c r="Q347" s="248"/>
    </row>
    <row r="348" spans="1:17">
      <c r="A348" s="255">
        <v>36</v>
      </c>
      <c r="B348" s="253" t="s">
        <v>178</v>
      </c>
      <c r="C348" s="252" t="s">
        <v>163</v>
      </c>
      <c r="D348" s="253" t="s">
        <v>178</v>
      </c>
      <c r="E348" s="133" t="s">
        <v>189</v>
      </c>
      <c r="F348" s="255">
        <v>2</v>
      </c>
      <c r="G348" s="253">
        <v>1.4</v>
      </c>
      <c r="H348" s="253">
        <v>158</v>
      </c>
      <c r="I348" s="253">
        <v>59</v>
      </c>
      <c r="J348" s="253">
        <v>26</v>
      </c>
      <c r="K348" s="256">
        <v>0.242372</v>
      </c>
      <c r="L348" s="257"/>
      <c r="M348" s="260">
        <v>20.6</v>
      </c>
      <c r="N348" s="266" t="s">
        <v>190</v>
      </c>
      <c r="O348" s="246"/>
      <c r="P348" s="247"/>
      <c r="Q348" s="248"/>
    </row>
    <row r="349" spans="1:17">
      <c r="A349" s="255">
        <v>37</v>
      </c>
      <c r="B349" s="253" t="s">
        <v>179</v>
      </c>
      <c r="C349" s="252" t="s">
        <v>164</v>
      </c>
      <c r="D349" s="253" t="s">
        <v>179</v>
      </c>
      <c r="E349" s="133" t="s">
        <v>189</v>
      </c>
      <c r="F349" s="255">
        <v>4</v>
      </c>
      <c r="G349" s="253">
        <v>3</v>
      </c>
      <c r="H349" s="253">
        <v>158</v>
      </c>
      <c r="I349" s="253">
        <v>59</v>
      </c>
      <c r="J349" s="253">
        <v>26</v>
      </c>
      <c r="K349" s="256">
        <v>0.242372</v>
      </c>
      <c r="L349" s="257"/>
      <c r="M349" s="260">
        <v>35.15</v>
      </c>
      <c r="N349" s="266" t="s">
        <v>190</v>
      </c>
      <c r="O349" s="246"/>
      <c r="P349" s="247"/>
      <c r="Q349" s="248"/>
    </row>
    <row r="350" spans="1:17">
      <c r="A350" s="255">
        <v>38</v>
      </c>
      <c r="B350" s="253" t="s">
        <v>140</v>
      </c>
      <c r="C350" s="252" t="s">
        <v>125</v>
      </c>
      <c r="D350" s="253" t="s">
        <v>140</v>
      </c>
      <c r="E350" s="133" t="s">
        <v>189</v>
      </c>
      <c r="F350" s="255">
        <v>7.4599999999999991</v>
      </c>
      <c r="G350" s="253">
        <v>4.5999999999999996</v>
      </c>
      <c r="H350" s="253">
        <v>153</v>
      </c>
      <c r="I350" s="253">
        <v>59</v>
      </c>
      <c r="J350" s="253">
        <v>26</v>
      </c>
      <c r="K350" s="256">
        <v>1.17E-2</v>
      </c>
      <c r="L350" s="257"/>
      <c r="M350" s="260">
        <v>44.17</v>
      </c>
      <c r="N350" s="266" t="s">
        <v>190</v>
      </c>
      <c r="O350" s="246"/>
      <c r="P350" s="247"/>
      <c r="Q350" s="248"/>
    </row>
    <row r="351" spans="1:17">
      <c r="A351" s="255">
        <v>39</v>
      </c>
      <c r="B351" s="253" t="s">
        <v>141</v>
      </c>
      <c r="C351" s="252" t="s">
        <v>126</v>
      </c>
      <c r="D351" s="253" t="s">
        <v>141</v>
      </c>
      <c r="E351" s="133" t="s">
        <v>189</v>
      </c>
      <c r="F351" s="255">
        <v>9.34</v>
      </c>
      <c r="G351" s="253">
        <v>9</v>
      </c>
      <c r="H351" s="253">
        <v>158</v>
      </c>
      <c r="I351" s="253">
        <v>59</v>
      </c>
      <c r="J351" s="253">
        <v>26</v>
      </c>
      <c r="K351" s="256">
        <v>2.4799999999999999E-2</v>
      </c>
      <c r="L351" s="257"/>
      <c r="M351" s="260">
        <v>37.85</v>
      </c>
      <c r="N351" s="266" t="s">
        <v>190</v>
      </c>
      <c r="O351" s="246"/>
      <c r="P351" s="247"/>
      <c r="Q351" s="248"/>
    </row>
    <row r="352" spans="1:17">
      <c r="A352" s="255">
        <v>40</v>
      </c>
      <c r="B352" s="253" t="s">
        <v>142</v>
      </c>
      <c r="C352" s="252" t="s">
        <v>127</v>
      </c>
      <c r="D352" s="253" t="s">
        <v>142</v>
      </c>
      <c r="E352" s="133" t="s">
        <v>189</v>
      </c>
      <c r="F352" s="255">
        <v>9.14</v>
      </c>
      <c r="G352" s="253">
        <v>8.8000000000000007</v>
      </c>
      <c r="H352" s="253">
        <v>153</v>
      </c>
      <c r="I352" s="253">
        <v>106</v>
      </c>
      <c r="J352" s="253">
        <v>53</v>
      </c>
      <c r="K352" s="256">
        <v>2.1600000000000001E-2</v>
      </c>
      <c r="L352" s="257"/>
      <c r="M352" s="260">
        <v>32.99</v>
      </c>
      <c r="N352" s="266" t="s">
        <v>190</v>
      </c>
      <c r="O352" s="246"/>
      <c r="P352" s="247"/>
      <c r="Q352" s="248"/>
    </row>
    <row r="353" spans="1:17">
      <c r="A353" s="255">
        <v>41</v>
      </c>
      <c r="B353" s="253" t="s">
        <v>143</v>
      </c>
      <c r="C353" s="252" t="s">
        <v>128</v>
      </c>
      <c r="D353" s="253" t="s">
        <v>143</v>
      </c>
      <c r="E353" s="133" t="s">
        <v>189</v>
      </c>
      <c r="F353" s="255">
        <v>9.14</v>
      </c>
      <c r="G353" s="253">
        <v>8.6</v>
      </c>
      <c r="H353" s="253">
        <v>153</v>
      </c>
      <c r="I353" s="253">
        <v>106</v>
      </c>
      <c r="J353" s="253">
        <v>53</v>
      </c>
      <c r="K353" s="256">
        <v>2.1600000000000001E-2</v>
      </c>
      <c r="L353" s="257"/>
      <c r="M353" s="260">
        <v>31.26</v>
      </c>
      <c r="N353" s="266" t="s">
        <v>190</v>
      </c>
      <c r="O353" s="246"/>
      <c r="P353" s="247"/>
      <c r="Q353" s="248"/>
    </row>
    <row r="354" spans="1:17">
      <c r="A354" s="255">
        <v>42</v>
      </c>
      <c r="B354" s="253" t="s">
        <v>144</v>
      </c>
      <c r="C354" s="252" t="s">
        <v>129</v>
      </c>
      <c r="D354" s="253" t="s">
        <v>144</v>
      </c>
      <c r="E354" s="133" t="s">
        <v>189</v>
      </c>
      <c r="F354" s="255">
        <v>2.0230000000000001</v>
      </c>
      <c r="G354" s="253">
        <v>0.69</v>
      </c>
      <c r="H354" s="253">
        <v>22</v>
      </c>
      <c r="I354" s="253">
        <v>15</v>
      </c>
      <c r="J354" s="253">
        <v>11</v>
      </c>
      <c r="K354" s="256">
        <v>1.2099999999999999E-3</v>
      </c>
      <c r="L354" s="257"/>
      <c r="M354" s="260">
        <v>12.23</v>
      </c>
      <c r="N354" s="266" t="s">
        <v>190</v>
      </c>
      <c r="O354" s="246"/>
      <c r="P354" s="247"/>
      <c r="Q354" s="248"/>
    </row>
    <row r="355" spans="1:17" s="316" customFormat="1">
      <c r="A355" s="305">
        <v>43</v>
      </c>
      <c r="B355" s="307" t="s">
        <v>145</v>
      </c>
      <c r="C355" s="306" t="s">
        <v>130</v>
      </c>
      <c r="D355" s="307" t="s">
        <v>145</v>
      </c>
      <c r="E355" s="308" t="s">
        <v>189</v>
      </c>
      <c r="F355" s="305">
        <v>7.15</v>
      </c>
      <c r="G355" s="307">
        <v>6.8</v>
      </c>
      <c r="H355" s="307">
        <v>153</v>
      </c>
      <c r="I355" s="307">
        <v>106</v>
      </c>
      <c r="J355" s="307">
        <v>53</v>
      </c>
      <c r="K355" s="309">
        <v>2.1600000000000001E-2</v>
      </c>
      <c r="L355" s="310"/>
      <c r="M355" s="311">
        <v>33.75</v>
      </c>
      <c r="N355" s="312" t="s">
        <v>190</v>
      </c>
      <c r="O355" s="313"/>
      <c r="P355" s="314"/>
      <c r="Q355" s="315"/>
    </row>
    <row r="356" spans="1:17" s="316" customFormat="1">
      <c r="A356" s="305">
        <v>44</v>
      </c>
      <c r="B356" s="307" t="s">
        <v>146</v>
      </c>
      <c r="C356" s="306" t="s">
        <v>131</v>
      </c>
      <c r="D356" s="307" t="s">
        <v>146</v>
      </c>
      <c r="E356" s="308" t="s">
        <v>189</v>
      </c>
      <c r="F356" s="305">
        <v>4.8099999999999996</v>
      </c>
      <c r="G356" s="307">
        <v>4.4000000000000004</v>
      </c>
      <c r="H356" s="307">
        <v>153</v>
      </c>
      <c r="I356" s="307">
        <v>59</v>
      </c>
      <c r="J356" s="307">
        <v>26</v>
      </c>
      <c r="K356" s="309">
        <v>1.17E-2</v>
      </c>
      <c r="L356" s="310"/>
      <c r="M356" s="311">
        <v>28.09</v>
      </c>
      <c r="N356" s="312" t="s">
        <v>190</v>
      </c>
      <c r="O356" s="313"/>
      <c r="P356" s="314"/>
      <c r="Q356" s="315"/>
    </row>
    <row r="357" spans="1:17">
      <c r="A357" s="255">
        <v>45</v>
      </c>
      <c r="B357" s="253" t="s">
        <v>147</v>
      </c>
      <c r="C357" s="252" t="s">
        <v>132</v>
      </c>
      <c r="D357" s="253" t="s">
        <v>147</v>
      </c>
      <c r="E357" s="133" t="s">
        <v>189</v>
      </c>
      <c r="F357" s="255">
        <v>5</v>
      </c>
      <c r="G357" s="253">
        <v>4.5999999999999996</v>
      </c>
      <c r="H357" s="253">
        <v>153</v>
      </c>
      <c r="I357" s="253">
        <v>59</v>
      </c>
      <c r="J357" s="253">
        <v>26</v>
      </c>
      <c r="K357" s="256">
        <v>1.15E-2</v>
      </c>
      <c r="L357" s="257"/>
      <c r="M357" s="260">
        <v>23.91</v>
      </c>
      <c r="N357" s="266" t="s">
        <v>190</v>
      </c>
      <c r="O357" s="246"/>
      <c r="P357" s="247"/>
      <c r="Q357" s="248"/>
    </row>
    <row r="358" spans="1:17" s="288" customFormat="1">
      <c r="A358" s="255">
        <v>46</v>
      </c>
      <c r="B358" s="253" t="s">
        <v>148</v>
      </c>
      <c r="C358" s="252" t="s">
        <v>133</v>
      </c>
      <c r="D358" s="253" t="s">
        <v>148</v>
      </c>
      <c r="E358" s="133" t="s">
        <v>189</v>
      </c>
      <c r="F358" s="255">
        <v>4.54</v>
      </c>
      <c r="G358" s="253">
        <v>4.2</v>
      </c>
      <c r="H358" s="253">
        <v>153</v>
      </c>
      <c r="I358" s="253">
        <v>106</v>
      </c>
      <c r="J358" s="253">
        <v>53</v>
      </c>
      <c r="K358" s="256">
        <v>1.2999999999999999E-2</v>
      </c>
      <c r="L358" s="253"/>
      <c r="M358" s="260">
        <v>77.25</v>
      </c>
      <c r="N358" s="294" t="s">
        <v>190</v>
      </c>
    </row>
    <row r="359" spans="1:17" s="288" customFormat="1">
      <c r="A359" s="255">
        <v>47</v>
      </c>
      <c r="B359" s="253" t="s">
        <v>149</v>
      </c>
      <c r="C359" s="252" t="s">
        <v>134</v>
      </c>
      <c r="D359" s="253" t="s">
        <v>149</v>
      </c>
      <c r="E359" s="133" t="s">
        <v>189</v>
      </c>
      <c r="F359" s="255">
        <v>4.54</v>
      </c>
      <c r="G359" s="253">
        <v>4.2</v>
      </c>
      <c r="H359" s="253">
        <v>153</v>
      </c>
      <c r="I359" s="253">
        <v>106</v>
      </c>
      <c r="J359" s="253">
        <v>53</v>
      </c>
      <c r="K359" s="256">
        <v>1.2999999999999999E-2</v>
      </c>
      <c r="L359" s="253"/>
      <c r="M359" s="260">
        <v>75.03</v>
      </c>
      <c r="N359" s="294" t="s">
        <v>190</v>
      </c>
    </row>
    <row r="360" spans="1:17" s="288" customFormat="1">
      <c r="A360" s="255">
        <v>48</v>
      </c>
      <c r="B360" s="253" t="s">
        <v>150</v>
      </c>
      <c r="C360" s="252" t="s">
        <v>135</v>
      </c>
      <c r="D360" s="253" t="s">
        <v>150</v>
      </c>
      <c r="E360" s="133" t="s">
        <v>189</v>
      </c>
      <c r="F360" s="255">
        <v>4.54</v>
      </c>
      <c r="G360" s="253">
        <v>4.2</v>
      </c>
      <c r="H360" s="253">
        <v>153</v>
      </c>
      <c r="I360" s="253">
        <v>106</v>
      </c>
      <c r="J360" s="253">
        <v>53</v>
      </c>
      <c r="K360" s="256">
        <v>1.2999999999999999E-2</v>
      </c>
      <c r="L360" s="253"/>
      <c r="M360" s="260">
        <v>77.459999999999994</v>
      </c>
      <c r="N360" s="294" t="s">
        <v>190</v>
      </c>
    </row>
    <row r="361" spans="1:17" s="288" customFormat="1">
      <c r="A361" s="255">
        <v>49</v>
      </c>
      <c r="B361" s="253" t="s">
        <v>151</v>
      </c>
      <c r="C361" s="252" t="s">
        <v>136</v>
      </c>
      <c r="D361" s="253" t="s">
        <v>151</v>
      </c>
      <c r="E361" s="133" t="s">
        <v>189</v>
      </c>
      <c r="F361" s="255">
        <v>4.54</v>
      </c>
      <c r="G361" s="253">
        <v>4.2</v>
      </c>
      <c r="H361" s="253">
        <v>153</v>
      </c>
      <c r="I361" s="253">
        <v>106</v>
      </c>
      <c r="J361" s="253">
        <v>53</v>
      </c>
      <c r="K361" s="256">
        <v>1.2999999999999999E-2</v>
      </c>
      <c r="L361" s="253"/>
      <c r="M361" s="260">
        <v>75.25</v>
      </c>
      <c r="N361" s="294" t="s">
        <v>190</v>
      </c>
    </row>
    <row r="362" spans="1:17" s="288" customFormat="1">
      <c r="A362" s="255">
        <v>50</v>
      </c>
      <c r="B362" s="253" t="s">
        <v>152</v>
      </c>
      <c r="C362" s="252" t="s">
        <v>137</v>
      </c>
      <c r="D362" s="253" t="s">
        <v>152</v>
      </c>
      <c r="E362" s="133" t="s">
        <v>189</v>
      </c>
      <c r="F362" s="255">
        <v>4.54</v>
      </c>
      <c r="G362" s="253">
        <v>4.2</v>
      </c>
      <c r="H362" s="253">
        <v>153</v>
      </c>
      <c r="I362" s="253">
        <v>106</v>
      </c>
      <c r="J362" s="253">
        <v>53</v>
      </c>
      <c r="K362" s="256">
        <v>1.2999999999999999E-2</v>
      </c>
      <c r="L362" s="253"/>
      <c r="M362" s="260">
        <v>76.849999999999994</v>
      </c>
      <c r="N362" s="294" t="s">
        <v>190</v>
      </c>
    </row>
    <row r="363" spans="1:17" s="288" customFormat="1">
      <c r="A363" s="255">
        <v>51</v>
      </c>
      <c r="B363" s="253" t="s">
        <v>153</v>
      </c>
      <c r="C363" s="252" t="s">
        <v>138</v>
      </c>
      <c r="D363" s="253" t="s">
        <v>153</v>
      </c>
      <c r="E363" s="133" t="s">
        <v>189</v>
      </c>
      <c r="F363" s="255">
        <v>4.54</v>
      </c>
      <c r="G363" s="253">
        <v>4.2</v>
      </c>
      <c r="H363" s="253">
        <v>153</v>
      </c>
      <c r="I363" s="253">
        <v>106</v>
      </c>
      <c r="J363" s="253">
        <v>53</v>
      </c>
      <c r="K363" s="256">
        <v>1.2999999999999999E-2</v>
      </c>
      <c r="L363" s="253"/>
      <c r="M363" s="260">
        <v>75.41</v>
      </c>
      <c r="N363" s="294" t="s">
        <v>190</v>
      </c>
    </row>
    <row r="364" spans="1:17" s="288" customFormat="1">
      <c r="A364" s="255">
        <v>52</v>
      </c>
      <c r="B364" s="253" t="s">
        <v>154</v>
      </c>
      <c r="C364" s="252" t="s">
        <v>139</v>
      </c>
      <c r="D364" s="253" t="s">
        <v>154</v>
      </c>
      <c r="E364" s="133" t="s">
        <v>189</v>
      </c>
      <c r="F364" s="255">
        <v>4.54</v>
      </c>
      <c r="G364" s="253">
        <v>4.2</v>
      </c>
      <c r="H364" s="253">
        <v>153</v>
      </c>
      <c r="I364" s="253">
        <v>106</v>
      </c>
      <c r="J364" s="253">
        <v>53</v>
      </c>
      <c r="K364" s="256">
        <v>1.2999999999999999E-2</v>
      </c>
      <c r="L364" s="253"/>
      <c r="M364" s="260">
        <v>80.069999999999993</v>
      </c>
      <c r="N364" s="294" t="s">
        <v>190</v>
      </c>
    </row>
    <row r="365" spans="1:17" s="288" customFormat="1">
      <c r="A365" s="255">
        <v>53</v>
      </c>
      <c r="B365" s="253" t="s">
        <v>345</v>
      </c>
      <c r="C365" s="252" t="s">
        <v>344</v>
      </c>
      <c r="D365" s="253" t="s">
        <v>345</v>
      </c>
      <c r="E365" s="133" t="s">
        <v>189</v>
      </c>
      <c r="F365" s="255">
        <v>0.7</v>
      </c>
      <c r="G365" s="253">
        <v>0.6</v>
      </c>
      <c r="H365" s="253">
        <v>0</v>
      </c>
      <c r="I365" s="253">
        <v>0</v>
      </c>
      <c r="J365" s="253">
        <v>0</v>
      </c>
      <c r="K365" s="256">
        <v>3.5000000000000003E-2</v>
      </c>
      <c r="L365" s="253"/>
      <c r="M365" s="260">
        <v>6.13</v>
      </c>
      <c r="N365" s="294" t="s">
        <v>190</v>
      </c>
    </row>
    <row r="366" spans="1:17" s="288" customFormat="1">
      <c r="A366" s="255">
        <v>54</v>
      </c>
      <c r="B366" s="253" t="s">
        <v>623</v>
      </c>
      <c r="C366" s="252" t="s">
        <v>620</v>
      </c>
      <c r="D366" s="253" t="s">
        <v>623</v>
      </c>
      <c r="E366" s="133" t="s">
        <v>189</v>
      </c>
      <c r="F366" s="255">
        <v>3</v>
      </c>
      <c r="G366" s="253">
        <v>2</v>
      </c>
      <c r="H366" s="253">
        <v>135</v>
      </c>
      <c r="I366" s="253">
        <v>45</v>
      </c>
      <c r="J366" s="253">
        <v>26</v>
      </c>
      <c r="K366" s="256">
        <v>3.1E-2</v>
      </c>
      <c r="L366" s="253"/>
      <c r="M366" s="260">
        <v>103.82</v>
      </c>
      <c r="N366" s="294" t="s">
        <v>190</v>
      </c>
    </row>
    <row r="367" spans="1:17" s="288" customFormat="1">
      <c r="A367" s="255">
        <v>55</v>
      </c>
      <c r="B367" s="253" t="s">
        <v>624</v>
      </c>
      <c r="C367" s="252" t="s">
        <v>621</v>
      </c>
      <c r="D367" s="253" t="s">
        <v>624</v>
      </c>
      <c r="E367" s="133" t="s">
        <v>189</v>
      </c>
      <c r="F367" s="255">
        <v>3</v>
      </c>
      <c r="G367" s="253">
        <v>2</v>
      </c>
      <c r="H367" s="253">
        <v>135</v>
      </c>
      <c r="I367" s="253">
        <v>45</v>
      </c>
      <c r="J367" s="253">
        <v>26</v>
      </c>
      <c r="K367" s="256">
        <v>3.1E-2</v>
      </c>
      <c r="L367" s="257"/>
      <c r="M367" s="260">
        <v>130.78</v>
      </c>
      <c r="N367" s="266" t="s">
        <v>190</v>
      </c>
      <c r="O367" s="246"/>
    </row>
    <row r="368" spans="1:17" s="288" customFormat="1">
      <c r="A368" s="255">
        <v>56</v>
      </c>
      <c r="B368" s="253" t="s">
        <v>625</v>
      </c>
      <c r="C368" s="252" t="s">
        <v>622</v>
      </c>
      <c r="D368" s="253" t="s">
        <v>625</v>
      </c>
      <c r="E368" s="133" t="s">
        <v>189</v>
      </c>
      <c r="F368" s="255">
        <v>3</v>
      </c>
      <c r="G368" s="253">
        <v>2</v>
      </c>
      <c r="H368" s="253">
        <v>135</v>
      </c>
      <c r="I368" s="253">
        <v>45</v>
      </c>
      <c r="J368" s="253">
        <v>26</v>
      </c>
      <c r="K368" s="256">
        <v>3.1E-2</v>
      </c>
      <c r="L368" s="257"/>
      <c r="M368" s="260">
        <v>103.54</v>
      </c>
      <c r="N368" s="266" t="s">
        <v>190</v>
      </c>
      <c r="O368" s="246"/>
    </row>
    <row r="369" spans="1:15" s="288" customFormat="1">
      <c r="A369" s="255">
        <v>57</v>
      </c>
      <c r="B369" s="253" t="s">
        <v>609</v>
      </c>
      <c r="C369" s="252" t="s">
        <v>608</v>
      </c>
      <c r="D369" s="253" t="s">
        <v>609</v>
      </c>
      <c r="E369" s="133" t="s">
        <v>189</v>
      </c>
      <c r="F369" s="255">
        <v>1.5</v>
      </c>
      <c r="G369" s="253">
        <v>1</v>
      </c>
      <c r="H369" s="253">
        <v>125</v>
      </c>
      <c r="I369" s="253">
        <v>28</v>
      </c>
      <c r="J369" s="253">
        <v>27</v>
      </c>
      <c r="K369" s="256">
        <v>9.4000000000000004E-3</v>
      </c>
      <c r="L369" s="257"/>
      <c r="M369" s="260">
        <v>56.83</v>
      </c>
      <c r="N369" s="266" t="s">
        <v>190</v>
      </c>
      <c r="O369" s="246"/>
    </row>
    <row r="370" spans="1:15" s="288" customFormat="1">
      <c r="A370" s="255">
        <v>58</v>
      </c>
      <c r="B370" s="253" t="s">
        <v>630</v>
      </c>
      <c r="C370" s="252" t="s">
        <v>629</v>
      </c>
      <c r="D370" s="253" t="s">
        <v>630</v>
      </c>
      <c r="E370" s="133" t="s">
        <v>189</v>
      </c>
      <c r="F370" s="255">
        <v>3.5</v>
      </c>
      <c r="G370" s="253">
        <v>0.59</v>
      </c>
      <c r="H370" s="253">
        <v>47</v>
      </c>
      <c r="I370" s="253">
        <v>30</v>
      </c>
      <c r="J370" s="253">
        <v>14</v>
      </c>
      <c r="K370" s="256">
        <v>2.1000000000000001E-2</v>
      </c>
      <c r="L370" s="257"/>
      <c r="M370" s="260">
        <v>1.24</v>
      </c>
      <c r="N370" s="266" t="s">
        <v>190</v>
      </c>
      <c r="O370" s="246"/>
    </row>
    <row r="371" spans="1:15" s="288" customFormat="1">
      <c r="A371" s="255">
        <v>59</v>
      </c>
      <c r="B371" s="253" t="s">
        <v>15</v>
      </c>
      <c r="C371" s="252" t="s">
        <v>16</v>
      </c>
      <c r="D371" s="253" t="s">
        <v>15</v>
      </c>
      <c r="E371" s="133" t="s">
        <v>189</v>
      </c>
      <c r="F371" s="255">
        <v>8</v>
      </c>
      <c r="G371" s="253">
        <v>7.6</v>
      </c>
      <c r="H371" s="253">
        <v>42</v>
      </c>
      <c r="I371" s="253">
        <v>30</v>
      </c>
      <c r="J371" s="253">
        <v>13</v>
      </c>
      <c r="K371" s="256">
        <v>4.4771999999999999E-2</v>
      </c>
      <c r="L371" s="257"/>
      <c r="M371" s="260">
        <v>92.66</v>
      </c>
      <c r="N371" s="266" t="s">
        <v>190</v>
      </c>
      <c r="O371" s="246"/>
    </row>
    <row r="372" spans="1:15" s="288" customFormat="1">
      <c r="A372" s="255">
        <v>60</v>
      </c>
      <c r="B372" s="253" t="s">
        <v>543</v>
      </c>
      <c r="C372" s="252" t="s">
        <v>542</v>
      </c>
      <c r="D372" s="253" t="s">
        <v>543</v>
      </c>
      <c r="E372" s="133" t="s">
        <v>189</v>
      </c>
      <c r="F372" s="261">
        <v>4.21</v>
      </c>
      <c r="G372" s="253">
        <v>4.12</v>
      </c>
      <c r="H372" s="253">
        <v>146</v>
      </c>
      <c r="I372" s="253">
        <v>95</v>
      </c>
      <c r="J372" s="253">
        <v>85</v>
      </c>
      <c r="K372" s="256">
        <v>9.3571428571428573E-3</v>
      </c>
      <c r="L372" s="257"/>
      <c r="M372" s="260"/>
      <c r="N372" s="266" t="s">
        <v>190</v>
      </c>
      <c r="O372" s="246"/>
    </row>
    <row r="373" spans="1:15" s="289" customFormat="1">
      <c r="A373" s="255">
        <v>61</v>
      </c>
      <c r="B373" s="253" t="s">
        <v>619</v>
      </c>
      <c r="C373" s="252" t="s">
        <v>626</v>
      </c>
      <c r="D373" s="253" t="s">
        <v>619</v>
      </c>
      <c r="E373" s="133" t="s">
        <v>189</v>
      </c>
      <c r="F373" s="261">
        <v>4.21</v>
      </c>
      <c r="G373" s="253">
        <v>4.12</v>
      </c>
      <c r="H373" s="253">
        <v>95</v>
      </c>
      <c r="I373" s="253">
        <v>150</v>
      </c>
      <c r="J373" s="253">
        <v>76</v>
      </c>
      <c r="K373" s="256">
        <v>9.3571428571428573E-3</v>
      </c>
      <c r="L373" s="257"/>
      <c r="M373" s="260">
        <v>23.24</v>
      </c>
      <c r="N373" s="266" t="s">
        <v>190</v>
      </c>
      <c r="O373" s="246"/>
    </row>
    <row r="374" spans="1:15" s="288" customFormat="1">
      <c r="A374" s="255">
        <v>62</v>
      </c>
      <c r="B374" s="253" t="s">
        <v>288</v>
      </c>
      <c r="C374" s="252" t="s">
        <v>287</v>
      </c>
      <c r="D374" s="253" t="s">
        <v>288</v>
      </c>
      <c r="E374" s="133" t="s">
        <v>189</v>
      </c>
      <c r="F374" s="261">
        <v>4.21</v>
      </c>
      <c r="G374" s="253">
        <v>4.12</v>
      </c>
      <c r="H374" s="253">
        <v>146</v>
      </c>
      <c r="I374" s="253">
        <v>95</v>
      </c>
      <c r="J374" s="253">
        <v>85</v>
      </c>
      <c r="K374" s="256">
        <v>9.3571428571428573E-3</v>
      </c>
      <c r="L374" s="257"/>
      <c r="M374" s="260">
        <v>31.28</v>
      </c>
      <c r="N374" s="266" t="s">
        <v>190</v>
      </c>
      <c r="O374" s="246"/>
    </row>
    <row r="375" spans="1:15" s="288" customFormat="1">
      <c r="A375" s="255">
        <v>63</v>
      </c>
      <c r="B375" s="253" t="s">
        <v>585</v>
      </c>
      <c r="C375" s="252" t="s">
        <v>579</v>
      </c>
      <c r="D375" s="253" t="s">
        <v>585</v>
      </c>
      <c r="E375" s="133" t="s">
        <v>189</v>
      </c>
      <c r="F375" s="261">
        <v>3.59</v>
      </c>
      <c r="G375" s="253">
        <v>3.5</v>
      </c>
      <c r="H375" s="253">
        <v>146</v>
      </c>
      <c r="I375" s="253">
        <v>95</v>
      </c>
      <c r="J375" s="253">
        <v>85</v>
      </c>
      <c r="K375" s="256">
        <v>9.3571428571428573E-3</v>
      </c>
      <c r="L375" s="257"/>
      <c r="M375" s="260">
        <v>26.27</v>
      </c>
      <c r="N375" s="266" t="s">
        <v>190</v>
      </c>
      <c r="O375" s="246"/>
    </row>
    <row r="376" spans="1:15" s="288" customFormat="1">
      <c r="A376" s="255">
        <v>64</v>
      </c>
      <c r="B376" s="253" t="s">
        <v>574</v>
      </c>
      <c r="C376" s="252" t="s">
        <v>573</v>
      </c>
      <c r="D376" s="253" t="s">
        <v>574</v>
      </c>
      <c r="E376" s="133" t="s">
        <v>189</v>
      </c>
      <c r="F376" s="261">
        <v>3.59</v>
      </c>
      <c r="G376" s="253">
        <v>3.5</v>
      </c>
      <c r="H376" s="253">
        <v>146</v>
      </c>
      <c r="I376" s="253">
        <v>95</v>
      </c>
      <c r="J376" s="253">
        <v>85</v>
      </c>
      <c r="K376" s="256">
        <v>9.8250000000000004E-3</v>
      </c>
      <c r="L376" s="257"/>
      <c r="M376" s="260">
        <v>24.16</v>
      </c>
      <c r="N376" s="266" t="s">
        <v>190</v>
      </c>
      <c r="O376" s="246"/>
    </row>
    <row r="377" spans="1:15" s="289" customFormat="1">
      <c r="A377" s="255">
        <v>65</v>
      </c>
      <c r="B377" s="253" t="s">
        <v>5</v>
      </c>
      <c r="C377" s="252" t="s">
        <v>0</v>
      </c>
      <c r="D377" s="253" t="s">
        <v>5</v>
      </c>
      <c r="E377" s="133" t="s">
        <v>189</v>
      </c>
      <c r="F377" s="261">
        <v>3.59</v>
      </c>
      <c r="G377" s="253">
        <v>3.5</v>
      </c>
      <c r="H377" s="253">
        <v>96</v>
      </c>
      <c r="I377" s="253">
        <v>67</v>
      </c>
      <c r="J377" s="253">
        <v>90</v>
      </c>
      <c r="K377" s="256">
        <v>0.57887999999999995</v>
      </c>
      <c r="L377" s="257"/>
      <c r="M377" s="260">
        <v>14.77</v>
      </c>
      <c r="N377" s="266" t="s">
        <v>190</v>
      </c>
      <c r="O377" s="246"/>
    </row>
    <row r="378" spans="1:15" s="288" customFormat="1">
      <c r="A378" s="255">
        <v>66</v>
      </c>
      <c r="B378" s="253" t="s">
        <v>583</v>
      </c>
      <c r="C378" s="252" t="s">
        <v>1</v>
      </c>
      <c r="D378" s="253" t="s">
        <v>583</v>
      </c>
      <c r="E378" s="133" t="s">
        <v>189</v>
      </c>
      <c r="F378" s="255">
        <v>1.1000000000000001</v>
      </c>
      <c r="G378" s="253">
        <v>1</v>
      </c>
      <c r="H378" s="253">
        <v>96</v>
      </c>
      <c r="I378" s="253">
        <v>67</v>
      </c>
      <c r="J378" s="253">
        <v>90</v>
      </c>
      <c r="K378" s="256">
        <v>0.57887999999999995</v>
      </c>
      <c r="L378" s="257"/>
      <c r="M378" s="260">
        <v>13.1</v>
      </c>
      <c r="N378" s="266" t="s">
        <v>190</v>
      </c>
      <c r="O378" s="246"/>
    </row>
    <row r="379" spans="1:15" s="288" customFormat="1">
      <c r="A379" s="255">
        <v>67</v>
      </c>
      <c r="B379" s="253" t="s">
        <v>6</v>
      </c>
      <c r="C379" s="252" t="s">
        <v>2</v>
      </c>
      <c r="D379" s="253" t="s">
        <v>6</v>
      </c>
      <c r="E379" s="133" t="s">
        <v>189</v>
      </c>
      <c r="F379" s="255">
        <v>1.6</v>
      </c>
      <c r="G379" s="253">
        <v>1.5</v>
      </c>
      <c r="H379" s="253">
        <v>96</v>
      </c>
      <c r="I379" s="253">
        <v>67</v>
      </c>
      <c r="J379" s="253">
        <v>90</v>
      </c>
      <c r="K379" s="256">
        <v>0.57887999999999995</v>
      </c>
      <c r="L379" s="257"/>
      <c r="M379" s="260">
        <v>14.03</v>
      </c>
      <c r="N379" s="266" t="s">
        <v>190</v>
      </c>
      <c r="O379" s="246"/>
    </row>
    <row r="380" spans="1:15" s="288" customFormat="1">
      <c r="A380" s="255">
        <v>68</v>
      </c>
      <c r="B380" s="253" t="s">
        <v>7</v>
      </c>
      <c r="C380" s="252" t="s">
        <v>3</v>
      </c>
      <c r="D380" s="253" t="s">
        <v>7</v>
      </c>
      <c r="E380" s="133" t="s">
        <v>189</v>
      </c>
      <c r="F380" s="255">
        <v>0</v>
      </c>
      <c r="G380" s="253">
        <v>0</v>
      </c>
      <c r="H380" s="253">
        <v>0</v>
      </c>
      <c r="I380" s="253">
        <v>0</v>
      </c>
      <c r="J380" s="253">
        <v>0</v>
      </c>
      <c r="K380" s="256">
        <v>0</v>
      </c>
      <c r="L380" s="257"/>
      <c r="M380" s="260">
        <v>10.45</v>
      </c>
      <c r="N380" s="266" t="s">
        <v>190</v>
      </c>
      <c r="O380" s="246"/>
    </row>
    <row r="381" spans="1:15" s="288" customFormat="1">
      <c r="A381" s="255">
        <v>69</v>
      </c>
      <c r="B381" s="253" t="s">
        <v>8</v>
      </c>
      <c r="C381" s="252" t="s">
        <v>4</v>
      </c>
      <c r="D381" s="253" t="s">
        <v>8</v>
      </c>
      <c r="E381" s="133" t="s">
        <v>189</v>
      </c>
      <c r="F381" s="255">
        <v>0</v>
      </c>
      <c r="G381" s="253">
        <v>0</v>
      </c>
      <c r="H381" s="253">
        <v>0</v>
      </c>
      <c r="I381" s="253">
        <v>0</v>
      </c>
      <c r="J381" s="253">
        <v>0</v>
      </c>
      <c r="K381" s="256">
        <v>0</v>
      </c>
      <c r="L381" s="257"/>
      <c r="M381" s="260">
        <v>10.45</v>
      </c>
      <c r="N381" s="266" t="s">
        <v>190</v>
      </c>
      <c r="O381" s="246"/>
    </row>
    <row r="382" spans="1:15" s="288" customFormat="1">
      <c r="A382" s="255">
        <v>70</v>
      </c>
      <c r="B382" s="253" t="s">
        <v>582</v>
      </c>
      <c r="C382" s="252" t="s">
        <v>604</v>
      </c>
      <c r="D382" s="253" t="s">
        <v>582</v>
      </c>
      <c r="E382" s="133" t="s">
        <v>189</v>
      </c>
      <c r="F382" s="255">
        <v>0.3</v>
      </c>
      <c r="G382" s="253">
        <v>0.25</v>
      </c>
      <c r="H382" s="253">
        <v>99</v>
      </c>
      <c r="I382" s="253">
        <v>58</v>
      </c>
      <c r="J382" s="253">
        <v>60</v>
      </c>
      <c r="K382" s="256">
        <v>0.34451999999999999</v>
      </c>
      <c r="L382" s="257"/>
      <c r="M382" s="270">
        <v>7</v>
      </c>
      <c r="N382" s="266" t="s">
        <v>190</v>
      </c>
      <c r="O382" s="246"/>
    </row>
    <row r="383" spans="1:15" s="288" customFormat="1">
      <c r="A383" s="255">
        <v>71</v>
      </c>
      <c r="B383" s="253" t="s">
        <v>581</v>
      </c>
      <c r="C383" s="252" t="s">
        <v>605</v>
      </c>
      <c r="D383" s="253" t="s">
        <v>581</v>
      </c>
      <c r="E383" s="133" t="s">
        <v>189</v>
      </c>
      <c r="F383" s="255">
        <v>0.6</v>
      </c>
      <c r="G383" s="253">
        <v>0.5</v>
      </c>
      <c r="H383" s="253">
        <v>99</v>
      </c>
      <c r="I383" s="253">
        <v>58</v>
      </c>
      <c r="J383" s="253">
        <v>60</v>
      </c>
      <c r="K383" s="256">
        <v>0.34451999999999999</v>
      </c>
      <c r="L383" s="257"/>
      <c r="M383" s="270">
        <v>5.36</v>
      </c>
      <c r="N383" s="266" t="s">
        <v>190</v>
      </c>
      <c r="O383" s="246"/>
    </row>
    <row r="384" spans="1:15" s="288" customFormat="1">
      <c r="A384" s="255">
        <v>72</v>
      </c>
      <c r="B384" s="253" t="s">
        <v>580</v>
      </c>
      <c r="C384" s="252" t="s">
        <v>606</v>
      </c>
      <c r="D384" s="253" t="s">
        <v>580</v>
      </c>
      <c r="E384" s="133" t="s">
        <v>189</v>
      </c>
      <c r="F384" s="255">
        <v>0.6</v>
      </c>
      <c r="G384" s="253">
        <v>0.5</v>
      </c>
      <c r="H384" s="253">
        <v>99</v>
      </c>
      <c r="I384" s="253">
        <v>58</v>
      </c>
      <c r="J384" s="253">
        <v>60</v>
      </c>
      <c r="K384" s="256">
        <v>0.34451999999999999</v>
      </c>
      <c r="L384" s="257"/>
      <c r="M384" s="270">
        <v>6</v>
      </c>
      <c r="N384" s="266" t="s">
        <v>190</v>
      </c>
      <c r="O384" s="246"/>
    </row>
    <row r="385" spans="1:17">
      <c r="A385" s="255">
        <v>73</v>
      </c>
      <c r="B385" s="253" t="s">
        <v>664</v>
      </c>
      <c r="C385" s="252" t="s">
        <v>665</v>
      </c>
      <c r="D385" s="253" t="s">
        <v>664</v>
      </c>
      <c r="E385" s="133" t="s">
        <v>812</v>
      </c>
      <c r="F385" s="255">
        <v>8.82</v>
      </c>
      <c r="G385" s="253">
        <v>8.7200000000000006</v>
      </c>
      <c r="H385" s="253">
        <v>0</v>
      </c>
      <c r="I385" s="253">
        <v>0</v>
      </c>
      <c r="J385" s="253">
        <v>0</v>
      </c>
      <c r="K385" s="256">
        <v>1.5859999999999999E-2</v>
      </c>
      <c r="L385" s="253"/>
      <c r="M385" s="260">
        <v>26.4</v>
      </c>
      <c r="N385" s="266" t="s">
        <v>190</v>
      </c>
      <c r="O385" s="246"/>
      <c r="P385" s="247"/>
      <c r="Q385" s="267"/>
    </row>
    <row r="386" spans="1:17">
      <c r="A386" s="255">
        <v>74</v>
      </c>
      <c r="B386" s="253" t="s">
        <v>588</v>
      </c>
      <c r="C386" s="252" t="s">
        <v>12</v>
      </c>
      <c r="D386" s="253" t="s">
        <v>588</v>
      </c>
      <c r="E386" s="133" t="s">
        <v>812</v>
      </c>
      <c r="F386" s="255">
        <v>8.82</v>
      </c>
      <c r="G386" s="253">
        <v>8.7200000000000006</v>
      </c>
      <c r="H386" s="253">
        <v>122</v>
      </c>
      <c r="I386" s="253">
        <v>100</v>
      </c>
      <c r="J386" s="253">
        <v>60</v>
      </c>
      <c r="K386" s="256">
        <v>1.5859999999999999E-2</v>
      </c>
      <c r="L386" s="263"/>
      <c r="M386" s="260">
        <v>13.25</v>
      </c>
      <c r="N386" s="266" t="s">
        <v>190</v>
      </c>
      <c r="O386" s="246"/>
      <c r="P386" s="247"/>
      <c r="Q386" s="267"/>
    </row>
    <row r="387" spans="1:17" s="288" customFormat="1">
      <c r="A387" s="255">
        <v>75</v>
      </c>
      <c r="B387" s="254" t="s">
        <v>9</v>
      </c>
      <c r="C387" s="252" t="s">
        <v>829</v>
      </c>
      <c r="D387" s="254" t="s">
        <v>9</v>
      </c>
      <c r="E387" s="133" t="s">
        <v>189</v>
      </c>
      <c r="F387" s="255">
        <v>0.03</v>
      </c>
      <c r="G387" s="253">
        <v>0.02</v>
      </c>
      <c r="H387" s="253">
        <v>0</v>
      </c>
      <c r="I387" s="253">
        <v>0</v>
      </c>
      <c r="J387" s="253">
        <v>0</v>
      </c>
      <c r="K387" s="256">
        <v>1.8000000000000001E-4</v>
      </c>
      <c r="L387" s="263"/>
      <c r="M387" s="260">
        <v>0.72</v>
      </c>
      <c r="N387" s="294" t="s">
        <v>190</v>
      </c>
      <c r="O387" s="246"/>
    </row>
    <row r="388" spans="1:17">
      <c r="A388" s="255"/>
      <c r="B388" s="254" t="s">
        <v>893</v>
      </c>
      <c r="C388" s="254" t="s">
        <v>892</v>
      </c>
      <c r="D388" s="254" t="s">
        <v>893</v>
      </c>
      <c r="E388" s="265" t="s">
        <v>189</v>
      </c>
      <c r="F388" s="259">
        <v>9.8000000000000007</v>
      </c>
      <c r="G388" s="259">
        <v>9</v>
      </c>
      <c r="H388" s="259">
        <v>61</v>
      </c>
      <c r="I388" s="253">
        <v>40</v>
      </c>
      <c r="J388" s="253">
        <v>15</v>
      </c>
      <c r="K388" s="256">
        <v>3.5999999999999997E-2</v>
      </c>
      <c r="L388" s="257"/>
      <c r="M388" s="260">
        <v>223.75</v>
      </c>
      <c r="N388" s="294" t="s">
        <v>190</v>
      </c>
      <c r="O388" s="246"/>
    </row>
    <row r="389" spans="1:17">
      <c r="A389" s="255"/>
      <c r="B389" s="254" t="s">
        <v>850</v>
      </c>
      <c r="C389" s="254" t="s">
        <v>843</v>
      </c>
      <c r="D389" s="254" t="s">
        <v>850</v>
      </c>
      <c r="E389" s="265" t="s">
        <v>189</v>
      </c>
      <c r="F389" s="261">
        <v>7.49</v>
      </c>
      <c r="G389" s="259">
        <v>7</v>
      </c>
      <c r="H389" s="259">
        <v>149</v>
      </c>
      <c r="I389" s="253">
        <v>102</v>
      </c>
      <c r="J389" s="253">
        <v>45</v>
      </c>
      <c r="K389" s="256">
        <v>1.5198E-2</v>
      </c>
      <c r="L389" s="257"/>
      <c r="M389" s="270">
        <v>8</v>
      </c>
      <c r="N389" s="294" t="s">
        <v>190</v>
      </c>
      <c r="O389" s="246"/>
    </row>
    <row r="390" spans="1:17">
      <c r="A390" s="255"/>
      <c r="B390" s="253" t="s">
        <v>851</v>
      </c>
      <c r="C390" s="253" t="s">
        <v>844</v>
      </c>
      <c r="D390" s="253" t="s">
        <v>851</v>
      </c>
      <c r="E390" s="265" t="s">
        <v>189</v>
      </c>
      <c r="F390" s="261">
        <v>7.2</v>
      </c>
      <c r="G390" s="259">
        <v>6.8</v>
      </c>
      <c r="H390" s="259">
        <v>149</v>
      </c>
      <c r="I390" s="253">
        <v>102</v>
      </c>
      <c r="J390" s="253">
        <v>45</v>
      </c>
      <c r="K390" s="256">
        <v>1.2665000000000001E-2</v>
      </c>
      <c r="L390" s="257"/>
      <c r="M390" s="260">
        <v>9.24</v>
      </c>
      <c r="N390" s="266" t="s">
        <v>190</v>
      </c>
      <c r="O390" s="246"/>
      <c r="P390" s="247"/>
      <c r="Q390" s="267"/>
    </row>
    <row r="391" spans="1:17">
      <c r="A391" s="255"/>
      <c r="B391" s="253" t="s">
        <v>852</v>
      </c>
      <c r="C391" s="253" t="s">
        <v>845</v>
      </c>
      <c r="D391" s="253" t="s">
        <v>852</v>
      </c>
      <c r="E391" s="265" t="s">
        <v>189</v>
      </c>
      <c r="F391" s="261">
        <v>7.4</v>
      </c>
      <c r="G391" s="259">
        <v>7</v>
      </c>
      <c r="H391" s="259">
        <v>149</v>
      </c>
      <c r="I391" s="253">
        <v>102</v>
      </c>
      <c r="J391" s="253">
        <v>45</v>
      </c>
      <c r="K391" s="256">
        <v>1.2665000000000001E-2</v>
      </c>
      <c r="L391" s="257"/>
      <c r="M391" s="260">
        <v>10.47</v>
      </c>
      <c r="N391" s="266" t="s">
        <v>190</v>
      </c>
      <c r="O391" s="246"/>
      <c r="P391" s="247"/>
      <c r="Q391" s="267"/>
    </row>
    <row r="392" spans="1:17">
      <c r="A392" s="255"/>
      <c r="B392" s="253" t="s">
        <v>853</v>
      </c>
      <c r="C392" s="253" t="s">
        <v>846</v>
      </c>
      <c r="D392" s="253" t="s">
        <v>853</v>
      </c>
      <c r="E392" s="265" t="s">
        <v>189</v>
      </c>
      <c r="F392" s="261">
        <v>6.3</v>
      </c>
      <c r="G392" s="259">
        <v>6</v>
      </c>
      <c r="H392" s="259">
        <v>149</v>
      </c>
      <c r="I392" s="253">
        <v>102</v>
      </c>
      <c r="J392" s="253">
        <v>45</v>
      </c>
      <c r="K392" s="256">
        <v>9.4987500000000002E-3</v>
      </c>
      <c r="L392" s="257"/>
      <c r="M392" s="260">
        <v>8.9499999999999993</v>
      </c>
      <c r="N392" s="266" t="s">
        <v>190</v>
      </c>
      <c r="O392" s="246"/>
      <c r="P392" s="247"/>
      <c r="Q392" s="267"/>
    </row>
    <row r="393" spans="1:17">
      <c r="B393" s="254" t="s">
        <v>854</v>
      </c>
      <c r="C393" s="253" t="s">
        <v>847</v>
      </c>
      <c r="D393" s="254" t="s">
        <v>854</v>
      </c>
      <c r="E393" s="265" t="s">
        <v>189</v>
      </c>
      <c r="F393" s="261">
        <v>2.4</v>
      </c>
      <c r="G393" s="259">
        <v>2.2000000000000002</v>
      </c>
      <c r="H393" s="259">
        <v>158</v>
      </c>
      <c r="I393" s="253">
        <v>57</v>
      </c>
      <c r="J393" s="253">
        <v>20</v>
      </c>
      <c r="K393" s="256">
        <v>4.5030000000000001E-3</v>
      </c>
      <c r="L393" s="257"/>
      <c r="M393" s="260">
        <v>5.96</v>
      </c>
      <c r="N393" s="294" t="s">
        <v>190</v>
      </c>
      <c r="O393" s="246"/>
    </row>
    <row r="394" spans="1:17">
      <c r="A394" s="252"/>
      <c r="B394" s="254" t="s">
        <v>855</v>
      </c>
      <c r="C394" s="254" t="s">
        <v>848</v>
      </c>
      <c r="D394" s="254" t="s">
        <v>855</v>
      </c>
      <c r="E394" s="265" t="s">
        <v>189</v>
      </c>
      <c r="F394" s="261">
        <v>4.8</v>
      </c>
      <c r="G394" s="259">
        <v>4.4000000000000004</v>
      </c>
      <c r="H394" s="259">
        <v>158</v>
      </c>
      <c r="I394" s="253">
        <v>57</v>
      </c>
      <c r="J394" s="253">
        <v>20</v>
      </c>
      <c r="K394" s="256">
        <v>7.2047999999999999E-3</v>
      </c>
      <c r="L394" s="257"/>
      <c r="M394" s="260">
        <v>8.68</v>
      </c>
      <c r="N394" s="266" t="s">
        <v>190</v>
      </c>
      <c r="O394" s="246"/>
      <c r="P394" s="247"/>
      <c r="Q394" s="248"/>
    </row>
    <row r="395" spans="1:17">
      <c r="A395" s="252"/>
      <c r="B395" s="254" t="s">
        <v>856</v>
      </c>
      <c r="C395" s="254" t="s">
        <v>849</v>
      </c>
      <c r="D395" s="254" t="s">
        <v>856</v>
      </c>
      <c r="E395" s="265" t="s">
        <v>189</v>
      </c>
      <c r="F395" s="261">
        <v>2.6</v>
      </c>
      <c r="G395" s="259">
        <v>2.5</v>
      </c>
      <c r="H395" s="259">
        <v>49</v>
      </c>
      <c r="I395" s="253">
        <v>59</v>
      </c>
      <c r="J395" s="253">
        <v>22</v>
      </c>
      <c r="K395" s="256">
        <v>9.0860000000000003E-3</v>
      </c>
      <c r="L395" s="257"/>
      <c r="M395" s="260">
        <v>3.71</v>
      </c>
      <c r="N395" s="266" t="s">
        <v>190</v>
      </c>
      <c r="O395" s="246"/>
      <c r="P395" s="247"/>
      <c r="Q395" s="248"/>
    </row>
    <row r="396" spans="1:17" s="288" customFormat="1">
      <c r="A396" s="255"/>
      <c r="B396" s="253" t="s">
        <v>858</v>
      </c>
      <c r="C396" s="253" t="s">
        <v>857</v>
      </c>
      <c r="D396" s="253" t="s">
        <v>858</v>
      </c>
      <c r="E396" s="265" t="s">
        <v>189</v>
      </c>
      <c r="F396" s="261">
        <v>6.6</v>
      </c>
      <c r="G396" s="259">
        <v>6.2</v>
      </c>
      <c r="H396" s="259">
        <v>149</v>
      </c>
      <c r="I396" s="253">
        <v>102</v>
      </c>
      <c r="J396" s="253">
        <v>45</v>
      </c>
      <c r="K396" s="256">
        <v>1.2665000000000001E-2</v>
      </c>
      <c r="L396" s="257"/>
      <c r="M396" s="260">
        <v>7.18</v>
      </c>
      <c r="N396" s="266" t="s">
        <v>190</v>
      </c>
      <c r="O396" s="246"/>
    </row>
    <row r="397" spans="1:17" s="288" customFormat="1">
      <c r="A397" s="255"/>
      <c r="B397" s="253"/>
      <c r="C397" s="253"/>
      <c r="D397" s="253"/>
      <c r="E397" s="265" t="s">
        <v>189</v>
      </c>
      <c r="F397" s="259"/>
      <c r="G397" s="259"/>
      <c r="H397" s="259"/>
      <c r="I397" s="253"/>
      <c r="J397" s="253"/>
      <c r="K397" s="256"/>
      <c r="L397" s="257"/>
      <c r="M397" s="260"/>
      <c r="N397" s="266" t="s">
        <v>190</v>
      </c>
      <c r="O397" s="246"/>
    </row>
    <row r="398" spans="1:17">
      <c r="B398" s="244"/>
      <c r="C398" s="244"/>
      <c r="D398" s="244"/>
      <c r="E398" s="265" t="s">
        <v>189</v>
      </c>
      <c r="F398" s="259"/>
      <c r="G398" s="259"/>
      <c r="H398" s="259"/>
      <c r="I398" s="253"/>
      <c r="J398" s="253"/>
      <c r="K398" s="256"/>
      <c r="L398" s="244"/>
      <c r="M398" s="260"/>
      <c r="N398" s="266" t="s">
        <v>190</v>
      </c>
      <c r="O398" s="246"/>
    </row>
    <row r="399" spans="1:17">
      <c r="B399" s="244"/>
      <c r="C399" s="244"/>
      <c r="D399" s="244"/>
      <c r="E399" s="265" t="s">
        <v>189</v>
      </c>
      <c r="F399" s="259"/>
      <c r="G399" s="259"/>
      <c r="H399" s="259"/>
      <c r="I399" s="253"/>
      <c r="J399" s="253"/>
      <c r="K399" s="256"/>
      <c r="L399" s="244"/>
      <c r="M399" s="260"/>
      <c r="N399" s="266" t="s">
        <v>190</v>
      </c>
      <c r="O399" s="246"/>
    </row>
    <row r="400" spans="1:17">
      <c r="B400" s="244"/>
      <c r="C400" s="244"/>
      <c r="D400" s="244"/>
      <c r="E400" s="265" t="s">
        <v>189</v>
      </c>
      <c r="F400" s="259"/>
      <c r="G400" s="259"/>
      <c r="H400" s="259"/>
      <c r="I400" s="253"/>
      <c r="J400" s="253"/>
      <c r="K400" s="256"/>
      <c r="L400" s="244"/>
      <c r="M400" s="260"/>
      <c r="N400" s="266" t="s">
        <v>190</v>
      </c>
      <c r="O400" s="246"/>
    </row>
    <row r="401" spans="1:17">
      <c r="B401" s="244"/>
      <c r="C401" s="244"/>
      <c r="D401" s="244"/>
      <c r="E401" s="265" t="s">
        <v>189</v>
      </c>
      <c r="F401" s="259"/>
      <c r="G401" s="259"/>
      <c r="H401" s="259"/>
      <c r="I401" s="253"/>
      <c r="J401" s="253"/>
      <c r="K401" s="256"/>
      <c r="L401" s="244"/>
      <c r="M401" s="260"/>
      <c r="N401" s="266" t="s">
        <v>190</v>
      </c>
      <c r="O401" s="246"/>
    </row>
    <row r="402" spans="1:17">
      <c r="B402" s="244"/>
      <c r="C402" s="244"/>
      <c r="D402" s="244"/>
      <c r="E402" s="265" t="s">
        <v>189</v>
      </c>
      <c r="F402" s="259"/>
      <c r="G402" s="259"/>
      <c r="H402" s="259"/>
      <c r="I402" s="253"/>
      <c r="J402" s="253"/>
      <c r="K402" s="256"/>
      <c r="L402" s="244"/>
      <c r="M402" s="260"/>
      <c r="N402" s="266" t="s">
        <v>190</v>
      </c>
      <c r="O402" s="246"/>
    </row>
    <row r="403" spans="1:17">
      <c r="B403" s="244"/>
      <c r="C403" s="244"/>
      <c r="D403" s="244"/>
      <c r="E403" s="265" t="s">
        <v>189</v>
      </c>
      <c r="F403" s="259"/>
      <c r="G403" s="259"/>
      <c r="H403" s="259"/>
      <c r="I403" s="253"/>
      <c r="J403" s="253"/>
      <c r="K403" s="256"/>
      <c r="L403" s="244"/>
      <c r="M403" s="260"/>
      <c r="N403" s="266" t="s">
        <v>190</v>
      </c>
      <c r="O403" s="246"/>
    </row>
    <row r="404" spans="1:17">
      <c r="B404" s="244"/>
      <c r="C404" s="244"/>
      <c r="D404" s="244"/>
      <c r="E404" s="265" t="s">
        <v>189</v>
      </c>
      <c r="F404" s="259"/>
      <c r="G404" s="259"/>
      <c r="H404" s="259"/>
      <c r="I404" s="253"/>
      <c r="J404" s="253"/>
      <c r="K404" s="256"/>
      <c r="L404" s="244"/>
      <c r="M404" s="260"/>
      <c r="N404" s="266" t="s">
        <v>190</v>
      </c>
      <c r="O404" s="246"/>
    </row>
    <row r="405" spans="1:17">
      <c r="B405" s="244"/>
      <c r="C405" s="244"/>
      <c r="D405" s="244"/>
      <c r="E405" s="265" t="s">
        <v>189</v>
      </c>
      <c r="F405" s="259"/>
      <c r="G405" s="259"/>
      <c r="H405" s="259"/>
      <c r="I405" s="253"/>
      <c r="J405" s="253"/>
      <c r="K405" s="256"/>
      <c r="L405" s="244"/>
      <c r="M405" s="260"/>
      <c r="N405" s="266" t="s">
        <v>190</v>
      </c>
      <c r="O405" s="246"/>
    </row>
    <row r="406" spans="1:17">
      <c r="B406" s="244"/>
      <c r="C406" s="244"/>
      <c r="D406" s="244"/>
      <c r="E406" s="265" t="s">
        <v>189</v>
      </c>
      <c r="F406" s="259"/>
      <c r="G406" s="259"/>
      <c r="H406" s="259"/>
      <c r="I406" s="253"/>
      <c r="J406" s="253"/>
      <c r="K406" s="256"/>
      <c r="L406" s="244"/>
      <c r="M406" s="260"/>
      <c r="N406" s="266" t="s">
        <v>190</v>
      </c>
      <c r="O406" s="246"/>
    </row>
    <row r="407" spans="1:17">
      <c r="B407" s="244"/>
      <c r="C407" s="244"/>
      <c r="D407" s="244"/>
      <c r="E407" s="265" t="s">
        <v>189</v>
      </c>
      <c r="F407" s="259"/>
      <c r="G407" s="259"/>
      <c r="H407" s="259"/>
      <c r="I407" s="253"/>
      <c r="J407" s="253"/>
      <c r="K407" s="256"/>
      <c r="L407" s="244"/>
      <c r="M407" s="260"/>
      <c r="N407" s="266" t="s">
        <v>190</v>
      </c>
      <c r="O407" s="246"/>
    </row>
    <row r="408" spans="1:17">
      <c r="B408" s="244"/>
      <c r="C408" s="244"/>
      <c r="D408" s="244"/>
      <c r="E408" s="265" t="s">
        <v>189</v>
      </c>
      <c r="F408" s="259"/>
      <c r="G408" s="259"/>
      <c r="H408" s="259"/>
      <c r="I408" s="253"/>
      <c r="J408" s="253"/>
      <c r="K408" s="256"/>
      <c r="L408" s="244"/>
      <c r="M408" s="260"/>
      <c r="N408" s="266" t="s">
        <v>190</v>
      </c>
      <c r="O408" s="246"/>
    </row>
    <row r="409" spans="1:17">
      <c r="B409" s="244"/>
      <c r="C409" s="244"/>
      <c r="D409" s="244"/>
      <c r="E409" s="265" t="s">
        <v>189</v>
      </c>
      <c r="F409" s="259"/>
      <c r="G409" s="259"/>
      <c r="H409" s="259"/>
      <c r="I409" s="253"/>
      <c r="J409" s="253"/>
      <c r="K409" s="256"/>
      <c r="L409" s="244"/>
      <c r="M409" s="260"/>
      <c r="N409" s="266" t="s">
        <v>190</v>
      </c>
      <c r="O409" s="246"/>
    </row>
    <row r="410" spans="1:17">
      <c r="B410" s="244"/>
      <c r="C410" s="244"/>
      <c r="D410" s="244"/>
      <c r="E410" s="265" t="s">
        <v>189</v>
      </c>
      <c r="F410" s="259"/>
      <c r="G410" s="259"/>
      <c r="H410" s="259"/>
      <c r="I410" s="253"/>
      <c r="J410" s="253"/>
      <c r="K410" s="256"/>
      <c r="L410" s="244"/>
      <c r="M410" s="260"/>
      <c r="N410" s="266" t="s">
        <v>190</v>
      </c>
      <c r="O410" s="246"/>
    </row>
    <row r="411" spans="1:17">
      <c r="A411" s="255"/>
      <c r="B411" s="253"/>
      <c r="C411" s="253"/>
      <c r="D411" s="253"/>
      <c r="E411" s="265" t="s">
        <v>189</v>
      </c>
      <c r="F411" s="259"/>
      <c r="G411" s="259"/>
      <c r="H411" s="259"/>
      <c r="I411" s="253"/>
      <c r="J411" s="253"/>
      <c r="K411" s="256"/>
      <c r="L411" s="257"/>
      <c r="M411" s="270"/>
      <c r="N411" s="266" t="s">
        <v>190</v>
      </c>
      <c r="O411" s="246"/>
      <c r="Q411" s="267"/>
    </row>
    <row r="412" spans="1:17" s="289" customFormat="1">
      <c r="A412" s="255"/>
      <c r="B412" s="253"/>
      <c r="C412" s="253"/>
      <c r="D412" s="253"/>
      <c r="E412" s="265" t="s">
        <v>189</v>
      </c>
      <c r="F412" s="259"/>
      <c r="G412" s="259"/>
      <c r="H412" s="259"/>
      <c r="I412" s="253"/>
      <c r="J412" s="253"/>
      <c r="K412" s="256"/>
      <c r="L412" s="257"/>
      <c r="M412" s="260"/>
      <c r="N412" s="266" t="s">
        <v>190</v>
      </c>
      <c r="O412" s="246"/>
    </row>
    <row r="413" spans="1:17">
      <c r="B413" s="245"/>
      <c r="C413" s="253"/>
      <c r="D413" s="245"/>
      <c r="E413" s="265" t="s">
        <v>189</v>
      </c>
      <c r="F413" s="259"/>
      <c r="G413" s="259"/>
      <c r="H413" s="259"/>
      <c r="I413" s="253"/>
      <c r="J413" s="253"/>
      <c r="K413" s="256"/>
      <c r="L413" s="244"/>
      <c r="M413" s="260"/>
      <c r="N413" s="266" t="s">
        <v>190</v>
      </c>
      <c r="O413" s="246"/>
    </row>
    <row r="414" spans="1:17" s="288" customFormat="1">
      <c r="A414" s="255"/>
      <c r="B414" s="253"/>
      <c r="C414" s="253"/>
      <c r="D414" s="253"/>
      <c r="E414" s="265" t="s">
        <v>189</v>
      </c>
      <c r="F414" s="259"/>
      <c r="G414" s="259"/>
      <c r="H414" s="259"/>
      <c r="I414" s="253"/>
      <c r="J414" s="253"/>
      <c r="K414" s="256"/>
      <c r="L414" s="257"/>
      <c r="M414" s="260"/>
      <c r="N414" s="266" t="s">
        <v>190</v>
      </c>
      <c r="O414" s="246"/>
    </row>
    <row r="415" spans="1:17" s="288" customFormat="1">
      <c r="A415" s="255"/>
      <c r="B415" s="253"/>
      <c r="C415" s="253"/>
      <c r="D415" s="253"/>
      <c r="E415" s="265" t="s">
        <v>189</v>
      </c>
      <c r="F415" s="259"/>
      <c r="G415" s="259"/>
      <c r="H415" s="259"/>
      <c r="I415" s="253"/>
      <c r="J415" s="253"/>
      <c r="K415" s="256"/>
      <c r="L415" s="257"/>
      <c r="M415" s="260"/>
      <c r="N415" s="266" t="s">
        <v>190</v>
      </c>
      <c r="O415" s="246"/>
    </row>
    <row r="416" spans="1:17">
      <c r="A416" s="255"/>
      <c r="B416" s="253"/>
      <c r="C416" s="253"/>
      <c r="D416" s="253"/>
      <c r="E416" s="265" t="s">
        <v>189</v>
      </c>
      <c r="F416" s="259"/>
      <c r="G416" s="259"/>
      <c r="H416" s="259"/>
      <c r="I416" s="253"/>
      <c r="J416" s="253"/>
      <c r="K416" s="256"/>
      <c r="L416" s="257"/>
      <c r="M416" s="260"/>
      <c r="N416" s="266" t="s">
        <v>190</v>
      </c>
      <c r="O416" s="246"/>
      <c r="Q416" s="267"/>
    </row>
    <row r="417" spans="1:17">
      <c r="B417" s="253"/>
      <c r="C417" s="253"/>
      <c r="D417" s="253"/>
      <c r="E417" s="265" t="s">
        <v>189</v>
      </c>
      <c r="F417" s="259"/>
      <c r="G417" s="259"/>
      <c r="H417" s="259"/>
      <c r="I417" s="253"/>
      <c r="J417" s="253"/>
      <c r="K417" s="256"/>
      <c r="L417" s="257"/>
      <c r="M417" s="260"/>
      <c r="N417" s="266" t="s">
        <v>190</v>
      </c>
      <c r="O417" s="246"/>
    </row>
    <row r="418" spans="1:17" s="288" customFormat="1">
      <c r="A418" s="255"/>
      <c r="B418" s="253"/>
      <c r="C418" s="253"/>
      <c r="D418" s="253"/>
      <c r="E418" s="265" t="s">
        <v>189</v>
      </c>
      <c r="F418" s="259"/>
      <c r="G418" s="259"/>
      <c r="H418" s="259"/>
      <c r="I418" s="253"/>
      <c r="J418" s="253"/>
      <c r="K418" s="256"/>
      <c r="L418" s="257"/>
      <c r="M418" s="260"/>
      <c r="N418" s="266" t="s">
        <v>190</v>
      </c>
      <c r="O418" s="246"/>
    </row>
    <row r="419" spans="1:17">
      <c r="A419" s="255"/>
      <c r="B419" s="253"/>
      <c r="C419" s="253"/>
      <c r="D419" s="253"/>
      <c r="E419" s="265" t="s">
        <v>189</v>
      </c>
      <c r="F419" s="259"/>
      <c r="G419" s="259"/>
      <c r="H419" s="259"/>
      <c r="I419" s="253"/>
      <c r="J419" s="253"/>
      <c r="K419" s="256"/>
      <c r="L419" s="257"/>
      <c r="M419" s="260"/>
      <c r="N419" s="266" t="s">
        <v>190</v>
      </c>
      <c r="O419" s="246"/>
      <c r="P419" s="247"/>
      <c r="Q419" s="267"/>
    </row>
    <row r="420" spans="1:17">
      <c r="A420" s="255"/>
      <c r="B420" s="253"/>
      <c r="C420" s="253"/>
      <c r="D420" s="253"/>
      <c r="E420" s="265" t="s">
        <v>189</v>
      </c>
      <c r="F420" s="259"/>
      <c r="G420" s="259"/>
      <c r="H420" s="259"/>
      <c r="I420" s="253"/>
      <c r="J420" s="253"/>
      <c r="K420" s="256"/>
      <c r="L420" s="257"/>
      <c r="M420" s="260"/>
      <c r="N420" s="266" t="s">
        <v>190</v>
      </c>
      <c r="O420" s="246"/>
      <c r="P420" s="247"/>
      <c r="Q420" s="267"/>
    </row>
    <row r="421" spans="1:17" s="288" customFormat="1">
      <c r="A421" s="255"/>
      <c r="B421" s="253"/>
      <c r="C421" s="253"/>
      <c r="D421" s="253"/>
      <c r="E421" s="265" t="s">
        <v>189</v>
      </c>
      <c r="F421" s="259"/>
      <c r="G421" s="259"/>
      <c r="H421" s="259"/>
      <c r="I421" s="253"/>
      <c r="J421" s="253"/>
      <c r="K421" s="256"/>
      <c r="L421" s="257"/>
      <c r="M421" s="270"/>
      <c r="N421" s="266" t="s">
        <v>190</v>
      </c>
      <c r="O421" s="246"/>
    </row>
    <row r="422" spans="1:17" s="288" customFormat="1">
      <c r="A422" s="255"/>
      <c r="B422" s="253"/>
      <c r="C422" s="253"/>
      <c r="D422" s="253"/>
      <c r="E422" s="265" t="s">
        <v>189</v>
      </c>
      <c r="F422" s="259"/>
      <c r="G422" s="259"/>
      <c r="H422" s="259"/>
      <c r="I422" s="253"/>
      <c r="J422" s="253"/>
      <c r="K422" s="256"/>
      <c r="L422" s="257"/>
      <c r="M422" s="270"/>
      <c r="N422" s="266" t="s">
        <v>190</v>
      </c>
      <c r="O422" s="246"/>
    </row>
    <row r="423" spans="1:17">
      <c r="A423" s="255"/>
      <c r="B423" s="253"/>
      <c r="C423" s="253"/>
      <c r="D423" s="253"/>
      <c r="E423" s="265" t="s">
        <v>189</v>
      </c>
      <c r="F423" s="259"/>
      <c r="G423" s="259"/>
      <c r="H423" s="259"/>
      <c r="I423" s="253"/>
      <c r="J423" s="253"/>
      <c r="K423" s="256"/>
      <c r="L423" s="257"/>
      <c r="M423" s="260"/>
      <c r="N423" s="266" t="s">
        <v>190</v>
      </c>
      <c r="O423" s="246"/>
      <c r="Q423" s="267"/>
    </row>
    <row r="424" spans="1:17">
      <c r="A424" s="255"/>
      <c r="B424" s="253"/>
      <c r="C424" s="253"/>
      <c r="D424" s="253"/>
      <c r="E424" s="265" t="s">
        <v>189</v>
      </c>
      <c r="F424" s="259"/>
      <c r="G424" s="259"/>
      <c r="H424" s="259"/>
      <c r="I424" s="253"/>
      <c r="J424" s="253"/>
      <c r="K424" s="256"/>
      <c r="L424" s="257"/>
      <c r="M424" s="260"/>
      <c r="N424" s="266" t="s">
        <v>190</v>
      </c>
      <c r="O424" s="246"/>
      <c r="Q424" s="267"/>
    </row>
    <row r="425" spans="1:17">
      <c r="A425" s="255"/>
      <c r="B425" s="253"/>
      <c r="C425" s="253"/>
      <c r="D425" s="253"/>
      <c r="E425" s="265" t="s">
        <v>189</v>
      </c>
      <c r="F425" s="259"/>
      <c r="G425" s="259"/>
      <c r="H425" s="259"/>
      <c r="I425" s="253"/>
      <c r="J425" s="253"/>
      <c r="K425" s="256"/>
      <c r="L425" s="257"/>
      <c r="M425" s="260"/>
      <c r="N425" s="266" t="s">
        <v>190</v>
      </c>
      <c r="O425" s="246"/>
      <c r="Q425" s="267"/>
    </row>
    <row r="426" spans="1:17">
      <c r="A426" s="255"/>
      <c r="B426" s="253"/>
      <c r="C426" s="253"/>
      <c r="D426" s="253"/>
      <c r="E426" s="265" t="s">
        <v>189</v>
      </c>
      <c r="F426" s="259"/>
      <c r="G426" s="259"/>
      <c r="H426" s="259"/>
      <c r="I426" s="253"/>
      <c r="J426" s="253"/>
      <c r="K426" s="256"/>
      <c r="L426" s="257"/>
      <c r="M426" s="260"/>
      <c r="N426" s="266" t="s">
        <v>190</v>
      </c>
      <c r="O426" s="246"/>
      <c r="Q426" s="267"/>
    </row>
    <row r="427" spans="1:17">
      <c r="A427" s="255"/>
      <c r="B427" s="253"/>
      <c r="C427" s="253"/>
      <c r="D427" s="253"/>
      <c r="E427" s="265" t="s">
        <v>189</v>
      </c>
      <c r="F427" s="259"/>
      <c r="G427" s="259"/>
      <c r="H427" s="259"/>
      <c r="I427" s="253"/>
      <c r="J427" s="253"/>
      <c r="K427" s="256"/>
      <c r="L427" s="257"/>
      <c r="M427" s="260"/>
      <c r="N427" s="266" t="s">
        <v>190</v>
      </c>
      <c r="O427" s="246"/>
      <c r="Q427" s="267"/>
    </row>
    <row r="428" spans="1:17">
      <c r="A428" s="255"/>
      <c r="B428" s="253"/>
      <c r="C428" s="253"/>
      <c r="D428" s="253"/>
      <c r="E428" s="265" t="s">
        <v>189</v>
      </c>
      <c r="F428" s="259"/>
      <c r="G428" s="259"/>
      <c r="H428" s="259"/>
      <c r="I428" s="253"/>
      <c r="J428" s="253"/>
      <c r="K428" s="256"/>
      <c r="L428" s="257"/>
      <c r="M428" s="260"/>
      <c r="N428" s="266" t="s">
        <v>190</v>
      </c>
      <c r="O428" s="246"/>
      <c r="Q428" s="267"/>
    </row>
    <row r="429" spans="1:17">
      <c r="A429" s="255"/>
      <c r="B429" s="253"/>
      <c r="C429" s="253"/>
      <c r="D429" s="253"/>
      <c r="E429" s="265" t="s">
        <v>189</v>
      </c>
      <c r="F429" s="259"/>
      <c r="G429" s="259"/>
      <c r="H429" s="259"/>
      <c r="I429" s="253"/>
      <c r="J429" s="253"/>
      <c r="K429" s="256"/>
      <c r="L429" s="257"/>
      <c r="M429" s="260"/>
      <c r="N429" s="266" t="s">
        <v>190</v>
      </c>
      <c r="O429" s="246"/>
      <c r="Q429" s="267"/>
    </row>
    <row r="430" spans="1:17" s="285" customFormat="1">
      <c r="A430" s="255"/>
      <c r="B430" s="253"/>
      <c r="C430" s="253"/>
      <c r="D430" s="253"/>
      <c r="E430" s="265" t="s">
        <v>189</v>
      </c>
      <c r="F430" s="259"/>
      <c r="G430" s="259"/>
      <c r="H430" s="259"/>
      <c r="I430" s="253"/>
      <c r="J430" s="253"/>
      <c r="K430" s="256"/>
      <c r="L430" s="257"/>
      <c r="M430" s="270"/>
      <c r="N430" s="266" t="s">
        <v>190</v>
      </c>
      <c r="O430" s="246"/>
      <c r="P430" s="247"/>
      <c r="Q430" s="267"/>
    </row>
    <row r="431" spans="1:17" s="285" customFormat="1">
      <c r="A431" s="255"/>
      <c r="B431" s="253"/>
      <c r="C431" s="253"/>
      <c r="D431" s="253"/>
      <c r="E431" s="265" t="s">
        <v>189</v>
      </c>
      <c r="F431" s="259"/>
      <c r="G431" s="259"/>
      <c r="H431" s="259"/>
      <c r="I431" s="253"/>
      <c r="J431" s="253"/>
      <c r="K431" s="256"/>
      <c r="L431" s="257"/>
      <c r="M431" s="260"/>
      <c r="N431" s="266" t="s">
        <v>190</v>
      </c>
      <c r="O431" s="246"/>
      <c r="P431" s="247"/>
      <c r="Q431" s="267"/>
    </row>
    <row r="432" spans="1:17" s="285" customFormat="1">
      <c r="A432" s="255"/>
      <c r="B432" s="253"/>
      <c r="C432" s="253"/>
      <c r="D432" s="253"/>
      <c r="E432" s="265" t="s">
        <v>189</v>
      </c>
      <c r="F432" s="259"/>
      <c r="G432" s="259"/>
      <c r="H432" s="259"/>
      <c r="I432" s="253"/>
      <c r="J432" s="253"/>
      <c r="K432" s="256"/>
      <c r="L432" s="257"/>
      <c r="M432" s="260"/>
      <c r="N432" s="266" t="s">
        <v>190</v>
      </c>
      <c r="O432" s="246"/>
      <c r="P432" s="247"/>
      <c r="Q432" s="267"/>
    </row>
    <row r="433" spans="1:17">
      <c r="A433" s="255"/>
      <c r="B433" s="253"/>
      <c r="C433" s="253"/>
      <c r="D433" s="253"/>
      <c r="E433" s="265" t="s">
        <v>189</v>
      </c>
      <c r="F433" s="259"/>
      <c r="G433" s="259"/>
      <c r="H433" s="259"/>
      <c r="I433" s="253"/>
      <c r="J433" s="253"/>
      <c r="K433" s="256"/>
      <c r="L433" s="257"/>
      <c r="M433" s="260"/>
      <c r="N433" s="266" t="s">
        <v>190</v>
      </c>
      <c r="O433" s="246"/>
      <c r="P433" s="247"/>
      <c r="Q433" s="267"/>
    </row>
    <row r="434" spans="1:17">
      <c r="A434" s="255"/>
      <c r="B434" s="253"/>
      <c r="C434" s="253"/>
      <c r="D434" s="253"/>
      <c r="E434" s="265" t="s">
        <v>189</v>
      </c>
      <c r="F434" s="259"/>
      <c r="G434" s="259"/>
      <c r="H434" s="259"/>
      <c r="I434" s="253"/>
      <c r="J434" s="253"/>
      <c r="K434" s="256"/>
      <c r="L434" s="257"/>
      <c r="M434" s="260"/>
      <c r="N434" s="266" t="s">
        <v>190</v>
      </c>
      <c r="O434" s="246"/>
      <c r="Q434" s="267"/>
    </row>
    <row r="435" spans="1:17">
      <c r="A435" s="255"/>
      <c r="B435" s="253"/>
      <c r="C435" s="253"/>
      <c r="D435" s="253"/>
      <c r="E435" s="265" t="s">
        <v>189</v>
      </c>
      <c r="F435" s="259"/>
      <c r="G435" s="259"/>
      <c r="H435" s="259"/>
      <c r="I435" s="253"/>
      <c r="J435" s="253"/>
      <c r="K435" s="256"/>
      <c r="L435" s="257"/>
      <c r="M435" s="260"/>
      <c r="N435" s="266" t="s">
        <v>190</v>
      </c>
      <c r="O435" s="246"/>
      <c r="Q435" s="267"/>
    </row>
    <row r="436" spans="1:17">
      <c r="A436" s="255"/>
      <c r="B436" s="253"/>
      <c r="C436" s="253"/>
      <c r="D436" s="253"/>
      <c r="E436" s="265" t="s">
        <v>189</v>
      </c>
      <c r="F436" s="259"/>
      <c r="G436" s="259"/>
      <c r="H436" s="259"/>
      <c r="I436" s="253"/>
      <c r="J436" s="253"/>
      <c r="K436" s="256"/>
      <c r="L436" s="257"/>
      <c r="M436" s="260"/>
      <c r="N436" s="266" t="s">
        <v>190</v>
      </c>
      <c r="O436" s="246"/>
      <c r="P436" s="247"/>
      <c r="Q436" s="267"/>
    </row>
    <row r="437" spans="1:17" s="288" customFormat="1">
      <c r="A437" s="255"/>
      <c r="B437" s="253"/>
      <c r="C437" s="253"/>
      <c r="D437" s="253"/>
      <c r="E437" s="265" t="s">
        <v>189</v>
      </c>
      <c r="F437" s="259"/>
      <c r="G437" s="259"/>
      <c r="H437" s="259"/>
      <c r="I437" s="253"/>
      <c r="J437" s="253"/>
      <c r="K437" s="256"/>
      <c r="L437" s="257"/>
      <c r="M437" s="270"/>
      <c r="N437" s="266" t="s">
        <v>190</v>
      </c>
      <c r="O437" s="246"/>
      <c r="Q437" s="267"/>
    </row>
    <row r="438" spans="1:17">
      <c r="A438" s="255"/>
      <c r="B438" s="253"/>
      <c r="C438" s="253"/>
      <c r="D438" s="253"/>
      <c r="E438" s="265" t="s">
        <v>189</v>
      </c>
      <c r="F438" s="259"/>
      <c r="G438" s="259"/>
      <c r="H438" s="259"/>
      <c r="I438" s="253"/>
      <c r="J438" s="253"/>
      <c r="K438" s="256"/>
      <c r="L438" s="257"/>
      <c r="M438" s="260"/>
      <c r="N438" s="266" t="s">
        <v>190</v>
      </c>
      <c r="O438" s="246"/>
      <c r="P438" s="247"/>
      <c r="Q438" s="267"/>
    </row>
  </sheetData>
  <autoFilter ref="A4:T4" xr:uid="{00000000-0009-0000-0000-00000F000000}"/>
  <mergeCells count="6">
    <mergeCell ref="N2:N3"/>
    <mergeCell ref="F2:F3"/>
    <mergeCell ref="G2:G3"/>
    <mergeCell ref="H2:J2"/>
    <mergeCell ref="L2:L3"/>
    <mergeCell ref="M2:M3"/>
  </mergeCells>
  <phoneticPr fontId="79"/>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256" activePane="bottomRight" state="frozen"/>
      <selection activeCell="B31" sqref="B31"/>
      <selection pane="topRight" activeCell="B31" sqref="B31"/>
      <selection pane="bottomLeft" activeCell="B31" sqref="B31"/>
      <selection pane="bottomRight" activeCell="B281" sqref="B281"/>
    </sheetView>
  </sheetViews>
  <sheetFormatPr defaultColWidth="32.54296875" defaultRowHeight="15.5"/>
  <cols>
    <col min="1" max="1" width="5" style="325" customWidth="1"/>
    <col min="2" max="2" width="68.453125" style="325" customWidth="1"/>
    <col min="3" max="3" width="13.1796875" style="325" customWidth="1"/>
    <col min="4" max="4" width="7.1796875" style="325" customWidth="1"/>
    <col min="5" max="5" width="15.1796875" style="325" customWidth="1"/>
    <col min="6" max="6" width="13.1796875" style="325" customWidth="1"/>
    <col min="7" max="7" width="10.54296875" style="325" customWidth="1"/>
    <col min="8" max="8" width="10.453125" style="325" customWidth="1"/>
    <col min="9" max="10" width="11.1796875" style="325" customWidth="1"/>
    <col min="11" max="11" width="14" style="325" customWidth="1"/>
    <col min="12" max="12" width="14.1796875" style="296" customWidth="1"/>
    <col min="13" max="13" width="11.81640625" style="325" customWidth="1"/>
    <col min="14" max="14" width="7.54296875" style="325" customWidth="1"/>
    <col min="15" max="17" width="7.453125" style="325" customWidth="1"/>
    <col min="18" max="16384" width="32.54296875" style="325"/>
  </cols>
  <sheetData>
    <row r="1" spans="1:17" ht="17.5">
      <c r="A1" s="271" t="s">
        <v>105</v>
      </c>
      <c r="B1" s="271" t="s">
        <v>106</v>
      </c>
      <c r="C1" s="271" t="s">
        <v>107</v>
      </c>
      <c r="D1" s="271" t="s">
        <v>108</v>
      </c>
      <c r="E1" s="271" t="s">
        <v>109</v>
      </c>
      <c r="F1" s="271" t="s">
        <v>110</v>
      </c>
      <c r="G1" s="272" t="s">
        <v>111</v>
      </c>
      <c r="H1" s="272" t="s">
        <v>112</v>
      </c>
      <c r="I1" s="272" t="s">
        <v>113</v>
      </c>
      <c r="J1" s="272" t="s">
        <v>114</v>
      </c>
      <c r="K1" s="272" t="s">
        <v>115</v>
      </c>
      <c r="L1" s="273" t="s">
        <v>116</v>
      </c>
      <c r="M1" s="339" t="s">
        <v>117</v>
      </c>
      <c r="N1" s="339" t="s">
        <v>932</v>
      </c>
      <c r="O1" s="339" t="s">
        <v>933</v>
      </c>
      <c r="P1" s="339" t="s">
        <v>185</v>
      </c>
      <c r="Q1" s="339" t="s">
        <v>934</v>
      </c>
    </row>
    <row r="2" spans="1:17" ht="15" customHeight="1">
      <c r="A2" s="275"/>
      <c r="B2" s="275"/>
      <c r="C2" s="275"/>
      <c r="D2" s="276" t="s">
        <v>118</v>
      </c>
      <c r="E2" s="416" t="s">
        <v>119</v>
      </c>
      <c r="F2" s="416" t="s">
        <v>120</v>
      </c>
      <c r="G2" s="419" t="s">
        <v>121</v>
      </c>
      <c r="H2" s="420"/>
      <c r="I2" s="421"/>
      <c r="J2" s="277"/>
      <c r="K2" s="416" t="s">
        <v>122</v>
      </c>
      <c r="L2" s="416" t="s">
        <v>912</v>
      </c>
      <c r="M2" s="416" t="s">
        <v>124</v>
      </c>
      <c r="N2" s="340"/>
      <c r="O2" s="353" t="s">
        <v>180</v>
      </c>
      <c r="P2" s="340"/>
      <c r="Q2" s="340"/>
    </row>
    <row r="3" spans="1:17">
      <c r="A3" s="279" t="s">
        <v>181</v>
      </c>
      <c r="B3" s="279" t="s">
        <v>182</v>
      </c>
      <c r="C3" s="279" t="s">
        <v>183</v>
      </c>
      <c r="D3" s="279" t="s">
        <v>184</v>
      </c>
      <c r="E3" s="417"/>
      <c r="F3" s="417"/>
      <c r="G3" s="280" t="s">
        <v>185</v>
      </c>
      <c r="H3" s="280" t="s">
        <v>116</v>
      </c>
      <c r="I3" s="280" t="s">
        <v>186</v>
      </c>
      <c r="J3" s="279" t="s">
        <v>74</v>
      </c>
      <c r="K3" s="417"/>
      <c r="L3" s="418"/>
      <c r="M3" s="418"/>
      <c r="N3" s="340"/>
      <c r="O3" s="354" t="s">
        <v>187</v>
      </c>
      <c r="P3" s="340"/>
      <c r="Q3" s="340"/>
    </row>
    <row r="4" spans="1:17" ht="16" thickBot="1">
      <c r="A4" s="281"/>
      <c r="B4" s="282"/>
      <c r="C4" s="282"/>
      <c r="D4" s="282"/>
      <c r="E4" s="282"/>
      <c r="F4" s="282"/>
      <c r="G4" s="282"/>
      <c r="H4" s="282"/>
      <c r="I4" s="282"/>
      <c r="J4" s="282"/>
      <c r="K4" s="282"/>
      <c r="L4" s="295"/>
      <c r="M4" s="293"/>
      <c r="N4" s="341"/>
      <c r="O4" s="341"/>
      <c r="P4" s="341"/>
      <c r="Q4" s="341"/>
    </row>
    <row r="5" spans="1:17">
      <c r="A5" s="253">
        <v>1</v>
      </c>
      <c r="B5" s="253" t="s">
        <v>195</v>
      </c>
      <c r="C5" s="253" t="s">
        <v>196</v>
      </c>
      <c r="D5" s="265" t="s">
        <v>189</v>
      </c>
      <c r="E5" s="259">
        <v>201</v>
      </c>
      <c r="F5" s="259">
        <v>181</v>
      </c>
      <c r="G5" s="259">
        <v>156</v>
      </c>
      <c r="H5" s="253">
        <v>63</v>
      </c>
      <c r="I5" s="253">
        <v>117</v>
      </c>
      <c r="J5" s="256">
        <v>1.1499999999999999</v>
      </c>
      <c r="K5" s="257" t="s">
        <v>819</v>
      </c>
      <c r="L5" s="322">
        <v>1751.45</v>
      </c>
      <c r="M5" s="283" t="s">
        <v>190</v>
      </c>
      <c r="N5" s="341" t="s">
        <v>197</v>
      </c>
      <c r="O5" s="247"/>
      <c r="P5" s="284" t="s">
        <v>635</v>
      </c>
      <c r="Q5" s="284"/>
    </row>
    <row r="6" spans="1:17">
      <c r="A6" s="253">
        <v>2</v>
      </c>
      <c r="B6" s="253" t="s">
        <v>198</v>
      </c>
      <c r="C6" s="253" t="s">
        <v>199</v>
      </c>
      <c r="D6" s="265" t="s">
        <v>189</v>
      </c>
      <c r="E6" s="259">
        <v>201</v>
      </c>
      <c r="F6" s="259">
        <v>181</v>
      </c>
      <c r="G6" s="259">
        <v>156</v>
      </c>
      <c r="H6" s="253">
        <v>63</v>
      </c>
      <c r="I6" s="253">
        <v>117</v>
      </c>
      <c r="J6" s="256">
        <v>1.1499999999999999</v>
      </c>
      <c r="K6" s="257" t="s">
        <v>819</v>
      </c>
      <c r="L6" s="322">
        <v>1751.45</v>
      </c>
      <c r="M6" s="283" t="s">
        <v>190</v>
      </c>
      <c r="N6" s="341" t="s">
        <v>197</v>
      </c>
      <c r="O6" s="247"/>
      <c r="P6" s="267" t="s">
        <v>635</v>
      </c>
      <c r="Q6" s="267"/>
    </row>
    <row r="7" spans="1:17">
      <c r="A7" s="253">
        <v>3</v>
      </c>
      <c r="B7" s="253" t="s">
        <v>200</v>
      </c>
      <c r="C7" s="253" t="s">
        <v>201</v>
      </c>
      <c r="D7" s="265" t="s">
        <v>189</v>
      </c>
      <c r="E7" s="259">
        <v>201</v>
      </c>
      <c r="F7" s="259">
        <v>181</v>
      </c>
      <c r="G7" s="259">
        <v>156</v>
      </c>
      <c r="H7" s="253">
        <v>63</v>
      </c>
      <c r="I7" s="253">
        <v>117</v>
      </c>
      <c r="J7" s="256">
        <v>1.1499999999999999</v>
      </c>
      <c r="K7" s="257" t="s">
        <v>819</v>
      </c>
      <c r="L7" s="322">
        <v>2134.0100000000002</v>
      </c>
      <c r="M7" s="283" t="s">
        <v>190</v>
      </c>
      <c r="N7" s="341" t="s">
        <v>197</v>
      </c>
      <c r="O7" s="247"/>
      <c r="P7" s="267" t="s">
        <v>635</v>
      </c>
      <c r="Q7" s="267"/>
    </row>
    <row r="8" spans="1:17" s="285" customFormat="1">
      <c r="A8" s="253">
        <v>4</v>
      </c>
      <c r="B8" s="253" t="s">
        <v>202</v>
      </c>
      <c r="C8" s="253" t="s">
        <v>203</v>
      </c>
      <c r="D8" s="265" t="s">
        <v>189</v>
      </c>
      <c r="E8" s="259">
        <v>201</v>
      </c>
      <c r="F8" s="259">
        <v>181</v>
      </c>
      <c r="G8" s="259">
        <v>156</v>
      </c>
      <c r="H8" s="253">
        <v>63</v>
      </c>
      <c r="I8" s="253">
        <v>117</v>
      </c>
      <c r="J8" s="256">
        <v>1.1499999999999999</v>
      </c>
      <c r="K8" s="257" t="s">
        <v>819</v>
      </c>
      <c r="L8" s="322">
        <v>2134.0100000000002</v>
      </c>
      <c r="M8" s="283" t="s">
        <v>190</v>
      </c>
      <c r="N8" s="341" t="s">
        <v>197</v>
      </c>
      <c r="O8" s="247"/>
      <c r="P8" s="267" t="s">
        <v>635</v>
      </c>
      <c r="Q8" s="267"/>
    </row>
    <row r="9" spans="1:17" s="285" customFormat="1">
      <c r="A9" s="253">
        <v>5</v>
      </c>
      <c r="B9" s="253" t="s">
        <v>204</v>
      </c>
      <c r="C9" s="253" t="s">
        <v>205</v>
      </c>
      <c r="D9" s="265" t="s">
        <v>189</v>
      </c>
      <c r="E9" s="259">
        <v>201</v>
      </c>
      <c r="F9" s="259">
        <v>181</v>
      </c>
      <c r="G9" s="259">
        <v>156</v>
      </c>
      <c r="H9" s="253">
        <v>63</v>
      </c>
      <c r="I9" s="253">
        <v>117</v>
      </c>
      <c r="J9" s="256">
        <v>1.1499999999999999</v>
      </c>
      <c r="K9" s="257" t="s">
        <v>819</v>
      </c>
      <c r="L9" s="322">
        <v>2142.8000000000002</v>
      </c>
      <c r="M9" s="283" t="s">
        <v>190</v>
      </c>
      <c r="N9" s="341" t="s">
        <v>197</v>
      </c>
      <c r="O9" s="247"/>
      <c r="P9" s="267" t="s">
        <v>635</v>
      </c>
      <c r="Q9" s="267"/>
    </row>
    <row r="10" spans="1:17" s="285" customFormat="1">
      <c r="A10" s="253">
        <v>6</v>
      </c>
      <c r="B10" s="253" t="s">
        <v>206</v>
      </c>
      <c r="C10" s="253" t="s">
        <v>207</v>
      </c>
      <c r="D10" s="265" t="s">
        <v>189</v>
      </c>
      <c r="E10" s="259">
        <v>201</v>
      </c>
      <c r="F10" s="259">
        <v>181</v>
      </c>
      <c r="G10" s="259">
        <v>156</v>
      </c>
      <c r="H10" s="253">
        <v>63</v>
      </c>
      <c r="I10" s="253">
        <v>117</v>
      </c>
      <c r="J10" s="256">
        <v>1.1499999999999999</v>
      </c>
      <c r="K10" s="257" t="s">
        <v>819</v>
      </c>
      <c r="L10" s="322">
        <v>2142.8000000000002</v>
      </c>
      <c r="M10" s="283" t="s">
        <v>190</v>
      </c>
      <c r="N10" s="341" t="s">
        <v>197</v>
      </c>
      <c r="O10" s="247"/>
      <c r="P10" s="267" t="s">
        <v>635</v>
      </c>
      <c r="Q10" s="267"/>
    </row>
    <row r="11" spans="1:17" s="285" customFormat="1">
      <c r="A11" s="253">
        <v>7</v>
      </c>
      <c r="B11" s="253" t="s">
        <v>210</v>
      </c>
      <c r="C11" s="253" t="s">
        <v>211</v>
      </c>
      <c r="D11" s="265" t="s">
        <v>189</v>
      </c>
      <c r="E11" s="259">
        <v>201</v>
      </c>
      <c r="F11" s="259">
        <v>181</v>
      </c>
      <c r="G11" s="259">
        <v>156</v>
      </c>
      <c r="H11" s="253">
        <v>63</v>
      </c>
      <c r="I11" s="253">
        <v>117</v>
      </c>
      <c r="J11" s="256">
        <v>1.1499999999999999</v>
      </c>
      <c r="K11" s="257" t="s">
        <v>819</v>
      </c>
      <c r="L11" s="322">
        <v>1895.01</v>
      </c>
      <c r="M11" s="283" t="s">
        <v>190</v>
      </c>
      <c r="N11" s="341" t="s">
        <v>197</v>
      </c>
      <c r="O11" s="247"/>
      <c r="P11" s="267" t="s">
        <v>635</v>
      </c>
      <c r="Q11" s="267"/>
    </row>
    <row r="12" spans="1:17">
      <c r="A12" s="253">
        <v>8</v>
      </c>
      <c r="B12" s="253" t="s">
        <v>555</v>
      </c>
      <c r="C12" s="253" t="s">
        <v>20</v>
      </c>
      <c r="D12" s="265" t="s">
        <v>189</v>
      </c>
      <c r="E12" s="259">
        <v>201</v>
      </c>
      <c r="F12" s="259">
        <v>181</v>
      </c>
      <c r="G12" s="259">
        <v>156</v>
      </c>
      <c r="H12" s="253">
        <v>63</v>
      </c>
      <c r="I12" s="253">
        <v>117</v>
      </c>
      <c r="J12" s="256">
        <v>1.1499999999999999</v>
      </c>
      <c r="K12" s="257" t="s">
        <v>819</v>
      </c>
      <c r="L12" s="322">
        <v>1870.76</v>
      </c>
      <c r="M12" s="283" t="s">
        <v>190</v>
      </c>
      <c r="N12" s="341" t="s">
        <v>197</v>
      </c>
      <c r="O12" s="247"/>
      <c r="P12" s="267" t="s">
        <v>635</v>
      </c>
      <c r="Q12" s="267"/>
    </row>
    <row r="13" spans="1:17" s="285" customFormat="1">
      <c r="A13" s="253">
        <v>9</v>
      </c>
      <c r="B13" s="253" t="s">
        <v>208</v>
      </c>
      <c r="C13" s="253" t="s">
        <v>209</v>
      </c>
      <c r="D13" s="265" t="s">
        <v>189</v>
      </c>
      <c r="E13" s="259">
        <v>201</v>
      </c>
      <c r="F13" s="259">
        <v>181</v>
      </c>
      <c r="G13" s="259">
        <v>156</v>
      </c>
      <c r="H13" s="253">
        <v>63</v>
      </c>
      <c r="I13" s="253">
        <v>117</v>
      </c>
      <c r="J13" s="256">
        <v>1.1499999999999999</v>
      </c>
      <c r="K13" s="257" t="s">
        <v>819</v>
      </c>
      <c r="L13" s="322">
        <v>1870.77</v>
      </c>
      <c r="M13" s="283" t="s">
        <v>190</v>
      </c>
      <c r="N13" s="341" t="s">
        <v>197</v>
      </c>
      <c r="O13" s="247"/>
      <c r="P13" s="267" t="s">
        <v>635</v>
      </c>
      <c r="Q13" s="267"/>
    </row>
    <row r="14" spans="1:17">
      <c r="A14" s="253">
        <v>10</v>
      </c>
      <c r="B14" s="253" t="s">
        <v>704</v>
      </c>
      <c r="C14" s="253" t="s">
        <v>702</v>
      </c>
      <c r="D14" s="265" t="s">
        <v>189</v>
      </c>
      <c r="E14" s="259">
        <v>206</v>
      </c>
      <c r="F14" s="259">
        <v>186</v>
      </c>
      <c r="G14" s="259">
        <v>156</v>
      </c>
      <c r="H14" s="253">
        <v>63</v>
      </c>
      <c r="I14" s="253">
        <v>117</v>
      </c>
      <c r="J14" s="256">
        <v>1.1499999999999999</v>
      </c>
      <c r="K14" s="257" t="s">
        <v>819</v>
      </c>
      <c r="L14" s="322">
        <v>2090.88</v>
      </c>
      <c r="M14" s="283" t="s">
        <v>190</v>
      </c>
      <c r="N14" s="341" t="s">
        <v>197</v>
      </c>
      <c r="O14" s="247"/>
      <c r="P14" s="267" t="s">
        <v>635</v>
      </c>
      <c r="Q14" s="267"/>
    </row>
    <row r="15" spans="1:17">
      <c r="A15" s="253">
        <v>11</v>
      </c>
      <c r="B15" s="253" t="s">
        <v>709</v>
      </c>
      <c r="C15" s="253" t="s">
        <v>710</v>
      </c>
      <c r="D15" s="265" t="s">
        <v>189</v>
      </c>
      <c r="E15" s="259">
        <v>206</v>
      </c>
      <c r="F15" s="259">
        <v>186</v>
      </c>
      <c r="G15" s="259">
        <v>156</v>
      </c>
      <c r="H15" s="253">
        <v>63</v>
      </c>
      <c r="I15" s="253">
        <v>117</v>
      </c>
      <c r="J15" s="256">
        <v>1.1499999999999999</v>
      </c>
      <c r="K15" s="257" t="s">
        <v>819</v>
      </c>
      <c r="L15" s="322">
        <v>2091.4</v>
      </c>
      <c r="M15" s="283" t="s">
        <v>190</v>
      </c>
      <c r="N15" s="341" t="s">
        <v>197</v>
      </c>
      <c r="O15" s="247"/>
      <c r="P15" s="267" t="s">
        <v>635</v>
      </c>
      <c r="Q15" s="267"/>
    </row>
    <row r="16" spans="1:17">
      <c r="A16" s="253">
        <v>12</v>
      </c>
      <c r="B16" s="253" t="s">
        <v>794</v>
      </c>
      <c r="C16" s="253" t="s">
        <v>815</v>
      </c>
      <c r="D16" s="265" t="s">
        <v>189</v>
      </c>
      <c r="E16" s="259">
        <v>206</v>
      </c>
      <c r="F16" s="259">
        <v>186</v>
      </c>
      <c r="G16" s="259">
        <v>156</v>
      </c>
      <c r="H16" s="253">
        <v>63</v>
      </c>
      <c r="I16" s="253">
        <v>117</v>
      </c>
      <c r="J16" s="256">
        <v>1.1499999999999999</v>
      </c>
      <c r="K16" s="257" t="s">
        <v>819</v>
      </c>
      <c r="L16" s="322">
        <v>2102.4699999999998</v>
      </c>
      <c r="M16" s="283" t="s">
        <v>190</v>
      </c>
      <c r="N16" s="341" t="s">
        <v>197</v>
      </c>
      <c r="O16" s="247"/>
      <c r="P16" s="267" t="s">
        <v>635</v>
      </c>
      <c r="Q16" s="267"/>
    </row>
    <row r="17" spans="1:20">
      <c r="A17" s="253">
        <v>13</v>
      </c>
      <c r="B17" s="253" t="s">
        <v>708</v>
      </c>
      <c r="C17" s="253" t="s">
        <v>711</v>
      </c>
      <c r="D17" s="265" t="s">
        <v>189</v>
      </c>
      <c r="E17" s="259">
        <v>206</v>
      </c>
      <c r="F17" s="259">
        <v>186</v>
      </c>
      <c r="G17" s="259">
        <v>156</v>
      </c>
      <c r="H17" s="253">
        <v>63</v>
      </c>
      <c r="I17" s="253">
        <v>117</v>
      </c>
      <c r="J17" s="256">
        <v>1.1499999999999999</v>
      </c>
      <c r="K17" s="257" t="s">
        <v>819</v>
      </c>
      <c r="L17" s="322">
        <v>2090.9499999999998</v>
      </c>
      <c r="M17" s="283" t="s">
        <v>190</v>
      </c>
      <c r="N17" s="341" t="s">
        <v>197</v>
      </c>
      <c r="P17" s="267" t="s">
        <v>635</v>
      </c>
      <c r="Q17" s="267"/>
    </row>
    <row r="18" spans="1:20">
      <c r="A18" s="253">
        <v>14</v>
      </c>
      <c r="B18" s="253" t="s">
        <v>813</v>
      </c>
      <c r="C18" s="253" t="s">
        <v>814</v>
      </c>
      <c r="D18" s="265" t="s">
        <v>189</v>
      </c>
      <c r="E18" s="259">
        <v>206</v>
      </c>
      <c r="F18" s="259">
        <v>186</v>
      </c>
      <c r="G18" s="259">
        <v>156</v>
      </c>
      <c r="H18" s="253">
        <v>63</v>
      </c>
      <c r="I18" s="253">
        <v>117</v>
      </c>
      <c r="J18" s="256">
        <v>1.1499999999999999</v>
      </c>
      <c r="K18" s="257" t="s">
        <v>819</v>
      </c>
      <c r="L18" s="322">
        <v>2209.87</v>
      </c>
      <c r="M18" s="266" t="s">
        <v>190</v>
      </c>
      <c r="N18" s="341" t="s">
        <v>197</v>
      </c>
      <c r="P18" s="267" t="s">
        <v>635</v>
      </c>
      <c r="Q18" s="267"/>
    </row>
    <row r="19" spans="1:20">
      <c r="A19" s="253">
        <v>15</v>
      </c>
      <c r="B19" s="253" t="s">
        <v>830</v>
      </c>
      <c r="C19" s="253" t="s">
        <v>832</v>
      </c>
      <c r="D19" s="265" t="s">
        <v>189</v>
      </c>
      <c r="E19" s="259">
        <v>206</v>
      </c>
      <c r="F19" s="259">
        <v>186</v>
      </c>
      <c r="G19" s="259">
        <v>156</v>
      </c>
      <c r="H19" s="253">
        <v>63</v>
      </c>
      <c r="I19" s="253">
        <v>117</v>
      </c>
      <c r="J19" s="256">
        <v>1.1499999999999999</v>
      </c>
      <c r="K19" s="257" t="s">
        <v>819</v>
      </c>
      <c r="L19" s="322">
        <v>2473.4499999999998</v>
      </c>
      <c r="M19" s="283" t="s">
        <v>190</v>
      </c>
      <c r="N19" s="341" t="s">
        <v>197</v>
      </c>
      <c r="O19" s="247"/>
      <c r="P19" s="267" t="s">
        <v>635</v>
      </c>
      <c r="Q19" s="267"/>
    </row>
    <row r="20" spans="1:20">
      <c r="A20" s="253">
        <v>16</v>
      </c>
      <c r="B20" s="253" t="s">
        <v>838</v>
      </c>
      <c r="C20" s="253" t="s">
        <v>839</v>
      </c>
      <c r="D20" s="265" t="s">
        <v>189</v>
      </c>
      <c r="E20" s="259">
        <v>206</v>
      </c>
      <c r="F20" s="259">
        <v>186</v>
      </c>
      <c r="G20" s="259">
        <v>156</v>
      </c>
      <c r="H20" s="253">
        <v>63</v>
      </c>
      <c r="I20" s="253">
        <v>117</v>
      </c>
      <c r="J20" s="256">
        <v>1.1499999999999999</v>
      </c>
      <c r="K20" s="257" t="s">
        <v>819</v>
      </c>
      <c r="L20" s="322">
        <v>2482.23</v>
      </c>
      <c r="M20" s="283" t="s">
        <v>190</v>
      </c>
      <c r="N20" s="341" t="s">
        <v>197</v>
      </c>
      <c r="O20" s="247"/>
      <c r="P20" s="267" t="s">
        <v>635</v>
      </c>
      <c r="Q20" s="267"/>
    </row>
    <row r="21" spans="1:20">
      <c r="A21" s="253">
        <v>17</v>
      </c>
      <c r="B21" s="253" t="s">
        <v>871</v>
      </c>
      <c r="C21" s="253" t="s">
        <v>872</v>
      </c>
      <c r="D21" s="265" t="s">
        <v>189</v>
      </c>
      <c r="E21" s="259">
        <v>206</v>
      </c>
      <c r="F21" s="259">
        <v>186</v>
      </c>
      <c r="G21" s="259">
        <v>156</v>
      </c>
      <c r="H21" s="253">
        <v>63</v>
      </c>
      <c r="I21" s="253">
        <v>117</v>
      </c>
      <c r="J21" s="256">
        <v>1.1499999999999999</v>
      </c>
      <c r="K21" s="257" t="s">
        <v>819</v>
      </c>
      <c r="L21" s="322">
        <v>2210.3000000000002</v>
      </c>
      <c r="M21" s="266" t="s">
        <v>190</v>
      </c>
      <c r="N21" s="341" t="s">
        <v>197</v>
      </c>
      <c r="P21" s="267" t="s">
        <v>635</v>
      </c>
      <c r="Q21" s="267"/>
    </row>
    <row r="22" spans="1:20">
      <c r="A22" s="253"/>
      <c r="B22" s="253"/>
      <c r="C22" s="253"/>
      <c r="D22" s="265" t="s">
        <v>189</v>
      </c>
      <c r="E22" s="259"/>
      <c r="F22" s="259"/>
      <c r="G22" s="259"/>
      <c r="H22" s="253"/>
      <c r="I22" s="253"/>
      <c r="J22" s="256"/>
      <c r="K22" s="257" t="s">
        <v>819</v>
      </c>
      <c r="L22" s="322"/>
      <c r="M22" s="266" t="s">
        <v>190</v>
      </c>
      <c r="N22" s="341" t="s">
        <v>197</v>
      </c>
      <c r="O22" s="247"/>
      <c r="P22" s="267"/>
      <c r="Q22" s="267"/>
    </row>
    <row r="23" spans="1:20">
      <c r="A23" s="253"/>
      <c r="B23" s="253"/>
      <c r="C23" s="253"/>
      <c r="D23" s="265" t="s">
        <v>189</v>
      </c>
      <c r="E23" s="259"/>
      <c r="F23" s="259"/>
      <c r="G23" s="259"/>
      <c r="H23" s="253"/>
      <c r="I23" s="253"/>
      <c r="J23" s="256"/>
      <c r="K23" s="257" t="s">
        <v>819</v>
      </c>
      <c r="L23" s="322"/>
      <c r="M23" s="266" t="s">
        <v>190</v>
      </c>
      <c r="N23" s="341" t="s">
        <v>197</v>
      </c>
      <c r="O23" s="247"/>
      <c r="P23" s="267"/>
      <c r="Q23" s="267"/>
      <c r="R23" s="325" t="s">
        <v>878</v>
      </c>
      <c r="S23" s="325" t="s">
        <v>876</v>
      </c>
      <c r="T23" s="325">
        <v>2403.1799999999998</v>
      </c>
    </row>
    <row r="24" spans="1:20">
      <c r="A24" s="253"/>
      <c r="B24" s="253"/>
      <c r="C24" s="253"/>
      <c r="D24" s="265" t="s">
        <v>189</v>
      </c>
      <c r="E24" s="259"/>
      <c r="F24" s="259"/>
      <c r="G24" s="259"/>
      <c r="H24" s="253"/>
      <c r="I24" s="253"/>
      <c r="J24" s="256"/>
      <c r="K24" s="257" t="s">
        <v>819</v>
      </c>
      <c r="L24" s="322"/>
      <c r="M24" s="266" t="s">
        <v>190</v>
      </c>
      <c r="N24" s="341" t="s">
        <v>197</v>
      </c>
      <c r="O24" s="247"/>
      <c r="P24" s="267"/>
      <c r="Q24" s="267"/>
      <c r="R24" s="325" t="s">
        <v>879</v>
      </c>
      <c r="S24" s="325" t="s">
        <v>877</v>
      </c>
      <c r="T24" s="325">
        <v>2403.1799999999998</v>
      </c>
    </row>
    <row r="25" spans="1:20">
      <c r="A25" s="253"/>
      <c r="B25" s="253"/>
      <c r="C25" s="253"/>
      <c r="D25" s="265" t="s">
        <v>189</v>
      </c>
      <c r="E25" s="259"/>
      <c r="F25" s="259"/>
      <c r="G25" s="259"/>
      <c r="H25" s="253"/>
      <c r="I25" s="253"/>
      <c r="J25" s="256"/>
      <c r="K25" s="257" t="s">
        <v>819</v>
      </c>
      <c r="L25" s="322"/>
      <c r="M25" s="266" t="s">
        <v>190</v>
      </c>
      <c r="N25" s="341" t="s">
        <v>197</v>
      </c>
      <c r="O25" s="247"/>
      <c r="P25" s="267"/>
      <c r="Q25" s="267"/>
    </row>
    <row r="26" spans="1:20">
      <c r="A26" s="253"/>
      <c r="B26" s="253"/>
      <c r="C26" s="253"/>
      <c r="D26" s="265" t="s">
        <v>189</v>
      </c>
      <c r="E26" s="259"/>
      <c r="F26" s="259"/>
      <c r="G26" s="259"/>
      <c r="H26" s="253"/>
      <c r="I26" s="253"/>
      <c r="J26" s="256"/>
      <c r="K26" s="257" t="s">
        <v>819</v>
      </c>
      <c r="L26" s="322"/>
      <c r="M26" s="266" t="s">
        <v>190</v>
      </c>
      <c r="N26" s="341" t="s">
        <v>197</v>
      </c>
      <c r="P26" s="267"/>
      <c r="Q26" s="267"/>
    </row>
    <row r="27" spans="1:20">
      <c r="A27" s="253"/>
      <c r="B27" s="253"/>
      <c r="C27" s="253"/>
      <c r="D27" s="265" t="s">
        <v>189</v>
      </c>
      <c r="E27" s="259"/>
      <c r="F27" s="259"/>
      <c r="G27" s="259"/>
      <c r="H27" s="253"/>
      <c r="I27" s="253"/>
      <c r="J27" s="256"/>
      <c r="K27" s="257" t="s">
        <v>819</v>
      </c>
      <c r="L27" s="322"/>
      <c r="M27" s="266" t="s">
        <v>190</v>
      </c>
      <c r="N27" s="341" t="s">
        <v>197</v>
      </c>
      <c r="O27" s="247"/>
      <c r="P27" s="267"/>
      <c r="Q27" s="267"/>
    </row>
    <row r="28" spans="1:20">
      <c r="A28" s="253"/>
      <c r="B28" s="253"/>
      <c r="C28" s="253"/>
      <c r="D28" s="265" t="s">
        <v>189</v>
      </c>
      <c r="E28" s="259"/>
      <c r="F28" s="259"/>
      <c r="G28" s="259"/>
      <c r="H28" s="253"/>
      <c r="I28" s="253"/>
      <c r="J28" s="256"/>
      <c r="K28" s="257" t="s">
        <v>819</v>
      </c>
      <c r="L28" s="322"/>
      <c r="M28" s="266" t="s">
        <v>190</v>
      </c>
      <c r="N28" s="341" t="s">
        <v>197</v>
      </c>
      <c r="P28" s="267"/>
      <c r="Q28" s="267"/>
    </row>
    <row r="29" spans="1:20">
      <c r="A29" s="253">
        <v>1</v>
      </c>
      <c r="B29" s="253" t="s">
        <v>336</v>
      </c>
      <c r="C29" s="253" t="s">
        <v>337</v>
      </c>
      <c r="D29" s="265" t="s">
        <v>189</v>
      </c>
      <c r="E29" s="259">
        <v>201</v>
      </c>
      <c r="F29" s="259">
        <v>181</v>
      </c>
      <c r="G29" s="259">
        <v>156</v>
      </c>
      <c r="H29" s="253">
        <v>63</v>
      </c>
      <c r="I29" s="253">
        <v>117</v>
      </c>
      <c r="J29" s="256">
        <v>1.1499999999999999</v>
      </c>
      <c r="K29" s="257" t="s">
        <v>819</v>
      </c>
      <c r="L29" s="322">
        <v>1704.47</v>
      </c>
      <c r="M29" s="266" t="s">
        <v>190</v>
      </c>
      <c r="N29" s="341" t="s">
        <v>197</v>
      </c>
      <c r="P29" s="267" t="s">
        <v>635</v>
      </c>
      <c r="Q29" s="267"/>
    </row>
    <row r="30" spans="1:20">
      <c r="A30" s="253">
        <v>2</v>
      </c>
      <c r="B30" s="253" t="s">
        <v>31</v>
      </c>
      <c r="C30" s="253" t="s">
        <v>34</v>
      </c>
      <c r="D30" s="265" t="s">
        <v>189</v>
      </c>
      <c r="E30" s="259">
        <v>201</v>
      </c>
      <c r="F30" s="259">
        <v>181</v>
      </c>
      <c r="G30" s="259">
        <v>156</v>
      </c>
      <c r="H30" s="253">
        <v>63</v>
      </c>
      <c r="I30" s="253">
        <v>117</v>
      </c>
      <c r="J30" s="256">
        <v>1.1499999999999999</v>
      </c>
      <c r="K30" s="257" t="s">
        <v>819</v>
      </c>
      <c r="L30" s="322">
        <v>1748.05</v>
      </c>
      <c r="M30" s="266" t="s">
        <v>190</v>
      </c>
      <c r="N30" s="341" t="s">
        <v>197</v>
      </c>
      <c r="P30" s="267" t="s">
        <v>635</v>
      </c>
      <c r="Q30" s="267"/>
    </row>
    <row r="31" spans="1:20">
      <c r="A31" s="253">
        <v>3</v>
      </c>
      <c r="B31" s="253" t="s">
        <v>386</v>
      </c>
      <c r="C31" s="253" t="s">
        <v>387</v>
      </c>
      <c r="D31" s="265" t="s">
        <v>189</v>
      </c>
      <c r="E31" s="259">
        <v>201</v>
      </c>
      <c r="F31" s="259">
        <v>181</v>
      </c>
      <c r="G31" s="259">
        <v>156</v>
      </c>
      <c r="H31" s="253">
        <v>63</v>
      </c>
      <c r="I31" s="253">
        <v>117</v>
      </c>
      <c r="J31" s="256">
        <v>1.1499999999999999</v>
      </c>
      <c r="K31" s="257" t="s">
        <v>819</v>
      </c>
      <c r="L31" s="322">
        <v>1857.02</v>
      </c>
      <c r="M31" s="266" t="s">
        <v>190</v>
      </c>
      <c r="N31" s="341" t="s">
        <v>197</v>
      </c>
      <c r="P31" s="267" t="s">
        <v>635</v>
      </c>
      <c r="Q31" s="267"/>
    </row>
    <row r="32" spans="1:20" s="290" customFormat="1">
      <c r="A32" s="253">
        <v>4</v>
      </c>
      <c r="B32" s="253" t="s">
        <v>220</v>
      </c>
      <c r="C32" s="253" t="s">
        <v>221</v>
      </c>
      <c r="D32" s="265" t="s">
        <v>189</v>
      </c>
      <c r="E32" s="259">
        <v>194</v>
      </c>
      <c r="F32" s="259">
        <v>174</v>
      </c>
      <c r="G32" s="259">
        <v>157</v>
      </c>
      <c r="H32" s="253">
        <v>62</v>
      </c>
      <c r="I32" s="253">
        <v>116</v>
      </c>
      <c r="J32" s="256">
        <v>1.129</v>
      </c>
      <c r="K32" s="257" t="s">
        <v>819</v>
      </c>
      <c r="L32" s="322">
        <v>1646.63</v>
      </c>
      <c r="M32" s="266" t="s">
        <v>190</v>
      </c>
      <c r="N32" s="341" t="s">
        <v>197</v>
      </c>
      <c r="P32" s="267" t="s">
        <v>636</v>
      </c>
      <c r="Q32" s="267"/>
    </row>
    <row r="33" spans="1:17" s="290" customFormat="1">
      <c r="A33" s="253">
        <v>5</v>
      </c>
      <c r="B33" s="253" t="s">
        <v>226</v>
      </c>
      <c r="C33" s="253" t="s">
        <v>227</v>
      </c>
      <c r="D33" s="265" t="s">
        <v>189</v>
      </c>
      <c r="E33" s="259">
        <v>199</v>
      </c>
      <c r="F33" s="259">
        <v>174</v>
      </c>
      <c r="G33" s="259">
        <v>157</v>
      </c>
      <c r="H33" s="253">
        <v>62</v>
      </c>
      <c r="I33" s="253">
        <v>116</v>
      </c>
      <c r="J33" s="256">
        <v>1.129</v>
      </c>
      <c r="K33" s="257" t="s">
        <v>819</v>
      </c>
      <c r="L33" s="322">
        <v>2055.02</v>
      </c>
      <c r="M33" s="266" t="s">
        <v>190</v>
      </c>
      <c r="N33" s="341" t="s">
        <v>197</v>
      </c>
      <c r="P33" s="267" t="s">
        <v>636</v>
      </c>
      <c r="Q33" s="267"/>
    </row>
    <row r="34" spans="1:17" s="290" customFormat="1">
      <c r="A34" s="253">
        <v>6</v>
      </c>
      <c r="B34" s="253" t="s">
        <v>224</v>
      </c>
      <c r="C34" s="253" t="s">
        <v>225</v>
      </c>
      <c r="D34" s="265" t="s">
        <v>189</v>
      </c>
      <c r="E34" s="259">
        <v>194</v>
      </c>
      <c r="F34" s="259">
        <v>174</v>
      </c>
      <c r="G34" s="259">
        <v>157</v>
      </c>
      <c r="H34" s="253">
        <v>62</v>
      </c>
      <c r="I34" s="253">
        <v>116</v>
      </c>
      <c r="J34" s="256">
        <v>1.129</v>
      </c>
      <c r="K34" s="257" t="s">
        <v>819</v>
      </c>
      <c r="L34" s="322">
        <v>2046.23</v>
      </c>
      <c r="M34" s="266" t="s">
        <v>190</v>
      </c>
      <c r="N34" s="341" t="s">
        <v>197</v>
      </c>
      <c r="P34" s="267" t="s">
        <v>636</v>
      </c>
      <c r="Q34" s="267"/>
    </row>
    <row r="35" spans="1:17" s="290" customFormat="1">
      <c r="A35" s="253">
        <v>7</v>
      </c>
      <c r="B35" s="253" t="s">
        <v>228</v>
      </c>
      <c r="C35" s="253" t="s">
        <v>231</v>
      </c>
      <c r="D35" s="265" t="s">
        <v>189</v>
      </c>
      <c r="E35" s="259">
        <v>194</v>
      </c>
      <c r="F35" s="259">
        <v>174</v>
      </c>
      <c r="G35" s="259">
        <v>157</v>
      </c>
      <c r="H35" s="253">
        <v>62</v>
      </c>
      <c r="I35" s="253">
        <v>116</v>
      </c>
      <c r="J35" s="256">
        <v>1.129</v>
      </c>
      <c r="K35" s="257" t="s">
        <v>819</v>
      </c>
      <c r="L35" s="322">
        <v>1776.21</v>
      </c>
      <c r="M35" s="266" t="s">
        <v>190</v>
      </c>
      <c r="N35" s="341" t="s">
        <v>197</v>
      </c>
      <c r="P35" s="267" t="s">
        <v>636</v>
      </c>
      <c r="Q35" s="267"/>
    </row>
    <row r="36" spans="1:17" s="290" customFormat="1">
      <c r="A36" s="253">
        <v>8</v>
      </c>
      <c r="B36" s="253" t="s">
        <v>232</v>
      </c>
      <c r="C36" s="253" t="s">
        <v>233</v>
      </c>
      <c r="D36" s="265" t="s">
        <v>189</v>
      </c>
      <c r="E36" s="259">
        <v>194</v>
      </c>
      <c r="F36" s="259">
        <v>174</v>
      </c>
      <c r="G36" s="259">
        <v>157</v>
      </c>
      <c r="H36" s="253">
        <v>62</v>
      </c>
      <c r="I36" s="253">
        <v>116</v>
      </c>
      <c r="J36" s="256">
        <v>1.129</v>
      </c>
      <c r="K36" s="257" t="s">
        <v>819</v>
      </c>
      <c r="L36" s="322">
        <v>1866.12</v>
      </c>
      <c r="M36" s="266" t="s">
        <v>190</v>
      </c>
      <c r="N36" s="341" t="s">
        <v>197</v>
      </c>
      <c r="P36" s="267" t="s">
        <v>636</v>
      </c>
      <c r="Q36" s="267"/>
    </row>
    <row r="37" spans="1:17" s="290" customFormat="1">
      <c r="A37" s="253">
        <v>9</v>
      </c>
      <c r="B37" s="253" t="s">
        <v>234</v>
      </c>
      <c r="C37" s="253" t="s">
        <v>235</v>
      </c>
      <c r="D37" s="265" t="s">
        <v>189</v>
      </c>
      <c r="E37" s="259">
        <v>194</v>
      </c>
      <c r="F37" s="259">
        <v>174</v>
      </c>
      <c r="G37" s="259">
        <v>157</v>
      </c>
      <c r="H37" s="253">
        <v>62</v>
      </c>
      <c r="I37" s="253">
        <v>116</v>
      </c>
      <c r="J37" s="256">
        <v>1.129</v>
      </c>
      <c r="K37" s="257" t="s">
        <v>819</v>
      </c>
      <c r="L37" s="322">
        <v>1819.39</v>
      </c>
      <c r="M37" s="266" t="s">
        <v>190</v>
      </c>
      <c r="N37" s="341" t="s">
        <v>197</v>
      </c>
      <c r="P37" s="267" t="s">
        <v>636</v>
      </c>
      <c r="Q37" s="267"/>
    </row>
    <row r="38" spans="1:17" s="290" customFormat="1">
      <c r="A38" s="253">
        <v>10</v>
      </c>
      <c r="B38" s="253" t="s">
        <v>236</v>
      </c>
      <c r="C38" s="253" t="s">
        <v>237</v>
      </c>
      <c r="D38" s="265" t="s">
        <v>189</v>
      </c>
      <c r="E38" s="259">
        <v>194</v>
      </c>
      <c r="F38" s="259">
        <v>174</v>
      </c>
      <c r="G38" s="259">
        <v>157</v>
      </c>
      <c r="H38" s="253">
        <v>62</v>
      </c>
      <c r="I38" s="253">
        <v>116</v>
      </c>
      <c r="J38" s="256">
        <v>1.129</v>
      </c>
      <c r="K38" s="257" t="s">
        <v>819</v>
      </c>
      <c r="L38" s="322">
        <v>1806.57</v>
      </c>
      <c r="M38" s="266" t="s">
        <v>190</v>
      </c>
      <c r="N38" s="341" t="s">
        <v>197</v>
      </c>
      <c r="P38" s="267" t="s">
        <v>636</v>
      </c>
      <c r="Q38" s="267"/>
    </row>
    <row r="39" spans="1:17" s="290" customFormat="1">
      <c r="A39" s="253">
        <v>11</v>
      </c>
      <c r="B39" s="253" t="s">
        <v>696</v>
      </c>
      <c r="C39" s="253" t="s">
        <v>671</v>
      </c>
      <c r="D39" s="265" t="s">
        <v>189</v>
      </c>
      <c r="E39" s="259">
        <v>204</v>
      </c>
      <c r="F39" s="259">
        <v>184</v>
      </c>
      <c r="G39" s="259">
        <v>157</v>
      </c>
      <c r="H39" s="253">
        <v>62</v>
      </c>
      <c r="I39" s="253">
        <v>116</v>
      </c>
      <c r="J39" s="256">
        <v>1.129</v>
      </c>
      <c r="K39" s="257" t="s">
        <v>819</v>
      </c>
      <c r="L39" s="322">
        <v>2053.67</v>
      </c>
      <c r="M39" s="266" t="s">
        <v>190</v>
      </c>
      <c r="N39" s="341" t="s">
        <v>197</v>
      </c>
      <c r="P39" s="267" t="s">
        <v>635</v>
      </c>
      <c r="Q39" s="267"/>
    </row>
    <row r="40" spans="1:17" s="290" customFormat="1">
      <c r="A40" s="253">
        <v>12</v>
      </c>
      <c r="B40" s="253" t="s">
        <v>666</v>
      </c>
      <c r="C40" s="253" t="s">
        <v>670</v>
      </c>
      <c r="D40" s="265" t="s">
        <v>189</v>
      </c>
      <c r="E40" s="259">
        <v>199</v>
      </c>
      <c r="F40" s="259">
        <v>179</v>
      </c>
      <c r="G40" s="259">
        <v>157</v>
      </c>
      <c r="H40" s="253">
        <v>62</v>
      </c>
      <c r="I40" s="253">
        <v>116</v>
      </c>
      <c r="J40" s="256">
        <v>1.129</v>
      </c>
      <c r="K40" s="257" t="s">
        <v>819</v>
      </c>
      <c r="L40" s="322">
        <v>2008.01</v>
      </c>
      <c r="M40" s="266" t="s">
        <v>190</v>
      </c>
      <c r="N40" s="341" t="s">
        <v>197</v>
      </c>
      <c r="P40" s="267" t="s">
        <v>636</v>
      </c>
      <c r="Q40" s="267"/>
    </row>
    <row r="41" spans="1:17" s="290" customFormat="1">
      <c r="A41" s="253">
        <v>13</v>
      </c>
      <c r="B41" s="253" t="s">
        <v>672</v>
      </c>
      <c r="C41" s="253" t="s">
        <v>673</v>
      </c>
      <c r="D41" s="265" t="s">
        <v>189</v>
      </c>
      <c r="E41" s="259">
        <v>199</v>
      </c>
      <c r="F41" s="259">
        <v>179</v>
      </c>
      <c r="G41" s="259">
        <v>157</v>
      </c>
      <c r="H41" s="253">
        <v>62</v>
      </c>
      <c r="I41" s="253">
        <v>116</v>
      </c>
      <c r="J41" s="256">
        <v>1.129</v>
      </c>
      <c r="K41" s="257" t="s">
        <v>819</v>
      </c>
      <c r="L41" s="322">
        <v>2137.2600000000002</v>
      </c>
      <c r="M41" s="266" t="s">
        <v>190</v>
      </c>
      <c r="N41" s="341" t="s">
        <v>197</v>
      </c>
      <c r="O41" s="247"/>
      <c r="P41" s="267" t="s">
        <v>636</v>
      </c>
      <c r="Q41" s="267"/>
    </row>
    <row r="42" spans="1:17" s="290" customFormat="1">
      <c r="A42" s="253">
        <v>14</v>
      </c>
      <c r="B42" s="253" t="s">
        <v>804</v>
      </c>
      <c r="C42" s="253" t="s">
        <v>807</v>
      </c>
      <c r="D42" s="265" t="s">
        <v>189</v>
      </c>
      <c r="E42" s="259">
        <v>204</v>
      </c>
      <c r="F42" s="259">
        <v>184</v>
      </c>
      <c r="G42" s="259">
        <v>157</v>
      </c>
      <c r="H42" s="253">
        <v>62</v>
      </c>
      <c r="I42" s="253">
        <v>116</v>
      </c>
      <c r="J42" s="256">
        <v>1.129</v>
      </c>
      <c r="K42" s="257" t="s">
        <v>819</v>
      </c>
      <c r="L42" s="322">
        <v>2205.0100000000002</v>
      </c>
      <c r="M42" s="266" t="s">
        <v>190</v>
      </c>
      <c r="N42" s="341" t="s">
        <v>197</v>
      </c>
      <c r="P42" s="267" t="s">
        <v>635</v>
      </c>
      <c r="Q42" s="267"/>
    </row>
    <row r="43" spans="1:17" s="290" customFormat="1">
      <c r="A43" s="253">
        <v>15</v>
      </c>
      <c r="B43" s="253" t="s">
        <v>751</v>
      </c>
      <c r="C43" s="253" t="s">
        <v>738</v>
      </c>
      <c r="D43" s="265" t="s">
        <v>189</v>
      </c>
      <c r="E43" s="259">
        <v>199</v>
      </c>
      <c r="F43" s="259">
        <v>179</v>
      </c>
      <c r="G43" s="259">
        <v>157</v>
      </c>
      <c r="H43" s="253">
        <v>62</v>
      </c>
      <c r="I43" s="253">
        <v>116</v>
      </c>
      <c r="J43" s="256">
        <v>1.129</v>
      </c>
      <c r="K43" s="257" t="s">
        <v>819</v>
      </c>
      <c r="L43" s="322">
        <v>2407.89</v>
      </c>
      <c r="M43" s="266" t="s">
        <v>190</v>
      </c>
      <c r="N43" s="341" t="s">
        <v>197</v>
      </c>
      <c r="P43" s="267" t="s">
        <v>636</v>
      </c>
      <c r="Q43" s="267"/>
    </row>
    <row r="44" spans="1:17" s="290" customFormat="1">
      <c r="A44" s="253">
        <v>16</v>
      </c>
      <c r="B44" s="253" t="s">
        <v>752</v>
      </c>
      <c r="C44" s="253" t="s">
        <v>739</v>
      </c>
      <c r="D44" s="265" t="s">
        <v>189</v>
      </c>
      <c r="E44" s="259">
        <v>199</v>
      </c>
      <c r="F44" s="259">
        <v>179</v>
      </c>
      <c r="G44" s="259">
        <v>157</v>
      </c>
      <c r="H44" s="253">
        <v>62</v>
      </c>
      <c r="I44" s="253">
        <v>116</v>
      </c>
      <c r="J44" s="256">
        <v>1.129</v>
      </c>
      <c r="K44" s="257" t="s">
        <v>819</v>
      </c>
      <c r="L44" s="322">
        <v>2416.6999999999998</v>
      </c>
      <c r="M44" s="266" t="s">
        <v>190</v>
      </c>
      <c r="N44" s="341" t="s">
        <v>197</v>
      </c>
      <c r="O44" s="247"/>
      <c r="P44" s="267" t="s">
        <v>636</v>
      </c>
      <c r="Q44" s="267"/>
    </row>
    <row r="45" spans="1:17" s="290" customFormat="1">
      <c r="A45" s="253">
        <v>17</v>
      </c>
      <c r="B45" s="253" t="s">
        <v>734</v>
      </c>
      <c r="C45" s="253" t="s">
        <v>735</v>
      </c>
      <c r="D45" s="265" t="s">
        <v>189</v>
      </c>
      <c r="E45" s="259">
        <v>199</v>
      </c>
      <c r="F45" s="259">
        <v>179</v>
      </c>
      <c r="G45" s="259">
        <v>157</v>
      </c>
      <c r="H45" s="253">
        <v>62</v>
      </c>
      <c r="I45" s="253">
        <v>116</v>
      </c>
      <c r="J45" s="256">
        <v>1.129</v>
      </c>
      <c r="K45" s="257" t="s">
        <v>819</v>
      </c>
      <c r="L45" s="322">
        <v>2051.59</v>
      </c>
      <c r="M45" s="266" t="s">
        <v>190</v>
      </c>
      <c r="N45" s="341" t="s">
        <v>197</v>
      </c>
      <c r="O45" s="247"/>
      <c r="P45" s="267" t="s">
        <v>636</v>
      </c>
      <c r="Q45" s="267"/>
    </row>
    <row r="46" spans="1:17" s="290" customFormat="1">
      <c r="A46" s="253">
        <v>18</v>
      </c>
      <c r="B46" s="253" t="s">
        <v>768</v>
      </c>
      <c r="C46" s="253" t="s">
        <v>776</v>
      </c>
      <c r="D46" s="265" t="s">
        <v>189</v>
      </c>
      <c r="E46" s="259">
        <v>204</v>
      </c>
      <c r="F46" s="259">
        <v>184</v>
      </c>
      <c r="G46" s="259">
        <v>157</v>
      </c>
      <c r="H46" s="253">
        <v>62</v>
      </c>
      <c r="I46" s="253">
        <v>116</v>
      </c>
      <c r="J46" s="256">
        <v>1.129</v>
      </c>
      <c r="K46" s="257" t="s">
        <v>819</v>
      </c>
      <c r="L46" s="322">
        <v>2097.2399999999998</v>
      </c>
      <c r="M46" s="266" t="s">
        <v>190</v>
      </c>
      <c r="N46" s="341" t="s">
        <v>197</v>
      </c>
      <c r="O46" s="247"/>
      <c r="P46" s="267" t="s">
        <v>635</v>
      </c>
      <c r="Q46" s="267"/>
    </row>
    <row r="47" spans="1:17" s="290" customFormat="1">
      <c r="A47" s="253">
        <v>19</v>
      </c>
      <c r="B47" s="253" t="s">
        <v>753</v>
      </c>
      <c r="C47" s="253" t="s">
        <v>740</v>
      </c>
      <c r="D47" s="265" t="s">
        <v>189</v>
      </c>
      <c r="E47" s="259">
        <v>199</v>
      </c>
      <c r="F47" s="259">
        <v>179</v>
      </c>
      <c r="G47" s="259">
        <v>157</v>
      </c>
      <c r="H47" s="253">
        <v>62</v>
      </c>
      <c r="I47" s="253">
        <v>116</v>
      </c>
      <c r="J47" s="256">
        <v>1.129</v>
      </c>
      <c r="K47" s="257" t="s">
        <v>819</v>
      </c>
      <c r="L47" s="322">
        <v>2227.7600000000002</v>
      </c>
      <c r="M47" s="266" t="s">
        <v>190</v>
      </c>
      <c r="N47" s="341" t="s">
        <v>197</v>
      </c>
      <c r="O47" s="247"/>
      <c r="P47" s="267" t="s">
        <v>636</v>
      </c>
      <c r="Q47" s="267"/>
    </row>
    <row r="48" spans="1:17" s="290" customFormat="1">
      <c r="A48" s="253">
        <v>20</v>
      </c>
      <c r="B48" s="253" t="s">
        <v>749</v>
      </c>
      <c r="C48" s="253" t="s">
        <v>736</v>
      </c>
      <c r="D48" s="265" t="s">
        <v>189</v>
      </c>
      <c r="E48" s="259">
        <v>199</v>
      </c>
      <c r="F48" s="259">
        <v>179</v>
      </c>
      <c r="G48" s="259">
        <v>157</v>
      </c>
      <c r="H48" s="253">
        <v>62</v>
      </c>
      <c r="I48" s="253">
        <v>116</v>
      </c>
      <c r="J48" s="256">
        <v>1.129</v>
      </c>
      <c r="K48" s="257" t="s">
        <v>819</v>
      </c>
      <c r="L48" s="322">
        <v>2181.09</v>
      </c>
      <c r="M48" s="266" t="s">
        <v>190</v>
      </c>
      <c r="N48" s="341" t="s">
        <v>197</v>
      </c>
      <c r="O48" s="247"/>
      <c r="P48" s="267" t="s">
        <v>636</v>
      </c>
      <c r="Q48" s="267"/>
    </row>
    <row r="49" spans="1:17" s="290" customFormat="1">
      <c r="A49" s="253">
        <v>21</v>
      </c>
      <c r="B49" s="253" t="s">
        <v>750</v>
      </c>
      <c r="C49" s="253" t="s">
        <v>737</v>
      </c>
      <c r="D49" s="265" t="s">
        <v>189</v>
      </c>
      <c r="E49" s="259">
        <v>199</v>
      </c>
      <c r="F49" s="259">
        <v>179</v>
      </c>
      <c r="G49" s="259">
        <v>157</v>
      </c>
      <c r="H49" s="253">
        <v>62</v>
      </c>
      <c r="I49" s="253">
        <v>116</v>
      </c>
      <c r="J49" s="256">
        <v>1.129</v>
      </c>
      <c r="K49" s="257" t="s">
        <v>819</v>
      </c>
      <c r="L49" s="322">
        <v>2168.1799999999998</v>
      </c>
      <c r="M49" s="266" t="s">
        <v>190</v>
      </c>
      <c r="N49" s="341" t="s">
        <v>197</v>
      </c>
      <c r="O49" s="247"/>
      <c r="P49" s="267" t="s">
        <v>636</v>
      </c>
      <c r="Q49" s="267"/>
    </row>
    <row r="50" spans="1:17" s="290" customFormat="1">
      <c r="A50" s="253">
        <v>22</v>
      </c>
      <c r="B50" s="253" t="s">
        <v>222</v>
      </c>
      <c r="C50" s="253" t="s">
        <v>223</v>
      </c>
      <c r="D50" s="265" t="s">
        <v>189</v>
      </c>
      <c r="E50" s="259">
        <v>194</v>
      </c>
      <c r="F50" s="259">
        <v>174</v>
      </c>
      <c r="G50" s="259">
        <v>157</v>
      </c>
      <c r="H50" s="253">
        <v>62</v>
      </c>
      <c r="I50" s="253">
        <v>116</v>
      </c>
      <c r="J50" s="256">
        <v>1.129</v>
      </c>
      <c r="K50" s="257" t="s">
        <v>819</v>
      </c>
      <c r="L50" s="322">
        <v>1690.21</v>
      </c>
      <c r="M50" s="266" t="s">
        <v>190</v>
      </c>
      <c r="N50" s="341" t="s">
        <v>197</v>
      </c>
      <c r="O50" s="247"/>
      <c r="P50" s="267" t="s">
        <v>636</v>
      </c>
      <c r="Q50" s="267"/>
    </row>
    <row r="51" spans="1:17">
      <c r="A51" s="253">
        <v>23</v>
      </c>
      <c r="B51" s="253" t="s">
        <v>876</v>
      </c>
      <c r="C51" s="253" t="s">
        <v>878</v>
      </c>
      <c r="D51" s="265" t="s">
        <v>189</v>
      </c>
      <c r="E51" s="259">
        <v>267</v>
      </c>
      <c r="F51" s="259">
        <v>242</v>
      </c>
      <c r="G51" s="259">
        <v>160</v>
      </c>
      <c r="H51" s="253">
        <v>71</v>
      </c>
      <c r="I51" s="253">
        <v>131</v>
      </c>
      <c r="J51" s="256">
        <v>1.488</v>
      </c>
      <c r="K51" s="257" t="s">
        <v>819</v>
      </c>
      <c r="L51" s="322">
        <v>2539.81</v>
      </c>
      <c r="M51" s="266" t="s">
        <v>190</v>
      </c>
      <c r="N51" s="341" t="s">
        <v>197</v>
      </c>
      <c r="O51" s="247"/>
      <c r="P51" s="267" t="s">
        <v>636</v>
      </c>
      <c r="Q51" s="267" t="s">
        <v>935</v>
      </c>
    </row>
    <row r="52" spans="1:17">
      <c r="A52" s="253">
        <v>24</v>
      </c>
      <c r="B52" s="253" t="s">
        <v>877</v>
      </c>
      <c r="C52" s="253" t="s">
        <v>882</v>
      </c>
      <c r="D52" s="265" t="s">
        <v>189</v>
      </c>
      <c r="E52" s="259">
        <v>267</v>
      </c>
      <c r="F52" s="259">
        <v>242</v>
      </c>
      <c r="G52" s="259">
        <v>160</v>
      </c>
      <c r="H52" s="253">
        <v>71</v>
      </c>
      <c r="I52" s="253">
        <v>131</v>
      </c>
      <c r="J52" s="256">
        <v>1.488</v>
      </c>
      <c r="K52" s="257" t="s">
        <v>819</v>
      </c>
      <c r="L52" s="322">
        <v>2539.81</v>
      </c>
      <c r="M52" s="266" t="s">
        <v>190</v>
      </c>
      <c r="N52" s="341" t="s">
        <v>197</v>
      </c>
      <c r="O52" s="247"/>
      <c r="P52" s="267" t="s">
        <v>636</v>
      </c>
      <c r="Q52" s="267" t="s">
        <v>935</v>
      </c>
    </row>
    <row r="53" spans="1:17">
      <c r="A53" s="253"/>
      <c r="B53" s="253"/>
      <c r="C53" s="253"/>
      <c r="D53" s="265" t="s">
        <v>189</v>
      </c>
      <c r="E53" s="259"/>
      <c r="F53" s="259"/>
      <c r="G53" s="259"/>
      <c r="H53" s="253"/>
      <c r="I53" s="253"/>
      <c r="J53" s="256"/>
      <c r="K53" s="257" t="s">
        <v>819</v>
      </c>
      <c r="L53" s="322"/>
      <c r="M53" s="266" t="s">
        <v>190</v>
      </c>
      <c r="N53" s="341" t="s">
        <v>197</v>
      </c>
      <c r="O53" s="247"/>
      <c r="P53" s="267"/>
      <c r="Q53" s="267"/>
    </row>
    <row r="54" spans="1:17">
      <c r="A54" s="253"/>
      <c r="B54" s="253"/>
      <c r="C54" s="253"/>
      <c r="D54" s="265" t="s">
        <v>189</v>
      </c>
      <c r="E54" s="259"/>
      <c r="F54" s="259"/>
      <c r="G54" s="259"/>
      <c r="H54" s="253"/>
      <c r="I54" s="253"/>
      <c r="J54" s="256"/>
      <c r="K54" s="257" t="s">
        <v>819</v>
      </c>
      <c r="L54" s="322"/>
      <c r="M54" s="266" t="s">
        <v>190</v>
      </c>
      <c r="N54" s="341" t="s">
        <v>197</v>
      </c>
      <c r="O54" s="247"/>
      <c r="P54" s="267"/>
      <c r="Q54" s="267"/>
    </row>
    <row r="55" spans="1:17">
      <c r="A55" s="253"/>
      <c r="B55" s="253"/>
      <c r="C55" s="253"/>
      <c r="D55" s="265" t="s">
        <v>189</v>
      </c>
      <c r="E55" s="259"/>
      <c r="F55" s="259"/>
      <c r="G55" s="259"/>
      <c r="H55" s="253"/>
      <c r="I55" s="253"/>
      <c r="J55" s="256"/>
      <c r="K55" s="257" t="s">
        <v>819</v>
      </c>
      <c r="L55" s="322"/>
      <c r="M55" s="266" t="s">
        <v>190</v>
      </c>
      <c r="N55" s="341" t="s">
        <v>197</v>
      </c>
      <c r="O55" s="247"/>
      <c r="P55" s="267"/>
      <c r="Q55" s="267"/>
    </row>
    <row r="56" spans="1:17">
      <c r="A56" s="253"/>
      <c r="B56" s="253"/>
      <c r="C56" s="253"/>
      <c r="D56" s="265" t="s">
        <v>189</v>
      </c>
      <c r="E56" s="259"/>
      <c r="F56" s="259"/>
      <c r="G56" s="259"/>
      <c r="H56" s="253"/>
      <c r="I56" s="253"/>
      <c r="J56" s="256"/>
      <c r="K56" s="257" t="s">
        <v>819</v>
      </c>
      <c r="L56" s="322"/>
      <c r="M56" s="266" t="s">
        <v>190</v>
      </c>
      <c r="N56" s="341" t="s">
        <v>197</v>
      </c>
      <c r="O56" s="247"/>
      <c r="P56" s="267"/>
      <c r="Q56" s="267"/>
    </row>
    <row r="57" spans="1:17">
      <c r="A57" s="253"/>
      <c r="B57" s="253"/>
      <c r="C57" s="253"/>
      <c r="D57" s="265" t="s">
        <v>189</v>
      </c>
      <c r="E57" s="259"/>
      <c r="F57" s="259"/>
      <c r="G57" s="259"/>
      <c r="H57" s="253"/>
      <c r="I57" s="253"/>
      <c r="J57" s="256"/>
      <c r="K57" s="257" t="s">
        <v>819</v>
      </c>
      <c r="L57" s="322"/>
      <c r="M57" s="266" t="s">
        <v>190</v>
      </c>
      <c r="N57" s="341" t="s">
        <v>197</v>
      </c>
      <c r="O57" s="247"/>
      <c r="P57" s="267"/>
      <c r="Q57" s="267"/>
    </row>
    <row r="58" spans="1:17">
      <c r="A58" s="253"/>
      <c r="B58" s="253"/>
      <c r="C58" s="253"/>
      <c r="D58" s="265" t="s">
        <v>189</v>
      </c>
      <c r="E58" s="259"/>
      <c r="F58" s="259"/>
      <c r="G58" s="259"/>
      <c r="H58" s="253"/>
      <c r="I58" s="253"/>
      <c r="J58" s="256"/>
      <c r="K58" s="257" t="s">
        <v>819</v>
      </c>
      <c r="L58" s="322"/>
      <c r="M58" s="266" t="s">
        <v>190</v>
      </c>
      <c r="N58" s="341" t="s">
        <v>197</v>
      </c>
      <c r="O58" s="247"/>
      <c r="P58" s="267"/>
      <c r="Q58" s="267"/>
    </row>
    <row r="59" spans="1:17">
      <c r="A59" s="253"/>
      <c r="B59" s="253"/>
      <c r="C59" s="253"/>
      <c r="D59" s="265" t="s">
        <v>189</v>
      </c>
      <c r="E59" s="259"/>
      <c r="F59" s="259"/>
      <c r="G59" s="259"/>
      <c r="H59" s="253"/>
      <c r="I59" s="253"/>
      <c r="J59" s="256"/>
      <c r="K59" s="257" t="s">
        <v>819</v>
      </c>
      <c r="L59" s="322"/>
      <c r="M59" s="266" t="s">
        <v>190</v>
      </c>
      <c r="N59" s="341" t="s">
        <v>197</v>
      </c>
      <c r="O59" s="247"/>
      <c r="P59" s="267"/>
      <c r="Q59" s="267"/>
    </row>
    <row r="60" spans="1:17">
      <c r="A60" s="253"/>
      <c r="B60" s="253"/>
      <c r="C60" s="253"/>
      <c r="D60" s="265" t="s">
        <v>189</v>
      </c>
      <c r="E60" s="259"/>
      <c r="F60" s="259"/>
      <c r="G60" s="259"/>
      <c r="H60" s="253"/>
      <c r="I60" s="253"/>
      <c r="J60" s="256"/>
      <c r="K60" s="257" t="s">
        <v>819</v>
      </c>
      <c r="L60" s="322"/>
      <c r="M60" s="266" t="s">
        <v>190</v>
      </c>
      <c r="N60" s="341" t="s">
        <v>197</v>
      </c>
      <c r="O60" s="247"/>
      <c r="P60" s="267"/>
      <c r="Q60" s="267"/>
    </row>
    <row r="61" spans="1:17">
      <c r="A61" s="253"/>
      <c r="B61" s="253"/>
      <c r="C61" s="253"/>
      <c r="D61" s="265" t="s">
        <v>189</v>
      </c>
      <c r="E61" s="259"/>
      <c r="F61" s="259"/>
      <c r="G61" s="259"/>
      <c r="H61" s="253"/>
      <c r="I61" s="253"/>
      <c r="J61" s="256"/>
      <c r="K61" s="257" t="s">
        <v>819</v>
      </c>
      <c r="L61" s="322"/>
      <c r="M61" s="266" t="s">
        <v>190</v>
      </c>
      <c r="N61" s="341" t="s">
        <v>197</v>
      </c>
      <c r="O61" s="247"/>
      <c r="P61" s="267"/>
      <c r="Q61" s="267"/>
    </row>
    <row r="62" spans="1:17">
      <c r="A62" s="253"/>
      <c r="B62" s="253"/>
      <c r="C62" s="253"/>
      <c r="D62" s="265" t="s">
        <v>189</v>
      </c>
      <c r="E62" s="259"/>
      <c r="F62" s="259"/>
      <c r="G62" s="259"/>
      <c r="H62" s="253"/>
      <c r="I62" s="253"/>
      <c r="J62" s="256"/>
      <c r="K62" s="257" t="s">
        <v>819</v>
      </c>
      <c r="L62" s="322"/>
      <c r="M62" s="266" t="s">
        <v>190</v>
      </c>
      <c r="N62" s="341" t="s">
        <v>197</v>
      </c>
      <c r="O62" s="247"/>
      <c r="P62" s="267"/>
      <c r="Q62" s="267"/>
    </row>
    <row r="63" spans="1:17">
      <c r="A63" s="253"/>
      <c r="B63" s="253"/>
      <c r="C63" s="253"/>
      <c r="D63" s="265" t="s">
        <v>189</v>
      </c>
      <c r="E63" s="259"/>
      <c r="F63" s="259"/>
      <c r="G63" s="259"/>
      <c r="H63" s="253"/>
      <c r="I63" s="253"/>
      <c r="J63" s="256"/>
      <c r="K63" s="257" t="s">
        <v>819</v>
      </c>
      <c r="L63" s="322"/>
      <c r="M63" s="266" t="s">
        <v>190</v>
      </c>
      <c r="N63" s="341" t="s">
        <v>197</v>
      </c>
      <c r="O63" s="247"/>
      <c r="P63" s="267"/>
      <c r="Q63" s="267"/>
    </row>
    <row r="64" spans="1:17">
      <c r="A64" s="253"/>
      <c r="B64" s="253"/>
      <c r="C64" s="253"/>
      <c r="D64" s="265" t="s">
        <v>189</v>
      </c>
      <c r="E64" s="259"/>
      <c r="F64" s="259"/>
      <c r="G64" s="259"/>
      <c r="H64" s="253"/>
      <c r="I64" s="253"/>
      <c r="J64" s="256"/>
      <c r="K64" s="257" t="s">
        <v>819</v>
      </c>
      <c r="L64" s="322"/>
      <c r="M64" s="266" t="s">
        <v>190</v>
      </c>
      <c r="N64" s="341" t="s">
        <v>197</v>
      </c>
      <c r="O64" s="247"/>
      <c r="P64" s="267"/>
      <c r="Q64" s="267"/>
    </row>
    <row r="65" spans="1:17">
      <c r="A65" s="253"/>
      <c r="B65" s="253"/>
      <c r="C65" s="253"/>
      <c r="D65" s="265" t="s">
        <v>189</v>
      </c>
      <c r="E65" s="259"/>
      <c r="F65" s="259"/>
      <c r="G65" s="259"/>
      <c r="H65" s="253"/>
      <c r="I65" s="253"/>
      <c r="J65" s="256"/>
      <c r="K65" s="257" t="s">
        <v>819</v>
      </c>
      <c r="L65" s="322"/>
      <c r="M65" s="266" t="s">
        <v>190</v>
      </c>
      <c r="N65" s="341" t="s">
        <v>197</v>
      </c>
      <c r="O65" s="247"/>
      <c r="P65" s="267"/>
      <c r="Q65" s="267"/>
    </row>
    <row r="66" spans="1:17">
      <c r="A66" s="253"/>
      <c r="B66" s="253"/>
      <c r="C66" s="253"/>
      <c r="D66" s="265" t="s">
        <v>189</v>
      </c>
      <c r="E66" s="259"/>
      <c r="F66" s="259"/>
      <c r="G66" s="259"/>
      <c r="H66" s="253"/>
      <c r="I66" s="253"/>
      <c r="J66" s="256"/>
      <c r="K66" s="257" t="s">
        <v>819</v>
      </c>
      <c r="L66" s="322"/>
      <c r="M66" s="266" t="s">
        <v>190</v>
      </c>
      <c r="N66" s="341" t="s">
        <v>197</v>
      </c>
      <c r="O66" s="247"/>
      <c r="P66" s="267"/>
      <c r="Q66" s="267"/>
    </row>
    <row r="67" spans="1:17">
      <c r="A67" s="253"/>
      <c r="B67" s="253"/>
      <c r="C67" s="253"/>
      <c r="D67" s="265" t="s">
        <v>189</v>
      </c>
      <c r="E67" s="259"/>
      <c r="F67" s="259"/>
      <c r="G67" s="259"/>
      <c r="H67" s="253"/>
      <c r="I67" s="253"/>
      <c r="J67" s="256"/>
      <c r="K67" s="257" t="s">
        <v>819</v>
      </c>
      <c r="L67" s="322"/>
      <c r="M67" s="266" t="s">
        <v>190</v>
      </c>
      <c r="N67" s="341" t="s">
        <v>197</v>
      </c>
      <c r="O67" s="247"/>
      <c r="P67" s="267"/>
      <c r="Q67" s="267"/>
    </row>
    <row r="68" spans="1:17">
      <c r="A68" s="253"/>
      <c r="B68" s="253"/>
      <c r="C68" s="253"/>
      <c r="D68" s="265" t="s">
        <v>189</v>
      </c>
      <c r="E68" s="259"/>
      <c r="F68" s="259"/>
      <c r="G68" s="259"/>
      <c r="H68" s="253"/>
      <c r="I68" s="253"/>
      <c r="J68" s="256"/>
      <c r="K68" s="257" t="s">
        <v>819</v>
      </c>
      <c r="L68" s="322"/>
      <c r="M68" s="266" t="s">
        <v>190</v>
      </c>
      <c r="N68" s="341" t="s">
        <v>197</v>
      </c>
      <c r="O68" s="247"/>
      <c r="P68" s="267"/>
      <c r="Q68" s="267"/>
    </row>
    <row r="69" spans="1:17">
      <c r="A69" s="253"/>
      <c r="B69" s="253"/>
      <c r="C69" s="253"/>
      <c r="D69" s="265" t="s">
        <v>189</v>
      </c>
      <c r="E69" s="259"/>
      <c r="F69" s="259"/>
      <c r="G69" s="259"/>
      <c r="H69" s="253"/>
      <c r="I69" s="253"/>
      <c r="J69" s="256"/>
      <c r="K69" s="257" t="s">
        <v>819</v>
      </c>
      <c r="L69" s="322"/>
      <c r="M69" s="266" t="s">
        <v>190</v>
      </c>
      <c r="N69" s="341" t="s">
        <v>197</v>
      </c>
      <c r="O69" s="247"/>
      <c r="P69" s="267"/>
      <c r="Q69" s="267"/>
    </row>
    <row r="70" spans="1:17">
      <c r="A70" s="253"/>
      <c r="B70" s="253"/>
      <c r="C70" s="253"/>
      <c r="D70" s="265" t="s">
        <v>189</v>
      </c>
      <c r="E70" s="259"/>
      <c r="F70" s="259"/>
      <c r="G70" s="259"/>
      <c r="H70" s="253"/>
      <c r="I70" s="253"/>
      <c r="J70" s="256"/>
      <c r="K70" s="257" t="s">
        <v>819</v>
      </c>
      <c r="L70" s="322"/>
      <c r="M70" s="266" t="s">
        <v>190</v>
      </c>
      <c r="N70" s="341" t="s">
        <v>197</v>
      </c>
      <c r="O70" s="247"/>
      <c r="P70" s="267"/>
      <c r="Q70" s="267"/>
    </row>
    <row r="71" spans="1:17">
      <c r="A71" s="253"/>
      <c r="B71" s="253"/>
      <c r="C71" s="253"/>
      <c r="D71" s="265" t="s">
        <v>189</v>
      </c>
      <c r="E71" s="259"/>
      <c r="F71" s="259"/>
      <c r="G71" s="259"/>
      <c r="H71" s="253"/>
      <c r="I71" s="253"/>
      <c r="J71" s="256"/>
      <c r="K71" s="257" t="s">
        <v>819</v>
      </c>
      <c r="L71" s="322"/>
      <c r="M71" s="266" t="s">
        <v>190</v>
      </c>
      <c r="N71" s="341" t="s">
        <v>197</v>
      </c>
      <c r="O71" s="247"/>
      <c r="P71" s="267"/>
      <c r="Q71" s="267"/>
    </row>
    <row r="72" spans="1:17">
      <c r="A72" s="253"/>
      <c r="B72" s="253"/>
      <c r="C72" s="253"/>
      <c r="D72" s="265" t="s">
        <v>189</v>
      </c>
      <c r="E72" s="259"/>
      <c r="F72" s="259"/>
      <c r="G72" s="259"/>
      <c r="H72" s="253"/>
      <c r="I72" s="253"/>
      <c r="J72" s="256"/>
      <c r="K72" s="257" t="s">
        <v>819</v>
      </c>
      <c r="L72" s="322"/>
      <c r="M72" s="266" t="s">
        <v>190</v>
      </c>
      <c r="N72" s="341" t="s">
        <v>197</v>
      </c>
      <c r="O72" s="247"/>
      <c r="P72" s="267"/>
      <c r="Q72" s="267"/>
    </row>
    <row r="73" spans="1:17">
      <c r="A73" s="253"/>
      <c r="B73" s="253"/>
      <c r="C73" s="253"/>
      <c r="D73" s="265" t="s">
        <v>189</v>
      </c>
      <c r="E73" s="259"/>
      <c r="F73" s="259"/>
      <c r="G73" s="259"/>
      <c r="H73" s="253"/>
      <c r="I73" s="253"/>
      <c r="J73" s="256"/>
      <c r="K73" s="257" t="s">
        <v>819</v>
      </c>
      <c r="L73" s="322"/>
      <c r="M73" s="266" t="s">
        <v>190</v>
      </c>
      <c r="N73" s="341" t="s">
        <v>197</v>
      </c>
      <c r="O73" s="247"/>
      <c r="P73" s="267"/>
      <c r="Q73" s="267"/>
    </row>
    <row r="74" spans="1:17">
      <c r="A74" s="253"/>
      <c r="B74" s="253"/>
      <c r="C74" s="253"/>
      <c r="D74" s="265" t="s">
        <v>189</v>
      </c>
      <c r="E74" s="259"/>
      <c r="F74" s="259"/>
      <c r="G74" s="259"/>
      <c r="H74" s="253"/>
      <c r="I74" s="253"/>
      <c r="J74" s="256"/>
      <c r="K74" s="257" t="s">
        <v>819</v>
      </c>
      <c r="L74" s="322"/>
      <c r="M74" s="266" t="s">
        <v>190</v>
      </c>
      <c r="N74" s="341" t="s">
        <v>197</v>
      </c>
      <c r="P74" s="267"/>
      <c r="Q74" s="267"/>
    </row>
    <row r="75" spans="1:17">
      <c r="A75" s="253">
        <v>1</v>
      </c>
      <c r="B75" s="253" t="s">
        <v>212</v>
      </c>
      <c r="C75" s="253" t="s">
        <v>213</v>
      </c>
      <c r="D75" s="265" t="s">
        <v>189</v>
      </c>
      <c r="E75" s="259">
        <v>222</v>
      </c>
      <c r="F75" s="259">
        <v>201</v>
      </c>
      <c r="G75" s="259">
        <v>156</v>
      </c>
      <c r="H75" s="253">
        <v>63</v>
      </c>
      <c r="I75" s="253">
        <v>122</v>
      </c>
      <c r="J75" s="256">
        <v>1.1990000000000001</v>
      </c>
      <c r="K75" s="257" t="s">
        <v>819</v>
      </c>
      <c r="L75" s="322">
        <v>1897.4</v>
      </c>
      <c r="M75" s="266" t="s">
        <v>190</v>
      </c>
      <c r="N75" s="341" t="s">
        <v>197</v>
      </c>
      <c r="P75" s="267" t="s">
        <v>635</v>
      </c>
      <c r="Q75" s="267"/>
    </row>
    <row r="76" spans="1:17">
      <c r="A76" s="253">
        <v>2</v>
      </c>
      <c r="B76" s="253" t="s">
        <v>705</v>
      </c>
      <c r="C76" s="253" t="s">
        <v>703</v>
      </c>
      <c r="D76" s="265" t="s">
        <v>189</v>
      </c>
      <c r="E76" s="259">
        <v>227</v>
      </c>
      <c r="F76" s="259">
        <v>206</v>
      </c>
      <c r="G76" s="259">
        <v>156</v>
      </c>
      <c r="H76" s="253">
        <v>63</v>
      </c>
      <c r="I76" s="253">
        <v>122</v>
      </c>
      <c r="J76" s="256">
        <v>1.1990000000000001</v>
      </c>
      <c r="K76" s="257" t="s">
        <v>819</v>
      </c>
      <c r="L76" s="322">
        <v>2238.61</v>
      </c>
      <c r="M76" s="266" t="s">
        <v>190</v>
      </c>
      <c r="N76" s="341" t="s">
        <v>197</v>
      </c>
      <c r="P76" s="267" t="s">
        <v>635</v>
      </c>
      <c r="Q76" s="267"/>
    </row>
    <row r="77" spans="1:17">
      <c r="A77" s="253">
        <v>3</v>
      </c>
      <c r="B77" s="253" t="s">
        <v>786</v>
      </c>
      <c r="C77" s="253" t="s">
        <v>787</v>
      </c>
      <c r="D77" s="265" t="s">
        <v>189</v>
      </c>
      <c r="E77" s="259">
        <v>227</v>
      </c>
      <c r="F77" s="259">
        <v>206</v>
      </c>
      <c r="G77" s="259">
        <v>156</v>
      </c>
      <c r="H77" s="253">
        <v>63</v>
      </c>
      <c r="I77" s="253">
        <v>122</v>
      </c>
      <c r="J77" s="256">
        <v>1.1990000000000001</v>
      </c>
      <c r="K77" s="257" t="s">
        <v>819</v>
      </c>
      <c r="L77" s="322">
        <v>2239.13</v>
      </c>
      <c r="M77" s="266" t="s">
        <v>190</v>
      </c>
      <c r="N77" s="341" t="s">
        <v>197</v>
      </c>
      <c r="P77" s="267" t="s">
        <v>635</v>
      </c>
      <c r="Q77" s="267"/>
    </row>
    <row r="78" spans="1:17">
      <c r="A78" s="253">
        <v>4</v>
      </c>
      <c r="B78" s="253" t="s">
        <v>795</v>
      </c>
      <c r="C78" s="253" t="s">
        <v>816</v>
      </c>
      <c r="D78" s="265" t="s">
        <v>189</v>
      </c>
      <c r="E78" s="259">
        <v>227</v>
      </c>
      <c r="F78" s="259">
        <v>206</v>
      </c>
      <c r="G78" s="259">
        <v>156</v>
      </c>
      <c r="H78" s="253">
        <v>63</v>
      </c>
      <c r="I78" s="253">
        <v>122</v>
      </c>
      <c r="J78" s="256">
        <v>1.1990000000000001</v>
      </c>
      <c r="K78" s="257" t="s">
        <v>819</v>
      </c>
      <c r="L78" s="322">
        <v>2250.1999999999998</v>
      </c>
      <c r="M78" s="266" t="s">
        <v>190</v>
      </c>
      <c r="N78" s="341" t="s">
        <v>197</v>
      </c>
      <c r="P78" s="267" t="s">
        <v>635</v>
      </c>
      <c r="Q78" s="267"/>
    </row>
    <row r="79" spans="1:17">
      <c r="A79" s="253">
        <v>5</v>
      </c>
      <c r="B79" s="253" t="s">
        <v>712</v>
      </c>
      <c r="C79" s="253" t="s">
        <v>717</v>
      </c>
      <c r="D79" s="265" t="s">
        <v>189</v>
      </c>
      <c r="E79" s="259">
        <v>227</v>
      </c>
      <c r="F79" s="259">
        <v>206</v>
      </c>
      <c r="G79" s="259">
        <v>156</v>
      </c>
      <c r="H79" s="253">
        <v>63</v>
      </c>
      <c r="I79" s="253">
        <v>122</v>
      </c>
      <c r="J79" s="256">
        <v>1.1990000000000001</v>
      </c>
      <c r="K79" s="257" t="s">
        <v>819</v>
      </c>
      <c r="L79" s="322">
        <v>2238.6799999999998</v>
      </c>
      <c r="M79" s="266" t="s">
        <v>190</v>
      </c>
      <c r="N79" s="341" t="s">
        <v>197</v>
      </c>
      <c r="O79" s="247"/>
      <c r="P79" s="267" t="s">
        <v>635</v>
      </c>
      <c r="Q79" s="267"/>
    </row>
    <row r="80" spans="1:17">
      <c r="A80" s="253">
        <v>6</v>
      </c>
      <c r="B80" s="253" t="s">
        <v>214</v>
      </c>
      <c r="C80" s="253" t="s">
        <v>215</v>
      </c>
      <c r="D80" s="265" t="s">
        <v>189</v>
      </c>
      <c r="E80" s="259">
        <v>222</v>
      </c>
      <c r="F80" s="259">
        <v>201</v>
      </c>
      <c r="G80" s="259">
        <v>156</v>
      </c>
      <c r="H80" s="253">
        <v>63</v>
      </c>
      <c r="I80" s="253">
        <v>122</v>
      </c>
      <c r="J80" s="256">
        <v>1.1990000000000001</v>
      </c>
      <c r="K80" s="257" t="s">
        <v>819</v>
      </c>
      <c r="L80" s="322">
        <v>1897.4</v>
      </c>
      <c r="M80" s="266" t="s">
        <v>190</v>
      </c>
      <c r="N80" s="341" t="s">
        <v>197</v>
      </c>
      <c r="O80" s="247"/>
      <c r="P80" s="267" t="s">
        <v>635</v>
      </c>
      <c r="Q80" s="267"/>
    </row>
    <row r="81" spans="1:17">
      <c r="A81" s="253">
        <v>7</v>
      </c>
      <c r="B81" s="253" t="s">
        <v>216</v>
      </c>
      <c r="C81" s="253" t="s">
        <v>217</v>
      </c>
      <c r="D81" s="265" t="s">
        <v>189</v>
      </c>
      <c r="E81" s="259">
        <v>222</v>
      </c>
      <c r="F81" s="259">
        <v>201</v>
      </c>
      <c r="G81" s="259">
        <v>156</v>
      </c>
      <c r="H81" s="253">
        <v>63</v>
      </c>
      <c r="I81" s="253">
        <v>122</v>
      </c>
      <c r="J81" s="256">
        <v>1.1990000000000001</v>
      </c>
      <c r="K81" s="257" t="s">
        <v>819</v>
      </c>
      <c r="L81" s="322">
        <v>2347.63</v>
      </c>
      <c r="M81" s="266" t="s">
        <v>190</v>
      </c>
      <c r="N81" s="341" t="s">
        <v>197</v>
      </c>
      <c r="O81" s="247"/>
      <c r="P81" s="267" t="s">
        <v>635</v>
      </c>
      <c r="Q81" s="267"/>
    </row>
    <row r="82" spans="1:17" s="285" customFormat="1">
      <c r="A82" s="253">
        <v>8</v>
      </c>
      <c r="B82" s="253" t="s">
        <v>218</v>
      </c>
      <c r="C82" s="253" t="s">
        <v>219</v>
      </c>
      <c r="D82" s="265" t="s">
        <v>189</v>
      </c>
      <c r="E82" s="259">
        <v>222</v>
      </c>
      <c r="F82" s="259">
        <v>201</v>
      </c>
      <c r="G82" s="259">
        <v>156</v>
      </c>
      <c r="H82" s="253">
        <v>63</v>
      </c>
      <c r="I82" s="253">
        <v>122</v>
      </c>
      <c r="J82" s="256">
        <v>1.1990000000000001</v>
      </c>
      <c r="K82" s="257" t="s">
        <v>819</v>
      </c>
      <c r="L82" s="322">
        <v>2347.6799999999998</v>
      </c>
      <c r="M82" s="266" t="s">
        <v>190</v>
      </c>
      <c r="N82" s="341" t="s">
        <v>197</v>
      </c>
      <c r="O82" s="247"/>
      <c r="P82" s="267" t="s">
        <v>635</v>
      </c>
      <c r="Q82" s="267"/>
    </row>
    <row r="83" spans="1:17" s="285" customFormat="1">
      <c r="A83" s="253"/>
      <c r="B83" s="253"/>
      <c r="C83" s="253"/>
      <c r="D83" s="265" t="s">
        <v>189</v>
      </c>
      <c r="E83" s="259"/>
      <c r="F83" s="259"/>
      <c r="G83" s="259"/>
      <c r="H83" s="253"/>
      <c r="I83" s="253"/>
      <c r="J83" s="256"/>
      <c r="K83" s="257" t="s">
        <v>819</v>
      </c>
      <c r="L83" s="322"/>
      <c r="M83" s="266" t="s">
        <v>190</v>
      </c>
      <c r="N83" s="341" t="s">
        <v>197</v>
      </c>
      <c r="O83" s="247"/>
      <c r="P83" s="267"/>
      <c r="Q83" s="267"/>
    </row>
    <row r="84" spans="1:17" s="285" customFormat="1">
      <c r="A84" s="253"/>
      <c r="B84" s="253"/>
      <c r="C84" s="253"/>
      <c r="D84" s="265" t="s">
        <v>189</v>
      </c>
      <c r="E84" s="259"/>
      <c r="F84" s="259"/>
      <c r="G84" s="259"/>
      <c r="H84" s="253"/>
      <c r="I84" s="253"/>
      <c r="J84" s="256"/>
      <c r="K84" s="257" t="s">
        <v>819</v>
      </c>
      <c r="L84" s="322"/>
      <c r="M84" s="266" t="s">
        <v>190</v>
      </c>
      <c r="N84" s="341" t="s">
        <v>197</v>
      </c>
      <c r="O84" s="247"/>
      <c r="P84" s="267"/>
      <c r="Q84" s="267"/>
    </row>
    <row r="85" spans="1:17" s="285" customFormat="1">
      <c r="A85" s="253"/>
      <c r="B85" s="253"/>
      <c r="C85" s="253"/>
      <c r="D85" s="265" t="s">
        <v>189</v>
      </c>
      <c r="E85" s="259"/>
      <c r="F85" s="259"/>
      <c r="G85" s="259"/>
      <c r="H85" s="253"/>
      <c r="I85" s="253"/>
      <c r="J85" s="256"/>
      <c r="K85" s="257" t="s">
        <v>819</v>
      </c>
      <c r="L85" s="322"/>
      <c r="M85" s="266" t="s">
        <v>190</v>
      </c>
      <c r="N85" s="341" t="s">
        <v>197</v>
      </c>
      <c r="O85" s="247"/>
      <c r="P85" s="267"/>
      <c r="Q85" s="267"/>
    </row>
    <row r="86" spans="1:17" s="285" customFormat="1">
      <c r="A86" s="253"/>
      <c r="B86" s="253"/>
      <c r="C86" s="253"/>
      <c r="D86" s="265" t="s">
        <v>189</v>
      </c>
      <c r="E86" s="259"/>
      <c r="F86" s="259"/>
      <c r="G86" s="259"/>
      <c r="H86" s="253"/>
      <c r="I86" s="253"/>
      <c r="J86" s="256"/>
      <c r="K86" s="257" t="s">
        <v>819</v>
      </c>
      <c r="L86" s="322"/>
      <c r="M86" s="266" t="s">
        <v>190</v>
      </c>
      <c r="N86" s="341" t="s">
        <v>197</v>
      </c>
      <c r="O86" s="247"/>
      <c r="P86" s="267"/>
      <c r="Q86" s="267"/>
    </row>
    <row r="87" spans="1:17" s="285" customFormat="1">
      <c r="A87" s="253"/>
      <c r="B87" s="253"/>
      <c r="C87" s="253"/>
      <c r="D87" s="265" t="s">
        <v>189</v>
      </c>
      <c r="E87" s="259"/>
      <c r="F87" s="259"/>
      <c r="G87" s="259"/>
      <c r="H87" s="253"/>
      <c r="I87" s="253"/>
      <c r="J87" s="256"/>
      <c r="K87" s="257" t="s">
        <v>819</v>
      </c>
      <c r="L87" s="322"/>
      <c r="M87" s="266" t="s">
        <v>190</v>
      </c>
      <c r="N87" s="341" t="s">
        <v>197</v>
      </c>
      <c r="O87" s="247"/>
      <c r="P87" s="267"/>
      <c r="Q87" s="267"/>
    </row>
    <row r="88" spans="1:17">
      <c r="A88" s="253">
        <v>1</v>
      </c>
      <c r="B88" s="253" t="s">
        <v>348</v>
      </c>
      <c r="C88" s="253" t="s">
        <v>349</v>
      </c>
      <c r="D88" s="265" t="s">
        <v>189</v>
      </c>
      <c r="E88" s="259">
        <v>220</v>
      </c>
      <c r="F88" s="259">
        <v>199</v>
      </c>
      <c r="G88" s="259">
        <v>158</v>
      </c>
      <c r="H88" s="253">
        <v>62</v>
      </c>
      <c r="I88" s="253">
        <v>121</v>
      </c>
      <c r="J88" s="256">
        <v>1.1850000000000001</v>
      </c>
      <c r="K88" s="257" t="s">
        <v>819</v>
      </c>
      <c r="L88" s="322">
        <v>1991.71</v>
      </c>
      <c r="M88" s="266" t="s">
        <v>190</v>
      </c>
      <c r="N88" s="341" t="s">
        <v>197</v>
      </c>
      <c r="P88" s="267" t="s">
        <v>635</v>
      </c>
      <c r="Q88" s="267"/>
    </row>
    <row r="89" spans="1:17">
      <c r="A89" s="253">
        <v>2</v>
      </c>
      <c r="B89" s="253" t="s">
        <v>32</v>
      </c>
      <c r="C89" s="253" t="s">
        <v>35</v>
      </c>
      <c r="D89" s="265" t="s">
        <v>189</v>
      </c>
      <c r="E89" s="259">
        <v>220</v>
      </c>
      <c r="F89" s="259">
        <v>199</v>
      </c>
      <c r="G89" s="259">
        <v>158</v>
      </c>
      <c r="H89" s="253">
        <v>62</v>
      </c>
      <c r="I89" s="253">
        <v>121</v>
      </c>
      <c r="J89" s="256">
        <v>1.1850000000000001</v>
      </c>
      <c r="K89" s="257" t="s">
        <v>819</v>
      </c>
      <c r="L89" s="322">
        <v>2033.63</v>
      </c>
      <c r="M89" s="266" t="s">
        <v>190</v>
      </c>
      <c r="N89" s="341" t="s">
        <v>197</v>
      </c>
      <c r="P89" s="267" t="s">
        <v>635</v>
      </c>
      <c r="Q89" s="267"/>
    </row>
    <row r="90" spans="1:17">
      <c r="A90" s="253">
        <v>3</v>
      </c>
      <c r="B90" s="253" t="s">
        <v>388</v>
      </c>
      <c r="C90" s="253" t="s">
        <v>389</v>
      </c>
      <c r="D90" s="265" t="s">
        <v>189</v>
      </c>
      <c r="E90" s="259">
        <v>220</v>
      </c>
      <c r="F90" s="259">
        <v>199</v>
      </c>
      <c r="G90" s="259">
        <v>158</v>
      </c>
      <c r="H90" s="253">
        <v>62</v>
      </c>
      <c r="I90" s="253">
        <v>121</v>
      </c>
      <c r="J90" s="256">
        <v>1.1850000000000001</v>
      </c>
      <c r="K90" s="257" t="s">
        <v>819</v>
      </c>
      <c r="L90" s="322">
        <v>2167.13</v>
      </c>
      <c r="M90" s="266" t="s">
        <v>190</v>
      </c>
      <c r="N90" s="341" t="s">
        <v>197</v>
      </c>
      <c r="P90" s="267" t="s">
        <v>635</v>
      </c>
      <c r="Q90" s="267"/>
    </row>
    <row r="91" spans="1:17">
      <c r="A91" s="253">
        <v>4</v>
      </c>
      <c r="B91" s="253" t="s">
        <v>24</v>
      </c>
      <c r="C91" s="253" t="s">
        <v>28</v>
      </c>
      <c r="D91" s="265" t="s">
        <v>189</v>
      </c>
      <c r="E91" s="259">
        <v>220</v>
      </c>
      <c r="F91" s="259">
        <v>199</v>
      </c>
      <c r="G91" s="259">
        <v>158</v>
      </c>
      <c r="H91" s="253">
        <v>62</v>
      </c>
      <c r="I91" s="253">
        <v>121</v>
      </c>
      <c r="J91" s="256">
        <v>1.1850000000000001</v>
      </c>
      <c r="K91" s="257" t="s">
        <v>819</v>
      </c>
      <c r="L91" s="322">
        <v>2445.35</v>
      </c>
      <c r="M91" s="266" t="s">
        <v>190</v>
      </c>
      <c r="N91" s="341" t="s">
        <v>197</v>
      </c>
      <c r="P91" s="267" t="s">
        <v>635</v>
      </c>
      <c r="Q91" s="267"/>
    </row>
    <row r="92" spans="1:17">
      <c r="A92" s="253">
        <v>5</v>
      </c>
      <c r="B92" s="253" t="s">
        <v>25</v>
      </c>
      <c r="C92" s="253" t="s">
        <v>29</v>
      </c>
      <c r="D92" s="265" t="s">
        <v>189</v>
      </c>
      <c r="E92" s="259">
        <v>220</v>
      </c>
      <c r="F92" s="259">
        <v>199</v>
      </c>
      <c r="G92" s="259">
        <v>158</v>
      </c>
      <c r="H92" s="253">
        <v>62</v>
      </c>
      <c r="I92" s="253">
        <v>121</v>
      </c>
      <c r="J92" s="256">
        <v>1.1850000000000001</v>
      </c>
      <c r="K92" s="257" t="s">
        <v>819</v>
      </c>
      <c r="L92" s="322">
        <v>2456.2800000000002</v>
      </c>
      <c r="M92" s="266" t="s">
        <v>190</v>
      </c>
      <c r="N92" s="341" t="s">
        <v>197</v>
      </c>
      <c r="P92" s="267" t="s">
        <v>635</v>
      </c>
      <c r="Q92" s="267"/>
    </row>
    <row r="93" spans="1:17" s="290" customFormat="1">
      <c r="A93" s="253">
        <v>6</v>
      </c>
      <c r="B93" s="253" t="s">
        <v>462</v>
      </c>
      <c r="C93" s="253" t="s">
        <v>463</v>
      </c>
      <c r="D93" s="265" t="s">
        <v>189</v>
      </c>
      <c r="E93" s="259">
        <v>215</v>
      </c>
      <c r="F93" s="259">
        <v>194</v>
      </c>
      <c r="G93" s="259">
        <v>158</v>
      </c>
      <c r="H93" s="253">
        <v>62</v>
      </c>
      <c r="I93" s="253">
        <v>121</v>
      </c>
      <c r="J93" s="256">
        <v>1.1850000000000001</v>
      </c>
      <c r="K93" s="257" t="s">
        <v>819</v>
      </c>
      <c r="L93" s="322">
        <v>1933.89</v>
      </c>
      <c r="M93" s="266" t="s">
        <v>190</v>
      </c>
      <c r="N93" s="341" t="s">
        <v>197</v>
      </c>
      <c r="P93" s="267" t="s">
        <v>636</v>
      </c>
      <c r="Q93" s="267"/>
    </row>
    <row r="94" spans="1:17" s="290" customFormat="1">
      <c r="A94" s="253">
        <v>7</v>
      </c>
      <c r="B94" s="253" t="s">
        <v>468</v>
      </c>
      <c r="C94" s="253" t="s">
        <v>469</v>
      </c>
      <c r="D94" s="265" t="s">
        <v>189</v>
      </c>
      <c r="E94" s="259">
        <v>215</v>
      </c>
      <c r="F94" s="259">
        <v>194</v>
      </c>
      <c r="G94" s="259">
        <v>158</v>
      </c>
      <c r="H94" s="253">
        <v>62</v>
      </c>
      <c r="I94" s="253">
        <v>121</v>
      </c>
      <c r="J94" s="256">
        <v>1.1850000000000001</v>
      </c>
      <c r="K94" s="257" t="s">
        <v>819</v>
      </c>
      <c r="L94" s="322">
        <v>2382.59</v>
      </c>
      <c r="M94" s="266" t="s">
        <v>190</v>
      </c>
      <c r="N94" s="341" t="s">
        <v>197</v>
      </c>
      <c r="P94" s="267" t="s">
        <v>636</v>
      </c>
      <c r="Q94" s="267"/>
    </row>
    <row r="95" spans="1:17" s="290" customFormat="1">
      <c r="A95" s="253">
        <v>8</v>
      </c>
      <c r="B95" s="253" t="s">
        <v>466</v>
      </c>
      <c r="C95" s="253" t="s">
        <v>467</v>
      </c>
      <c r="D95" s="265" t="s">
        <v>189</v>
      </c>
      <c r="E95" s="259">
        <v>215</v>
      </c>
      <c r="F95" s="259">
        <v>194</v>
      </c>
      <c r="G95" s="259">
        <v>158</v>
      </c>
      <c r="H95" s="253">
        <v>62</v>
      </c>
      <c r="I95" s="253">
        <v>121</v>
      </c>
      <c r="J95" s="256">
        <v>1.1850000000000001</v>
      </c>
      <c r="K95" s="257" t="s">
        <v>819</v>
      </c>
      <c r="L95" s="322">
        <v>2371.59</v>
      </c>
      <c r="M95" s="266" t="s">
        <v>190</v>
      </c>
      <c r="N95" s="341" t="s">
        <v>197</v>
      </c>
      <c r="P95" s="267" t="s">
        <v>636</v>
      </c>
      <c r="Q95" s="267"/>
    </row>
    <row r="96" spans="1:17" s="290" customFormat="1">
      <c r="A96" s="253">
        <v>9</v>
      </c>
      <c r="B96" s="253" t="s">
        <v>470</v>
      </c>
      <c r="C96" s="253" t="s">
        <v>471</v>
      </c>
      <c r="D96" s="265" t="s">
        <v>189</v>
      </c>
      <c r="E96" s="259">
        <v>215</v>
      </c>
      <c r="F96" s="259">
        <v>194</v>
      </c>
      <c r="G96" s="259">
        <v>158</v>
      </c>
      <c r="H96" s="253">
        <v>62</v>
      </c>
      <c r="I96" s="253">
        <v>121</v>
      </c>
      <c r="J96" s="256">
        <v>1.1850000000000001</v>
      </c>
      <c r="K96" s="257" t="s">
        <v>819</v>
      </c>
      <c r="L96" s="322">
        <v>2086.5500000000002</v>
      </c>
      <c r="M96" s="266" t="s">
        <v>190</v>
      </c>
      <c r="N96" s="341" t="s">
        <v>197</v>
      </c>
      <c r="P96" s="267" t="s">
        <v>636</v>
      </c>
      <c r="Q96" s="267"/>
    </row>
    <row r="97" spans="1:17" s="290" customFormat="1">
      <c r="A97" s="253">
        <v>10</v>
      </c>
      <c r="B97" s="253" t="s">
        <v>472</v>
      </c>
      <c r="C97" s="253" t="s">
        <v>473</v>
      </c>
      <c r="D97" s="265" t="s">
        <v>189</v>
      </c>
      <c r="E97" s="259">
        <v>215</v>
      </c>
      <c r="F97" s="259">
        <v>194</v>
      </c>
      <c r="G97" s="259">
        <v>158</v>
      </c>
      <c r="H97" s="253">
        <v>62</v>
      </c>
      <c r="I97" s="253">
        <v>121</v>
      </c>
      <c r="J97" s="256">
        <v>1.1850000000000001</v>
      </c>
      <c r="K97" s="257" t="s">
        <v>819</v>
      </c>
      <c r="L97" s="322">
        <v>2242.12</v>
      </c>
      <c r="M97" s="266" t="s">
        <v>190</v>
      </c>
      <c r="N97" s="341" t="s">
        <v>197</v>
      </c>
      <c r="O97" s="247"/>
      <c r="P97" s="267" t="s">
        <v>636</v>
      </c>
      <c r="Q97" s="267"/>
    </row>
    <row r="98" spans="1:17" s="290" customFormat="1">
      <c r="A98" s="253">
        <v>11</v>
      </c>
      <c r="B98" s="253" t="s">
        <v>474</v>
      </c>
      <c r="C98" s="253" t="s">
        <v>475</v>
      </c>
      <c r="D98" s="265" t="s">
        <v>189</v>
      </c>
      <c r="E98" s="259">
        <v>215</v>
      </c>
      <c r="F98" s="259">
        <v>194</v>
      </c>
      <c r="G98" s="259">
        <v>158</v>
      </c>
      <c r="H98" s="253">
        <v>62</v>
      </c>
      <c r="I98" s="253">
        <v>121</v>
      </c>
      <c r="J98" s="256">
        <v>1.1850000000000001</v>
      </c>
      <c r="K98" s="257" t="s">
        <v>819</v>
      </c>
      <c r="L98" s="322">
        <v>2193.87</v>
      </c>
      <c r="M98" s="266" t="s">
        <v>190</v>
      </c>
      <c r="N98" s="341" t="s">
        <v>197</v>
      </c>
      <c r="O98" s="247"/>
      <c r="P98" s="267" t="s">
        <v>636</v>
      </c>
      <c r="Q98" s="267"/>
    </row>
    <row r="99" spans="1:17" s="290" customFormat="1">
      <c r="A99" s="253">
        <v>12</v>
      </c>
      <c r="B99" s="253" t="s">
        <v>476</v>
      </c>
      <c r="C99" s="253" t="s">
        <v>477</v>
      </c>
      <c r="D99" s="265" t="s">
        <v>189</v>
      </c>
      <c r="E99" s="259">
        <v>215</v>
      </c>
      <c r="F99" s="259">
        <v>194</v>
      </c>
      <c r="G99" s="259">
        <v>158</v>
      </c>
      <c r="H99" s="253">
        <v>62</v>
      </c>
      <c r="I99" s="253">
        <v>121</v>
      </c>
      <c r="J99" s="256">
        <v>1.1850000000000001</v>
      </c>
      <c r="K99" s="257" t="s">
        <v>819</v>
      </c>
      <c r="L99" s="322">
        <v>2172.6799999999998</v>
      </c>
      <c r="M99" s="266" t="s">
        <v>190</v>
      </c>
      <c r="N99" s="341" t="s">
        <v>197</v>
      </c>
      <c r="P99" s="267" t="s">
        <v>636</v>
      </c>
      <c r="Q99" s="267"/>
    </row>
    <row r="100" spans="1:17" s="290" customFormat="1">
      <c r="A100" s="253">
        <v>13</v>
      </c>
      <c r="B100" s="253" t="s">
        <v>697</v>
      </c>
      <c r="C100" s="253" t="s">
        <v>677</v>
      </c>
      <c r="D100" s="265" t="s">
        <v>189</v>
      </c>
      <c r="E100" s="259">
        <v>225</v>
      </c>
      <c r="F100" s="259">
        <v>204</v>
      </c>
      <c r="G100" s="259">
        <v>158</v>
      </c>
      <c r="H100" s="253">
        <v>62</v>
      </c>
      <c r="I100" s="253">
        <v>121</v>
      </c>
      <c r="J100" s="256">
        <v>1.1850000000000001</v>
      </c>
      <c r="K100" s="257" t="s">
        <v>819</v>
      </c>
      <c r="L100" s="322">
        <v>2343</v>
      </c>
      <c r="M100" s="266" t="s">
        <v>190</v>
      </c>
      <c r="N100" s="341" t="s">
        <v>197</v>
      </c>
      <c r="O100" s="247"/>
      <c r="P100" s="267" t="s">
        <v>635</v>
      </c>
      <c r="Q100" s="267"/>
    </row>
    <row r="101" spans="1:17" s="290" customFormat="1">
      <c r="A101" s="253">
        <v>14</v>
      </c>
      <c r="B101" s="253" t="s">
        <v>769</v>
      </c>
      <c r="C101" s="253" t="s">
        <v>777</v>
      </c>
      <c r="D101" s="265" t="s">
        <v>189</v>
      </c>
      <c r="E101" s="259">
        <v>225</v>
      </c>
      <c r="F101" s="259">
        <v>204</v>
      </c>
      <c r="G101" s="259">
        <v>158</v>
      </c>
      <c r="H101" s="253">
        <v>62</v>
      </c>
      <c r="I101" s="253">
        <v>121</v>
      </c>
      <c r="J101" s="256">
        <v>1.1850000000000001</v>
      </c>
      <c r="K101" s="257" t="s">
        <v>819</v>
      </c>
      <c r="L101" s="322">
        <v>2384.88</v>
      </c>
      <c r="M101" s="266" t="s">
        <v>190</v>
      </c>
      <c r="N101" s="341" t="s">
        <v>197</v>
      </c>
      <c r="O101" s="247"/>
      <c r="P101" s="267" t="s">
        <v>635</v>
      </c>
      <c r="Q101" s="267"/>
    </row>
    <row r="102" spans="1:17" s="290" customFormat="1">
      <c r="A102" s="253">
        <v>15</v>
      </c>
      <c r="B102" s="253" t="s">
        <v>770</v>
      </c>
      <c r="C102" s="253" t="s">
        <v>778</v>
      </c>
      <c r="D102" s="265" t="s">
        <v>189</v>
      </c>
      <c r="E102" s="259">
        <v>225</v>
      </c>
      <c r="F102" s="259">
        <v>204</v>
      </c>
      <c r="G102" s="259">
        <v>158</v>
      </c>
      <c r="H102" s="253">
        <v>62</v>
      </c>
      <c r="I102" s="253">
        <v>121</v>
      </c>
      <c r="J102" s="256">
        <v>1.1850000000000001</v>
      </c>
      <c r="K102" s="257" t="s">
        <v>819</v>
      </c>
      <c r="L102" s="322">
        <v>2796.8</v>
      </c>
      <c r="M102" s="266" t="s">
        <v>190</v>
      </c>
      <c r="N102" s="341" t="s">
        <v>197</v>
      </c>
      <c r="O102" s="247"/>
      <c r="P102" s="267" t="s">
        <v>635</v>
      </c>
      <c r="Q102" s="267"/>
    </row>
    <row r="103" spans="1:17" s="290" customFormat="1">
      <c r="A103" s="253">
        <v>16</v>
      </c>
      <c r="B103" s="253" t="s">
        <v>771</v>
      </c>
      <c r="C103" s="253" t="s">
        <v>779</v>
      </c>
      <c r="D103" s="265" t="s">
        <v>189</v>
      </c>
      <c r="E103" s="259">
        <v>225</v>
      </c>
      <c r="F103" s="259">
        <v>204</v>
      </c>
      <c r="G103" s="259">
        <v>158</v>
      </c>
      <c r="H103" s="253">
        <v>62</v>
      </c>
      <c r="I103" s="253">
        <v>121</v>
      </c>
      <c r="J103" s="256">
        <v>1.1850000000000001</v>
      </c>
      <c r="K103" s="257" t="s">
        <v>819</v>
      </c>
      <c r="L103" s="322">
        <v>2807.73</v>
      </c>
      <c r="M103" s="266" t="s">
        <v>190</v>
      </c>
      <c r="N103" s="341" t="s">
        <v>197</v>
      </c>
      <c r="O103" s="247"/>
      <c r="P103" s="267" t="s">
        <v>635</v>
      </c>
      <c r="Q103" s="267"/>
    </row>
    <row r="104" spans="1:17" s="290" customFormat="1">
      <c r="A104" s="253">
        <v>17</v>
      </c>
      <c r="B104" s="253" t="s">
        <v>805</v>
      </c>
      <c r="C104" s="253" t="s">
        <v>808</v>
      </c>
      <c r="D104" s="265" t="s">
        <v>189</v>
      </c>
      <c r="E104" s="259">
        <v>225</v>
      </c>
      <c r="F104" s="259">
        <v>204</v>
      </c>
      <c r="G104" s="259">
        <v>158</v>
      </c>
      <c r="H104" s="253">
        <v>62</v>
      </c>
      <c r="I104" s="253">
        <v>121</v>
      </c>
      <c r="J104" s="256">
        <v>1.1850000000000001</v>
      </c>
      <c r="K104" s="257" t="s">
        <v>819</v>
      </c>
      <c r="L104" s="322">
        <v>2516.15</v>
      </c>
      <c r="M104" s="266" t="s">
        <v>190</v>
      </c>
      <c r="N104" s="341" t="s">
        <v>197</v>
      </c>
      <c r="O104" s="247"/>
      <c r="P104" s="267" t="s">
        <v>635</v>
      </c>
      <c r="Q104" s="267"/>
    </row>
    <row r="105" spans="1:17" s="290" customFormat="1">
      <c r="A105" s="253">
        <v>18</v>
      </c>
      <c r="B105" s="253" t="s">
        <v>667</v>
      </c>
      <c r="C105" s="253" t="s">
        <v>674</v>
      </c>
      <c r="D105" s="265" t="s">
        <v>189</v>
      </c>
      <c r="E105" s="259">
        <v>220</v>
      </c>
      <c r="F105" s="259">
        <v>199</v>
      </c>
      <c r="G105" s="259">
        <v>158</v>
      </c>
      <c r="H105" s="253">
        <v>62</v>
      </c>
      <c r="I105" s="253">
        <v>121</v>
      </c>
      <c r="J105" s="256">
        <v>1.1850000000000001</v>
      </c>
      <c r="K105" s="257" t="s">
        <v>819</v>
      </c>
      <c r="L105" s="322">
        <v>2297.34</v>
      </c>
      <c r="M105" s="266" t="s">
        <v>190</v>
      </c>
      <c r="N105" s="341" t="s">
        <v>197</v>
      </c>
      <c r="O105" s="247"/>
      <c r="P105" s="267" t="s">
        <v>636</v>
      </c>
      <c r="Q105" s="267"/>
    </row>
    <row r="106" spans="1:17" s="290" customFormat="1">
      <c r="A106" s="253">
        <v>19</v>
      </c>
      <c r="B106" s="253" t="s">
        <v>675</v>
      </c>
      <c r="C106" s="253" t="s">
        <v>676</v>
      </c>
      <c r="D106" s="265" t="s">
        <v>189</v>
      </c>
      <c r="E106" s="259">
        <v>220</v>
      </c>
      <c r="F106" s="259">
        <v>199</v>
      </c>
      <c r="G106" s="259">
        <v>158</v>
      </c>
      <c r="H106" s="253">
        <v>62</v>
      </c>
      <c r="I106" s="253">
        <v>121</v>
      </c>
      <c r="J106" s="256">
        <v>1.1850000000000001</v>
      </c>
      <c r="K106" s="257" t="s">
        <v>819</v>
      </c>
      <c r="L106" s="322">
        <v>2449.66</v>
      </c>
      <c r="M106" s="266" t="s">
        <v>190</v>
      </c>
      <c r="N106" s="341" t="s">
        <v>197</v>
      </c>
      <c r="O106" s="247"/>
      <c r="P106" s="267" t="s">
        <v>635</v>
      </c>
      <c r="Q106" s="267"/>
    </row>
    <row r="107" spans="1:17" s="290" customFormat="1">
      <c r="A107" s="253">
        <v>20</v>
      </c>
      <c r="B107" s="253" t="s">
        <v>754</v>
      </c>
      <c r="C107" s="253" t="s">
        <v>741</v>
      </c>
      <c r="D107" s="265" t="s">
        <v>189</v>
      </c>
      <c r="E107" s="259">
        <v>220</v>
      </c>
      <c r="F107" s="259">
        <v>199</v>
      </c>
      <c r="G107" s="259">
        <v>158</v>
      </c>
      <c r="H107" s="253">
        <v>62</v>
      </c>
      <c r="I107" s="253">
        <v>121</v>
      </c>
      <c r="J107" s="256">
        <v>1.1850000000000001</v>
      </c>
      <c r="K107" s="257" t="s">
        <v>819</v>
      </c>
      <c r="L107" s="322">
        <v>2735.24</v>
      </c>
      <c r="M107" s="266" t="s">
        <v>190</v>
      </c>
      <c r="N107" s="341" t="s">
        <v>197</v>
      </c>
      <c r="O107" s="247"/>
      <c r="P107" s="267" t="s">
        <v>636</v>
      </c>
      <c r="Q107" s="267"/>
    </row>
    <row r="108" spans="1:17" s="290" customFormat="1">
      <c r="A108" s="253">
        <v>21</v>
      </c>
      <c r="B108" s="253" t="s">
        <v>756</v>
      </c>
      <c r="C108" s="253" t="s">
        <v>743</v>
      </c>
      <c r="D108" s="265" t="s">
        <v>189</v>
      </c>
      <c r="E108" s="259">
        <v>220</v>
      </c>
      <c r="F108" s="259">
        <v>199</v>
      </c>
      <c r="G108" s="259">
        <v>158</v>
      </c>
      <c r="H108" s="253">
        <v>62</v>
      </c>
      <c r="I108" s="253">
        <v>121</v>
      </c>
      <c r="J108" s="256">
        <v>1.1850000000000001</v>
      </c>
      <c r="K108" s="257" t="s">
        <v>819</v>
      </c>
      <c r="L108" s="322">
        <v>2746.17</v>
      </c>
      <c r="M108" s="266" t="s">
        <v>190</v>
      </c>
      <c r="N108" s="341" t="s">
        <v>197</v>
      </c>
      <c r="P108" s="267" t="s">
        <v>636</v>
      </c>
      <c r="Q108" s="267"/>
    </row>
    <row r="109" spans="1:17" s="290" customFormat="1">
      <c r="A109" s="253">
        <v>22</v>
      </c>
      <c r="B109" s="253" t="s">
        <v>766</v>
      </c>
      <c r="C109" s="253" t="s">
        <v>767</v>
      </c>
      <c r="D109" s="265" t="s">
        <v>189</v>
      </c>
      <c r="E109" s="259">
        <v>220</v>
      </c>
      <c r="F109" s="259">
        <v>199</v>
      </c>
      <c r="G109" s="259">
        <v>158</v>
      </c>
      <c r="H109" s="253">
        <v>62</v>
      </c>
      <c r="I109" s="253">
        <v>121</v>
      </c>
      <c r="J109" s="256">
        <v>1.1850000000000001</v>
      </c>
      <c r="K109" s="257" t="s">
        <v>819</v>
      </c>
      <c r="L109" s="322">
        <v>2339.4499999999998</v>
      </c>
      <c r="M109" s="266" t="s">
        <v>190</v>
      </c>
      <c r="N109" s="341" t="s">
        <v>197</v>
      </c>
      <c r="P109" s="267" t="s">
        <v>636</v>
      </c>
      <c r="Q109" s="267"/>
    </row>
    <row r="110" spans="1:17" s="290" customFormat="1">
      <c r="A110" s="253">
        <v>23</v>
      </c>
      <c r="B110" s="253" t="s">
        <v>759</v>
      </c>
      <c r="C110" s="253" t="s">
        <v>746</v>
      </c>
      <c r="D110" s="265" t="s">
        <v>189</v>
      </c>
      <c r="E110" s="259">
        <v>220</v>
      </c>
      <c r="F110" s="259">
        <v>199</v>
      </c>
      <c r="G110" s="259">
        <v>158</v>
      </c>
      <c r="H110" s="253">
        <v>62</v>
      </c>
      <c r="I110" s="253">
        <v>121</v>
      </c>
      <c r="J110" s="256">
        <v>1.1850000000000001</v>
      </c>
      <c r="K110" s="257" t="s">
        <v>819</v>
      </c>
      <c r="L110" s="322">
        <v>2606</v>
      </c>
      <c r="M110" s="266" t="s">
        <v>190</v>
      </c>
      <c r="N110" s="341" t="s">
        <v>197</v>
      </c>
      <c r="O110" s="247"/>
      <c r="P110" s="267" t="s">
        <v>636</v>
      </c>
      <c r="Q110" s="267"/>
    </row>
    <row r="111" spans="1:17" s="290" customFormat="1">
      <c r="A111" s="253">
        <v>24</v>
      </c>
      <c r="B111" s="253" t="s">
        <v>761</v>
      </c>
      <c r="C111" s="253" t="s">
        <v>748</v>
      </c>
      <c r="D111" s="265" t="s">
        <v>189</v>
      </c>
      <c r="E111" s="259">
        <v>220</v>
      </c>
      <c r="F111" s="259">
        <v>199</v>
      </c>
      <c r="G111" s="259">
        <v>158</v>
      </c>
      <c r="H111" s="253">
        <v>62</v>
      </c>
      <c r="I111" s="253">
        <v>121</v>
      </c>
      <c r="J111" s="256">
        <v>1.1850000000000001</v>
      </c>
      <c r="K111" s="257" t="s">
        <v>819</v>
      </c>
      <c r="L111" s="322">
        <v>2557.5</v>
      </c>
      <c r="M111" s="266" t="s">
        <v>190</v>
      </c>
      <c r="N111" s="341" t="s">
        <v>197</v>
      </c>
      <c r="O111" s="247"/>
      <c r="P111" s="267" t="s">
        <v>636</v>
      </c>
      <c r="Q111" s="267"/>
    </row>
    <row r="112" spans="1:17" s="290" customFormat="1">
      <c r="A112" s="253">
        <v>25</v>
      </c>
      <c r="B112" s="253" t="s">
        <v>757</v>
      </c>
      <c r="C112" s="253" t="s">
        <v>744</v>
      </c>
      <c r="D112" s="265" t="s">
        <v>189</v>
      </c>
      <c r="E112" s="259">
        <v>220</v>
      </c>
      <c r="F112" s="259">
        <v>199</v>
      </c>
      <c r="G112" s="259">
        <v>158</v>
      </c>
      <c r="H112" s="253">
        <v>62</v>
      </c>
      <c r="I112" s="253">
        <v>121</v>
      </c>
      <c r="J112" s="256">
        <v>1.1850000000000001</v>
      </c>
      <c r="K112" s="257" t="s">
        <v>819</v>
      </c>
      <c r="L112" s="322">
        <v>2536.65</v>
      </c>
      <c r="M112" s="266" t="s">
        <v>190</v>
      </c>
      <c r="N112" s="341" t="s">
        <v>197</v>
      </c>
      <c r="O112" s="247"/>
      <c r="P112" s="267" t="s">
        <v>636</v>
      </c>
      <c r="Q112" s="267"/>
    </row>
    <row r="113" spans="1:17" s="290" customFormat="1">
      <c r="A113" s="253">
        <v>26</v>
      </c>
      <c r="B113" s="253" t="s">
        <v>464</v>
      </c>
      <c r="C113" s="253" t="s">
        <v>465</v>
      </c>
      <c r="D113" s="265" t="s">
        <v>189</v>
      </c>
      <c r="E113" s="259">
        <v>215</v>
      </c>
      <c r="F113" s="259">
        <v>194</v>
      </c>
      <c r="G113" s="259">
        <v>158</v>
      </c>
      <c r="H113" s="253">
        <v>62</v>
      </c>
      <c r="I113" s="253">
        <v>121</v>
      </c>
      <c r="J113" s="256">
        <v>1.1850000000000001</v>
      </c>
      <c r="K113" s="257" t="s">
        <v>819</v>
      </c>
      <c r="L113" s="322">
        <v>1975.79</v>
      </c>
      <c r="M113" s="266" t="s">
        <v>190</v>
      </c>
      <c r="N113" s="341" t="s">
        <v>197</v>
      </c>
      <c r="O113" s="247"/>
      <c r="P113" s="267" t="s">
        <v>636</v>
      </c>
      <c r="Q113" s="267"/>
    </row>
    <row r="114" spans="1:17" s="290" customFormat="1">
      <c r="A114" s="253">
        <v>27</v>
      </c>
      <c r="B114" s="253" t="s">
        <v>289</v>
      </c>
      <c r="C114" s="253" t="s">
        <v>290</v>
      </c>
      <c r="D114" s="265" t="s">
        <v>189</v>
      </c>
      <c r="E114" s="259">
        <v>215</v>
      </c>
      <c r="F114" s="259">
        <v>194</v>
      </c>
      <c r="G114" s="259">
        <v>158</v>
      </c>
      <c r="H114" s="253">
        <v>62</v>
      </c>
      <c r="I114" s="253">
        <v>121</v>
      </c>
      <c r="J114" s="256">
        <v>1.1850000000000001</v>
      </c>
      <c r="K114" s="257" t="s">
        <v>819</v>
      </c>
      <c r="L114" s="322">
        <v>2010.68</v>
      </c>
      <c r="M114" s="266" t="s">
        <v>190</v>
      </c>
      <c r="N114" s="341" t="s">
        <v>197</v>
      </c>
      <c r="O114" s="247"/>
      <c r="P114" s="267" t="s">
        <v>636</v>
      </c>
      <c r="Q114" s="267"/>
    </row>
    <row r="115" spans="1:17" s="290" customFormat="1">
      <c r="A115" s="253">
        <v>28</v>
      </c>
      <c r="B115" s="253" t="s">
        <v>89</v>
      </c>
      <c r="C115" s="253" t="s">
        <v>562</v>
      </c>
      <c r="D115" s="265" t="s">
        <v>189</v>
      </c>
      <c r="E115" s="259">
        <v>215</v>
      </c>
      <c r="F115" s="259">
        <v>194</v>
      </c>
      <c r="G115" s="259">
        <v>158</v>
      </c>
      <c r="H115" s="253">
        <v>62</v>
      </c>
      <c r="I115" s="253">
        <v>121</v>
      </c>
      <c r="J115" s="256">
        <v>1.1850000000000001</v>
      </c>
      <c r="K115" s="257" t="s">
        <v>819</v>
      </c>
      <c r="L115" s="322">
        <v>2435.66</v>
      </c>
      <c r="M115" s="266" t="s">
        <v>190</v>
      </c>
      <c r="N115" s="341" t="s">
        <v>197</v>
      </c>
      <c r="O115" s="247"/>
      <c r="P115" s="267" t="s">
        <v>636</v>
      </c>
      <c r="Q115" s="267"/>
    </row>
    <row r="116" spans="1:17" s="290" customFormat="1">
      <c r="A116" s="253">
        <v>29</v>
      </c>
      <c r="B116" s="253" t="s">
        <v>90</v>
      </c>
      <c r="C116" s="253" t="s">
        <v>561</v>
      </c>
      <c r="D116" s="265" t="s">
        <v>189</v>
      </c>
      <c r="E116" s="259">
        <v>215</v>
      </c>
      <c r="F116" s="259">
        <v>194</v>
      </c>
      <c r="G116" s="259">
        <v>158</v>
      </c>
      <c r="H116" s="253">
        <v>62</v>
      </c>
      <c r="I116" s="253">
        <v>121</v>
      </c>
      <c r="J116" s="256">
        <v>1.1850000000000001</v>
      </c>
      <c r="K116" s="257" t="s">
        <v>819</v>
      </c>
      <c r="L116" s="322">
        <v>2139.33</v>
      </c>
      <c r="M116" s="266" t="s">
        <v>190</v>
      </c>
      <c r="N116" s="341" t="s">
        <v>197</v>
      </c>
      <c r="O116" s="247"/>
      <c r="P116" s="267" t="s">
        <v>636</v>
      </c>
      <c r="Q116" s="267"/>
    </row>
    <row r="117" spans="1:17" s="290" customFormat="1">
      <c r="A117" s="253">
        <v>30</v>
      </c>
      <c r="B117" s="253" t="s">
        <v>726</v>
      </c>
      <c r="C117" s="253" t="s">
        <v>707</v>
      </c>
      <c r="D117" s="265" t="s">
        <v>189</v>
      </c>
      <c r="E117" s="259">
        <v>220</v>
      </c>
      <c r="F117" s="259">
        <v>199</v>
      </c>
      <c r="G117" s="259">
        <v>158</v>
      </c>
      <c r="H117" s="253">
        <v>62</v>
      </c>
      <c r="I117" s="253">
        <v>121</v>
      </c>
      <c r="J117" s="256">
        <v>1.1850000000000001</v>
      </c>
      <c r="K117" s="257" t="s">
        <v>819</v>
      </c>
      <c r="L117" s="322">
        <v>2359.85</v>
      </c>
      <c r="M117" s="266" t="s">
        <v>190</v>
      </c>
      <c r="N117" s="341" t="s">
        <v>197</v>
      </c>
      <c r="O117" s="247"/>
      <c r="P117" s="267" t="s">
        <v>636</v>
      </c>
      <c r="Q117" s="267"/>
    </row>
    <row r="118" spans="1:17" s="290" customFormat="1">
      <c r="A118" s="253">
        <v>31</v>
      </c>
      <c r="B118" s="253" t="s">
        <v>790</v>
      </c>
      <c r="C118" s="253" t="s">
        <v>792</v>
      </c>
      <c r="D118" s="265" t="s">
        <v>189</v>
      </c>
      <c r="E118" s="259">
        <v>220</v>
      </c>
      <c r="F118" s="259">
        <v>194</v>
      </c>
      <c r="G118" s="259">
        <v>158</v>
      </c>
      <c r="H118" s="253">
        <v>62</v>
      </c>
      <c r="I118" s="253">
        <v>121</v>
      </c>
      <c r="J118" s="256">
        <v>1.1850000000000001</v>
      </c>
      <c r="K118" s="257" t="s">
        <v>819</v>
      </c>
      <c r="L118" s="322">
        <v>2784.32</v>
      </c>
      <c r="M118" s="266" t="s">
        <v>190</v>
      </c>
      <c r="N118" s="341" t="s">
        <v>197</v>
      </c>
      <c r="O118" s="247"/>
      <c r="P118" s="267" t="s">
        <v>636</v>
      </c>
      <c r="Q118" s="267"/>
    </row>
    <row r="119" spans="1:17" s="290" customFormat="1">
      <c r="A119" s="253">
        <v>32</v>
      </c>
      <c r="B119" s="253" t="s">
        <v>791</v>
      </c>
      <c r="C119" s="253" t="s">
        <v>793</v>
      </c>
      <c r="D119" s="265" t="s">
        <v>189</v>
      </c>
      <c r="E119" s="259">
        <v>220</v>
      </c>
      <c r="F119" s="259">
        <v>199</v>
      </c>
      <c r="G119" s="259">
        <v>158</v>
      </c>
      <c r="H119" s="253">
        <v>62</v>
      </c>
      <c r="I119" s="253">
        <v>121</v>
      </c>
      <c r="J119" s="256">
        <v>1.1850000000000001</v>
      </c>
      <c r="K119" s="257" t="s">
        <v>819</v>
      </c>
      <c r="L119" s="322">
        <v>2487.0100000000002</v>
      </c>
      <c r="M119" s="266" t="s">
        <v>190</v>
      </c>
      <c r="N119" s="341" t="s">
        <v>197</v>
      </c>
      <c r="P119" s="267" t="s">
        <v>636</v>
      </c>
      <c r="Q119" s="267"/>
    </row>
    <row r="120" spans="1:17">
      <c r="A120" s="253"/>
      <c r="B120" s="253"/>
      <c r="C120" s="253"/>
      <c r="D120" s="265" t="s">
        <v>189</v>
      </c>
      <c r="E120" s="259"/>
      <c r="F120" s="259"/>
      <c r="G120" s="259"/>
      <c r="H120" s="253"/>
      <c r="I120" s="253"/>
      <c r="J120" s="256"/>
      <c r="K120" s="257" t="s">
        <v>819</v>
      </c>
      <c r="L120" s="322"/>
      <c r="M120" s="266" t="s">
        <v>190</v>
      </c>
      <c r="N120" s="341" t="s">
        <v>197</v>
      </c>
      <c r="P120" s="267"/>
      <c r="Q120" s="267"/>
    </row>
    <row r="121" spans="1:17">
      <c r="A121" s="253"/>
      <c r="B121" s="253"/>
      <c r="C121" s="253"/>
      <c r="D121" s="265" t="s">
        <v>189</v>
      </c>
      <c r="E121" s="259"/>
      <c r="F121" s="259"/>
      <c r="G121" s="259"/>
      <c r="H121" s="253"/>
      <c r="I121" s="253"/>
      <c r="J121" s="256"/>
      <c r="K121" s="257" t="s">
        <v>819</v>
      </c>
      <c r="L121" s="322"/>
      <c r="M121" s="266" t="s">
        <v>190</v>
      </c>
      <c r="N121" s="341" t="s">
        <v>197</v>
      </c>
      <c r="P121" s="267"/>
      <c r="Q121" s="267"/>
    </row>
    <row r="122" spans="1:17">
      <c r="A122" s="253"/>
      <c r="B122" s="253"/>
      <c r="C122" s="253"/>
      <c r="D122" s="265" t="s">
        <v>189</v>
      </c>
      <c r="E122" s="259"/>
      <c r="F122" s="259"/>
      <c r="G122" s="259"/>
      <c r="H122" s="253"/>
      <c r="I122" s="253"/>
      <c r="J122" s="256"/>
      <c r="K122" s="257" t="s">
        <v>819</v>
      </c>
      <c r="L122" s="322"/>
      <c r="M122" s="266" t="s">
        <v>190</v>
      </c>
      <c r="N122" s="341" t="s">
        <v>197</v>
      </c>
      <c r="O122" s="247"/>
      <c r="P122" s="267"/>
      <c r="Q122" s="267"/>
    </row>
    <row r="123" spans="1:17">
      <c r="A123" s="253"/>
      <c r="B123" s="253"/>
      <c r="C123" s="253"/>
      <c r="D123" s="265" t="s">
        <v>189</v>
      </c>
      <c r="E123" s="259"/>
      <c r="F123" s="259"/>
      <c r="G123" s="259"/>
      <c r="H123" s="253"/>
      <c r="I123" s="253"/>
      <c r="J123" s="256"/>
      <c r="K123" s="257" t="s">
        <v>819</v>
      </c>
      <c r="L123" s="322"/>
      <c r="M123" s="266" t="s">
        <v>190</v>
      </c>
      <c r="N123" s="341" t="s">
        <v>197</v>
      </c>
      <c r="O123" s="247"/>
      <c r="P123" s="267"/>
      <c r="Q123" s="267"/>
    </row>
    <row r="124" spans="1:17">
      <c r="A124" s="253"/>
      <c r="B124" s="253"/>
      <c r="C124" s="253"/>
      <c r="D124" s="265" t="s">
        <v>189</v>
      </c>
      <c r="E124" s="259"/>
      <c r="F124" s="259"/>
      <c r="G124" s="259"/>
      <c r="H124" s="253"/>
      <c r="I124" s="253"/>
      <c r="J124" s="256"/>
      <c r="K124" s="257" t="s">
        <v>819</v>
      </c>
      <c r="L124" s="322"/>
      <c r="M124" s="266" t="s">
        <v>190</v>
      </c>
      <c r="N124" s="341" t="s">
        <v>197</v>
      </c>
      <c r="O124" s="247"/>
      <c r="P124" s="267"/>
      <c r="Q124" s="267"/>
    </row>
    <row r="125" spans="1:17">
      <c r="A125" s="253"/>
      <c r="B125" s="253"/>
      <c r="C125" s="253"/>
      <c r="D125" s="265" t="s">
        <v>189</v>
      </c>
      <c r="E125" s="259"/>
      <c r="F125" s="259"/>
      <c r="G125" s="259"/>
      <c r="H125" s="253"/>
      <c r="I125" s="253"/>
      <c r="J125" s="256"/>
      <c r="K125" s="257" t="s">
        <v>819</v>
      </c>
      <c r="L125" s="322"/>
      <c r="M125" s="266" t="s">
        <v>190</v>
      </c>
      <c r="N125" s="341" t="s">
        <v>197</v>
      </c>
      <c r="O125" s="247"/>
      <c r="P125" s="267"/>
      <c r="Q125" s="267"/>
    </row>
    <row r="126" spans="1:17">
      <c r="A126" s="253"/>
      <c r="B126" s="253"/>
      <c r="C126" s="253"/>
      <c r="D126" s="265" t="s">
        <v>189</v>
      </c>
      <c r="E126" s="259"/>
      <c r="F126" s="259"/>
      <c r="G126" s="259"/>
      <c r="H126" s="253"/>
      <c r="I126" s="253"/>
      <c r="J126" s="256"/>
      <c r="K126" s="257" t="s">
        <v>819</v>
      </c>
      <c r="L126" s="322"/>
      <c r="M126" s="266" t="s">
        <v>190</v>
      </c>
      <c r="N126" s="341" t="s">
        <v>197</v>
      </c>
      <c r="P126" s="267"/>
      <c r="Q126" s="267"/>
    </row>
    <row r="127" spans="1:17">
      <c r="A127" s="253"/>
      <c r="B127" s="253"/>
      <c r="C127" s="253"/>
      <c r="D127" s="265" t="s">
        <v>189</v>
      </c>
      <c r="E127" s="259"/>
      <c r="F127" s="259"/>
      <c r="G127" s="259"/>
      <c r="H127" s="253"/>
      <c r="I127" s="253"/>
      <c r="J127" s="256"/>
      <c r="K127" s="257" t="s">
        <v>819</v>
      </c>
      <c r="L127" s="322"/>
      <c r="M127" s="266" t="s">
        <v>190</v>
      </c>
      <c r="N127" s="341" t="s">
        <v>197</v>
      </c>
      <c r="P127" s="267"/>
      <c r="Q127" s="267"/>
    </row>
    <row r="128" spans="1:17">
      <c r="A128" s="253"/>
      <c r="B128" s="253"/>
      <c r="C128" s="253"/>
      <c r="D128" s="265" t="s">
        <v>189</v>
      </c>
      <c r="E128" s="259"/>
      <c r="F128" s="259"/>
      <c r="G128" s="259"/>
      <c r="H128" s="253"/>
      <c r="I128" s="253"/>
      <c r="J128" s="256"/>
      <c r="K128" s="257" t="s">
        <v>819</v>
      </c>
      <c r="L128" s="322"/>
      <c r="M128" s="266" t="s">
        <v>190</v>
      </c>
      <c r="N128" s="341" t="s">
        <v>197</v>
      </c>
      <c r="O128" s="247"/>
      <c r="P128" s="267"/>
      <c r="Q128" s="267"/>
    </row>
    <row r="129" spans="1:17">
      <c r="A129" s="253"/>
      <c r="B129" s="253"/>
      <c r="C129" s="253"/>
      <c r="D129" s="265" t="s">
        <v>189</v>
      </c>
      <c r="E129" s="259"/>
      <c r="F129" s="259"/>
      <c r="G129" s="259"/>
      <c r="H129" s="253"/>
      <c r="I129" s="253"/>
      <c r="J129" s="256"/>
      <c r="K129" s="257" t="s">
        <v>819</v>
      </c>
      <c r="L129" s="322"/>
      <c r="M129" s="266" t="s">
        <v>190</v>
      </c>
      <c r="N129" s="341" t="s">
        <v>197</v>
      </c>
      <c r="P129" s="267"/>
      <c r="Q129" s="267"/>
    </row>
    <row r="130" spans="1:17" s="290" customFormat="1">
      <c r="A130" s="253">
        <v>1</v>
      </c>
      <c r="B130" s="253" t="s">
        <v>350</v>
      </c>
      <c r="C130" s="253" t="s">
        <v>351</v>
      </c>
      <c r="D130" s="265" t="s">
        <v>189</v>
      </c>
      <c r="E130" s="259">
        <v>267</v>
      </c>
      <c r="F130" s="259">
        <v>242</v>
      </c>
      <c r="G130" s="259">
        <v>160</v>
      </c>
      <c r="H130" s="253">
        <v>71</v>
      </c>
      <c r="I130" s="253">
        <v>131</v>
      </c>
      <c r="J130" s="256">
        <v>1.488</v>
      </c>
      <c r="K130" s="257" t="s">
        <v>819</v>
      </c>
      <c r="L130" s="322">
        <v>2302.7199999999998</v>
      </c>
      <c r="M130" s="266" t="s">
        <v>190</v>
      </c>
      <c r="N130" s="341" t="s">
        <v>197</v>
      </c>
      <c r="O130" s="247"/>
      <c r="P130" s="267" t="s">
        <v>635</v>
      </c>
      <c r="Q130" s="267"/>
    </row>
    <row r="131" spans="1:17" s="290" customFormat="1">
      <c r="A131" s="253">
        <v>2</v>
      </c>
      <c r="B131" s="253" t="s">
        <v>33</v>
      </c>
      <c r="C131" s="253" t="s">
        <v>36</v>
      </c>
      <c r="D131" s="265" t="s">
        <v>189</v>
      </c>
      <c r="E131" s="259">
        <v>267</v>
      </c>
      <c r="F131" s="259">
        <v>242</v>
      </c>
      <c r="G131" s="259">
        <v>160</v>
      </c>
      <c r="H131" s="253">
        <v>71</v>
      </c>
      <c r="I131" s="253">
        <v>131</v>
      </c>
      <c r="J131" s="256">
        <v>1.488</v>
      </c>
      <c r="K131" s="257" t="s">
        <v>819</v>
      </c>
      <c r="L131" s="322">
        <v>2344.4699999999998</v>
      </c>
      <c r="M131" s="266" t="s">
        <v>190</v>
      </c>
      <c r="N131" s="341" t="s">
        <v>197</v>
      </c>
      <c r="P131" s="267" t="s">
        <v>635</v>
      </c>
      <c r="Q131" s="267"/>
    </row>
    <row r="132" spans="1:17" s="290" customFormat="1">
      <c r="A132" s="253">
        <v>3</v>
      </c>
      <c r="B132" s="253" t="s">
        <v>390</v>
      </c>
      <c r="C132" s="253" t="s">
        <v>391</v>
      </c>
      <c r="D132" s="265" t="s">
        <v>189</v>
      </c>
      <c r="E132" s="259">
        <v>267</v>
      </c>
      <c r="F132" s="259">
        <v>242</v>
      </c>
      <c r="G132" s="259">
        <v>160</v>
      </c>
      <c r="H132" s="253">
        <v>71</v>
      </c>
      <c r="I132" s="253">
        <v>131</v>
      </c>
      <c r="J132" s="256">
        <v>1.488</v>
      </c>
      <c r="K132" s="257" t="s">
        <v>819</v>
      </c>
      <c r="L132" s="322">
        <v>2531</v>
      </c>
      <c r="M132" s="266" t="s">
        <v>190</v>
      </c>
      <c r="N132" s="341" t="s">
        <v>197</v>
      </c>
      <c r="O132" s="247"/>
      <c r="P132" s="267" t="s">
        <v>635</v>
      </c>
      <c r="Q132" s="267"/>
    </row>
    <row r="133" spans="1:17" s="290" customFormat="1">
      <c r="A133" s="253">
        <v>4</v>
      </c>
      <c r="B133" s="253" t="s">
        <v>26</v>
      </c>
      <c r="C133" s="253" t="s">
        <v>30</v>
      </c>
      <c r="D133" s="265" t="s">
        <v>189</v>
      </c>
      <c r="E133" s="259">
        <v>267</v>
      </c>
      <c r="F133" s="259">
        <v>242</v>
      </c>
      <c r="G133" s="259">
        <v>160</v>
      </c>
      <c r="H133" s="253">
        <v>71</v>
      </c>
      <c r="I133" s="253">
        <v>131</v>
      </c>
      <c r="J133" s="256">
        <v>1.488</v>
      </c>
      <c r="K133" s="257" t="s">
        <v>819</v>
      </c>
      <c r="L133" s="322">
        <v>2662.91</v>
      </c>
      <c r="M133" s="266" t="s">
        <v>190</v>
      </c>
      <c r="N133" s="341" t="s">
        <v>197</v>
      </c>
      <c r="O133" s="247"/>
      <c r="P133" s="267" t="s">
        <v>635</v>
      </c>
      <c r="Q133" s="267"/>
    </row>
    <row r="134" spans="1:17" s="290" customFormat="1">
      <c r="A134" s="253">
        <v>5</v>
      </c>
      <c r="B134" s="253" t="s">
        <v>27</v>
      </c>
      <c r="C134" s="253" t="s">
        <v>37</v>
      </c>
      <c r="D134" s="265" t="s">
        <v>189</v>
      </c>
      <c r="E134" s="259">
        <v>267</v>
      </c>
      <c r="F134" s="259">
        <v>242</v>
      </c>
      <c r="G134" s="259">
        <v>160</v>
      </c>
      <c r="H134" s="253">
        <v>71</v>
      </c>
      <c r="I134" s="253">
        <v>131</v>
      </c>
      <c r="J134" s="256">
        <v>1.488</v>
      </c>
      <c r="K134" s="257" t="s">
        <v>819</v>
      </c>
      <c r="L134" s="322">
        <v>2671.97</v>
      </c>
      <c r="M134" s="266" t="s">
        <v>190</v>
      </c>
      <c r="N134" s="341" t="s">
        <v>197</v>
      </c>
      <c r="O134" s="247"/>
      <c r="P134" s="267" t="s">
        <v>635</v>
      </c>
      <c r="Q134" s="267"/>
    </row>
    <row r="135" spans="1:17" s="290" customFormat="1">
      <c r="A135" s="253">
        <v>6</v>
      </c>
      <c r="B135" s="253" t="s">
        <v>479</v>
      </c>
      <c r="C135" s="253" t="s">
        <v>480</v>
      </c>
      <c r="D135" s="265" t="s">
        <v>189</v>
      </c>
      <c r="E135" s="259">
        <v>262</v>
      </c>
      <c r="F135" s="259">
        <v>237</v>
      </c>
      <c r="G135" s="259">
        <v>160</v>
      </c>
      <c r="H135" s="253">
        <v>71</v>
      </c>
      <c r="I135" s="253">
        <v>131</v>
      </c>
      <c r="J135" s="256">
        <v>1.488</v>
      </c>
      <c r="K135" s="257" t="s">
        <v>819</v>
      </c>
      <c r="L135" s="322">
        <v>2244.61</v>
      </c>
      <c r="M135" s="266" t="s">
        <v>190</v>
      </c>
      <c r="N135" s="341" t="s">
        <v>197</v>
      </c>
      <c r="O135" s="247"/>
      <c r="P135" s="267" t="s">
        <v>636</v>
      </c>
      <c r="Q135" s="267"/>
    </row>
    <row r="136" spans="1:17" s="290" customFormat="1">
      <c r="A136" s="253">
        <v>7</v>
      </c>
      <c r="B136" s="253" t="s">
        <v>481</v>
      </c>
      <c r="C136" s="253" t="s">
        <v>482</v>
      </c>
      <c r="D136" s="265" t="s">
        <v>189</v>
      </c>
      <c r="E136" s="259">
        <v>262</v>
      </c>
      <c r="F136" s="259">
        <v>237</v>
      </c>
      <c r="G136" s="259">
        <v>160</v>
      </c>
      <c r="H136" s="253">
        <v>71</v>
      </c>
      <c r="I136" s="253">
        <v>131</v>
      </c>
      <c r="J136" s="256">
        <v>1.488</v>
      </c>
      <c r="K136" s="257" t="s">
        <v>819</v>
      </c>
      <c r="L136" s="322">
        <v>2588.89</v>
      </c>
      <c r="M136" s="266" t="s">
        <v>190</v>
      </c>
      <c r="N136" s="341" t="s">
        <v>197</v>
      </c>
      <c r="O136" s="247"/>
      <c r="P136" s="267" t="s">
        <v>636</v>
      </c>
      <c r="Q136" s="267"/>
    </row>
    <row r="137" spans="1:17" s="290" customFormat="1">
      <c r="A137" s="253">
        <v>8</v>
      </c>
      <c r="B137" s="253" t="s">
        <v>483</v>
      </c>
      <c r="C137" s="253" t="s">
        <v>484</v>
      </c>
      <c r="D137" s="265" t="s">
        <v>189</v>
      </c>
      <c r="E137" s="259">
        <v>262</v>
      </c>
      <c r="F137" s="259">
        <v>237</v>
      </c>
      <c r="G137" s="259">
        <v>160</v>
      </c>
      <c r="H137" s="253">
        <v>71</v>
      </c>
      <c r="I137" s="253">
        <v>131</v>
      </c>
      <c r="J137" s="256">
        <v>1.488</v>
      </c>
      <c r="K137" s="257" t="s">
        <v>819</v>
      </c>
      <c r="L137" s="322">
        <v>2450.15</v>
      </c>
      <c r="M137" s="266" t="s">
        <v>190</v>
      </c>
      <c r="N137" s="341" t="s">
        <v>197</v>
      </c>
      <c r="O137" s="247"/>
      <c r="P137" s="267" t="s">
        <v>636</v>
      </c>
      <c r="Q137" s="267"/>
    </row>
    <row r="138" spans="1:17" s="290" customFormat="1">
      <c r="A138" s="253">
        <v>9</v>
      </c>
      <c r="B138" s="253" t="s">
        <v>485</v>
      </c>
      <c r="C138" s="253" t="s">
        <v>486</v>
      </c>
      <c r="D138" s="265" t="s">
        <v>189</v>
      </c>
      <c r="E138" s="259">
        <v>262</v>
      </c>
      <c r="F138" s="259">
        <v>237</v>
      </c>
      <c r="G138" s="259">
        <v>160</v>
      </c>
      <c r="H138" s="253">
        <v>71</v>
      </c>
      <c r="I138" s="253">
        <v>131</v>
      </c>
      <c r="J138" s="256">
        <v>1.488</v>
      </c>
      <c r="K138" s="257" t="s">
        <v>819</v>
      </c>
      <c r="L138" s="322">
        <v>2565.8200000000002</v>
      </c>
      <c r="M138" s="266" t="s">
        <v>190</v>
      </c>
      <c r="N138" s="341" t="s">
        <v>197</v>
      </c>
      <c r="O138" s="247"/>
      <c r="P138" s="267" t="s">
        <v>636</v>
      </c>
      <c r="Q138" s="267"/>
    </row>
    <row r="139" spans="1:17" s="290" customFormat="1">
      <c r="A139" s="253">
        <v>10</v>
      </c>
      <c r="B139" s="253" t="s">
        <v>487</v>
      </c>
      <c r="C139" s="253" t="s">
        <v>488</v>
      </c>
      <c r="D139" s="265" t="s">
        <v>189</v>
      </c>
      <c r="E139" s="259">
        <v>262</v>
      </c>
      <c r="F139" s="259">
        <v>237</v>
      </c>
      <c r="G139" s="259">
        <v>160</v>
      </c>
      <c r="H139" s="253">
        <v>71</v>
      </c>
      <c r="I139" s="253">
        <v>131</v>
      </c>
      <c r="J139" s="256">
        <v>1.488</v>
      </c>
      <c r="K139" s="257" t="s">
        <v>819</v>
      </c>
      <c r="L139" s="322">
        <v>2485.34</v>
      </c>
      <c r="M139" s="266" t="s">
        <v>190</v>
      </c>
      <c r="N139" s="341" t="s">
        <v>197</v>
      </c>
      <c r="O139" s="247"/>
      <c r="P139" s="267" t="s">
        <v>636</v>
      </c>
      <c r="Q139" s="267"/>
    </row>
    <row r="140" spans="1:17" s="290" customFormat="1">
      <c r="A140" s="253">
        <v>11</v>
      </c>
      <c r="B140" s="253" t="s">
        <v>698</v>
      </c>
      <c r="C140" s="253" t="s">
        <v>681</v>
      </c>
      <c r="D140" s="265" t="s">
        <v>189</v>
      </c>
      <c r="E140" s="259">
        <v>272</v>
      </c>
      <c r="F140" s="259">
        <v>247</v>
      </c>
      <c r="G140" s="259">
        <v>160</v>
      </c>
      <c r="H140" s="253">
        <v>71</v>
      </c>
      <c r="I140" s="253">
        <v>131</v>
      </c>
      <c r="J140" s="256">
        <v>1.488</v>
      </c>
      <c r="K140" s="257" t="s">
        <v>819</v>
      </c>
      <c r="L140" s="322">
        <v>2673.77</v>
      </c>
      <c r="M140" s="266" t="s">
        <v>190</v>
      </c>
      <c r="N140" s="341" t="s">
        <v>197</v>
      </c>
      <c r="O140" s="247"/>
      <c r="P140" s="267" t="s">
        <v>635</v>
      </c>
      <c r="Q140" s="267"/>
    </row>
    <row r="141" spans="1:17" s="290" customFormat="1">
      <c r="A141" s="253">
        <v>12</v>
      </c>
      <c r="B141" s="253" t="s">
        <v>772</v>
      </c>
      <c r="C141" s="253" t="s">
        <v>780</v>
      </c>
      <c r="D141" s="265" t="s">
        <v>189</v>
      </c>
      <c r="E141" s="259">
        <v>272</v>
      </c>
      <c r="F141" s="259">
        <v>247</v>
      </c>
      <c r="G141" s="259">
        <v>160</v>
      </c>
      <c r="H141" s="253">
        <v>71</v>
      </c>
      <c r="I141" s="253">
        <v>131</v>
      </c>
      <c r="J141" s="256">
        <v>1.488</v>
      </c>
      <c r="K141" s="257" t="s">
        <v>819</v>
      </c>
      <c r="L141" s="322">
        <v>2715.52</v>
      </c>
      <c r="M141" s="266" t="s">
        <v>190</v>
      </c>
      <c r="N141" s="341" t="s">
        <v>197</v>
      </c>
      <c r="O141" s="247"/>
      <c r="P141" s="267" t="s">
        <v>635</v>
      </c>
      <c r="Q141" s="267"/>
    </row>
    <row r="142" spans="1:17" s="290" customFormat="1">
      <c r="A142" s="253">
        <v>13</v>
      </c>
      <c r="B142" s="253" t="s">
        <v>774</v>
      </c>
      <c r="C142" s="253" t="s">
        <v>781</v>
      </c>
      <c r="D142" s="265" t="s">
        <v>189</v>
      </c>
      <c r="E142" s="259">
        <v>272</v>
      </c>
      <c r="F142" s="259">
        <v>247</v>
      </c>
      <c r="G142" s="259">
        <v>160</v>
      </c>
      <c r="H142" s="253">
        <v>71</v>
      </c>
      <c r="I142" s="253">
        <v>131</v>
      </c>
      <c r="J142" s="256">
        <v>1.488</v>
      </c>
      <c r="K142" s="257" t="s">
        <v>819</v>
      </c>
      <c r="L142" s="322">
        <v>3034.24</v>
      </c>
      <c r="M142" s="266" t="s">
        <v>190</v>
      </c>
      <c r="N142" s="341" t="s">
        <v>197</v>
      </c>
      <c r="O142" s="247"/>
      <c r="P142" s="267" t="s">
        <v>635</v>
      </c>
      <c r="Q142" s="267"/>
    </row>
    <row r="143" spans="1:17" s="290" customFormat="1">
      <c r="A143" s="253">
        <v>14</v>
      </c>
      <c r="B143" s="253" t="s">
        <v>773</v>
      </c>
      <c r="C143" s="253" t="s">
        <v>782</v>
      </c>
      <c r="D143" s="265" t="s">
        <v>189</v>
      </c>
      <c r="E143" s="259">
        <v>272</v>
      </c>
      <c r="F143" s="259">
        <v>247</v>
      </c>
      <c r="G143" s="259">
        <v>160</v>
      </c>
      <c r="H143" s="253">
        <v>71</v>
      </c>
      <c r="I143" s="253">
        <v>131</v>
      </c>
      <c r="J143" s="256">
        <v>1.488</v>
      </c>
      <c r="K143" s="257" t="s">
        <v>819</v>
      </c>
      <c r="L143" s="322">
        <v>3043.29</v>
      </c>
      <c r="M143" s="266" t="s">
        <v>190</v>
      </c>
      <c r="N143" s="341" t="s">
        <v>197</v>
      </c>
      <c r="O143" s="247"/>
      <c r="P143" s="267" t="s">
        <v>635</v>
      </c>
      <c r="Q143" s="267"/>
    </row>
    <row r="144" spans="1:17" s="290" customFormat="1">
      <c r="A144" s="253">
        <v>15</v>
      </c>
      <c r="B144" s="253" t="s">
        <v>668</v>
      </c>
      <c r="C144" s="253" t="s">
        <v>678</v>
      </c>
      <c r="D144" s="265" t="s">
        <v>189</v>
      </c>
      <c r="E144" s="259">
        <v>267</v>
      </c>
      <c r="F144" s="259">
        <v>247</v>
      </c>
      <c r="G144" s="259">
        <v>160</v>
      </c>
      <c r="H144" s="253">
        <v>71</v>
      </c>
      <c r="I144" s="253">
        <v>131</v>
      </c>
      <c r="J144" s="256">
        <v>1.488</v>
      </c>
      <c r="K144" s="257" t="s">
        <v>819</v>
      </c>
      <c r="L144" s="322">
        <v>2627.86</v>
      </c>
      <c r="M144" s="266" t="s">
        <v>190</v>
      </c>
      <c r="N144" s="341" t="s">
        <v>197</v>
      </c>
      <c r="O144" s="247"/>
      <c r="P144" s="267" t="s">
        <v>636</v>
      </c>
      <c r="Q144" s="267"/>
    </row>
    <row r="145" spans="1:17" s="285" customFormat="1">
      <c r="A145" s="253">
        <v>16</v>
      </c>
      <c r="B145" s="253" t="s">
        <v>679</v>
      </c>
      <c r="C145" s="253" t="s">
        <v>680</v>
      </c>
      <c r="D145" s="265" t="s">
        <v>189</v>
      </c>
      <c r="E145" s="259">
        <v>267</v>
      </c>
      <c r="F145" s="259">
        <v>242</v>
      </c>
      <c r="G145" s="259">
        <v>160</v>
      </c>
      <c r="H145" s="253">
        <v>71</v>
      </c>
      <c r="I145" s="253">
        <v>131</v>
      </c>
      <c r="J145" s="256">
        <v>1.488</v>
      </c>
      <c r="K145" s="257" t="s">
        <v>819</v>
      </c>
      <c r="L145" s="322">
        <v>2832.84</v>
      </c>
      <c r="M145" s="266" t="s">
        <v>190</v>
      </c>
      <c r="N145" s="341" t="s">
        <v>197</v>
      </c>
      <c r="O145" s="247"/>
      <c r="P145" s="267" t="s">
        <v>636</v>
      </c>
      <c r="Q145" s="267"/>
    </row>
    <row r="146" spans="1:17" s="285" customFormat="1">
      <c r="A146" s="253">
        <v>17</v>
      </c>
      <c r="B146" s="253" t="s">
        <v>806</v>
      </c>
      <c r="C146" s="253" t="s">
        <v>809</v>
      </c>
      <c r="D146" s="265" t="s">
        <v>189</v>
      </c>
      <c r="E146" s="259">
        <v>272</v>
      </c>
      <c r="F146" s="259">
        <v>247</v>
      </c>
      <c r="G146" s="259">
        <v>160</v>
      </c>
      <c r="H146" s="253">
        <v>71</v>
      </c>
      <c r="I146" s="253">
        <v>131</v>
      </c>
      <c r="J146" s="256">
        <v>1.488</v>
      </c>
      <c r="K146" s="257" t="s">
        <v>819</v>
      </c>
      <c r="L146" s="322">
        <v>2901.55</v>
      </c>
      <c r="M146" s="266" t="s">
        <v>190</v>
      </c>
      <c r="N146" s="341" t="s">
        <v>197</v>
      </c>
      <c r="O146" s="247"/>
      <c r="P146" s="267" t="s">
        <v>635</v>
      </c>
      <c r="Q146" s="267"/>
    </row>
    <row r="147" spans="1:17" s="285" customFormat="1">
      <c r="A147" s="253">
        <v>18</v>
      </c>
      <c r="B147" s="253" t="s">
        <v>755</v>
      </c>
      <c r="C147" s="253" t="s">
        <v>742</v>
      </c>
      <c r="D147" s="265" t="s">
        <v>189</v>
      </c>
      <c r="E147" s="259">
        <v>267</v>
      </c>
      <c r="F147" s="259">
        <v>242</v>
      </c>
      <c r="G147" s="259">
        <v>160</v>
      </c>
      <c r="H147" s="253">
        <v>71</v>
      </c>
      <c r="I147" s="253">
        <v>131</v>
      </c>
      <c r="J147" s="256">
        <v>1.488</v>
      </c>
      <c r="K147" s="257" t="s">
        <v>819</v>
      </c>
      <c r="L147" s="322">
        <v>2972.41</v>
      </c>
      <c r="M147" s="266" t="s">
        <v>190</v>
      </c>
      <c r="N147" s="341" t="s">
        <v>197</v>
      </c>
      <c r="O147" s="247"/>
      <c r="P147" s="267" t="s">
        <v>636</v>
      </c>
      <c r="Q147" s="267"/>
    </row>
    <row r="148" spans="1:17" s="285" customFormat="1">
      <c r="A148" s="253">
        <v>19</v>
      </c>
      <c r="B148" s="253" t="s">
        <v>764</v>
      </c>
      <c r="C148" s="253" t="s">
        <v>765</v>
      </c>
      <c r="D148" s="265" t="s">
        <v>189</v>
      </c>
      <c r="E148" s="259">
        <v>267</v>
      </c>
      <c r="F148" s="259">
        <v>247</v>
      </c>
      <c r="G148" s="259">
        <v>160</v>
      </c>
      <c r="H148" s="253">
        <v>71</v>
      </c>
      <c r="I148" s="253">
        <v>131</v>
      </c>
      <c r="J148" s="256">
        <v>1.488</v>
      </c>
      <c r="K148" s="257" t="s">
        <v>819</v>
      </c>
      <c r="L148" s="322">
        <v>2669.61</v>
      </c>
      <c r="M148" s="266" t="s">
        <v>190</v>
      </c>
      <c r="N148" s="341" t="s">
        <v>197</v>
      </c>
      <c r="O148" s="290"/>
      <c r="P148" s="267" t="s">
        <v>636</v>
      </c>
      <c r="Q148" s="267"/>
    </row>
    <row r="149" spans="1:17" s="285" customFormat="1">
      <c r="A149" s="253">
        <v>20</v>
      </c>
      <c r="B149" s="253" t="s">
        <v>760</v>
      </c>
      <c r="C149" s="253" t="s">
        <v>747</v>
      </c>
      <c r="D149" s="265" t="s">
        <v>189</v>
      </c>
      <c r="E149" s="259">
        <v>267</v>
      </c>
      <c r="F149" s="259">
        <v>242</v>
      </c>
      <c r="G149" s="259">
        <v>160</v>
      </c>
      <c r="H149" s="253">
        <v>71</v>
      </c>
      <c r="I149" s="253">
        <v>131</v>
      </c>
      <c r="J149" s="256">
        <v>1.488</v>
      </c>
      <c r="K149" s="257" t="s">
        <v>819</v>
      </c>
      <c r="L149" s="322">
        <v>2949.34</v>
      </c>
      <c r="M149" s="266" t="s">
        <v>190</v>
      </c>
      <c r="N149" s="341" t="s">
        <v>197</v>
      </c>
      <c r="O149" s="290"/>
      <c r="P149" s="267" t="s">
        <v>636</v>
      </c>
      <c r="Q149" s="267"/>
    </row>
    <row r="150" spans="1:17" s="285" customFormat="1">
      <c r="A150" s="253">
        <v>21</v>
      </c>
      <c r="B150" s="253" t="s">
        <v>758</v>
      </c>
      <c r="C150" s="253" t="s">
        <v>745</v>
      </c>
      <c r="D150" s="265" t="s">
        <v>189</v>
      </c>
      <c r="E150" s="259">
        <v>267</v>
      </c>
      <c r="F150" s="259">
        <v>242</v>
      </c>
      <c r="G150" s="259">
        <v>160</v>
      </c>
      <c r="H150" s="253">
        <v>71</v>
      </c>
      <c r="I150" s="253">
        <v>131</v>
      </c>
      <c r="J150" s="256">
        <v>1.488</v>
      </c>
      <c r="K150" s="257" t="s">
        <v>819</v>
      </c>
      <c r="L150" s="322">
        <v>2868.86</v>
      </c>
      <c r="M150" s="266" t="s">
        <v>190</v>
      </c>
      <c r="N150" s="341" t="s">
        <v>197</v>
      </c>
      <c r="O150" s="247"/>
      <c r="P150" s="267" t="s">
        <v>636</v>
      </c>
      <c r="Q150" s="267"/>
    </row>
    <row r="151" spans="1:17" s="285" customFormat="1">
      <c r="A151" s="253">
        <v>22</v>
      </c>
      <c r="B151" s="253" t="s">
        <v>556</v>
      </c>
      <c r="C151" s="253" t="s">
        <v>557</v>
      </c>
      <c r="D151" s="265" t="s">
        <v>189</v>
      </c>
      <c r="E151" s="259">
        <v>262</v>
      </c>
      <c r="F151" s="259">
        <v>237</v>
      </c>
      <c r="G151" s="259">
        <v>160</v>
      </c>
      <c r="H151" s="253">
        <v>71</v>
      </c>
      <c r="I151" s="253">
        <v>131</v>
      </c>
      <c r="J151" s="256">
        <v>1.488</v>
      </c>
      <c r="K151" s="257" t="s">
        <v>819</v>
      </c>
      <c r="L151" s="322">
        <v>2286.36</v>
      </c>
      <c r="M151" s="266" t="s">
        <v>190</v>
      </c>
      <c r="N151" s="341" t="s">
        <v>197</v>
      </c>
      <c r="O151" s="247"/>
      <c r="P151" s="267" t="s">
        <v>636</v>
      </c>
      <c r="Q151" s="267"/>
    </row>
    <row r="152" spans="1:17" s="285" customFormat="1">
      <c r="A152" s="253">
        <v>23</v>
      </c>
      <c r="B152" s="253" t="s">
        <v>558</v>
      </c>
      <c r="C152" s="253" t="s">
        <v>559</v>
      </c>
      <c r="D152" s="265" t="s">
        <v>189</v>
      </c>
      <c r="E152" s="259">
        <v>277</v>
      </c>
      <c r="F152" s="259">
        <v>250</v>
      </c>
      <c r="G152" s="259">
        <v>165</v>
      </c>
      <c r="H152" s="253">
        <v>72</v>
      </c>
      <c r="I152" s="253">
        <v>132</v>
      </c>
      <c r="J152" s="256">
        <v>1.5680000000000001</v>
      </c>
      <c r="K152" s="257" t="s">
        <v>819</v>
      </c>
      <c r="L152" s="322">
        <v>2593.11</v>
      </c>
      <c r="M152" s="266" t="s">
        <v>190</v>
      </c>
      <c r="N152" s="341" t="s">
        <v>197</v>
      </c>
      <c r="O152" s="247"/>
      <c r="P152" s="267" t="s">
        <v>636</v>
      </c>
      <c r="Q152" s="267"/>
    </row>
    <row r="153" spans="1:17" s="285" customFormat="1">
      <c r="A153" s="253">
        <v>24</v>
      </c>
      <c r="B153" s="253" t="s">
        <v>800</v>
      </c>
      <c r="C153" s="253" t="s">
        <v>803</v>
      </c>
      <c r="D153" s="265" t="s">
        <v>189</v>
      </c>
      <c r="E153" s="259">
        <v>277</v>
      </c>
      <c r="F153" s="259">
        <v>250</v>
      </c>
      <c r="G153" s="259">
        <v>165</v>
      </c>
      <c r="H153" s="253">
        <v>72</v>
      </c>
      <c r="I153" s="253">
        <v>132</v>
      </c>
      <c r="J153" s="256">
        <v>1.5680000000000001</v>
      </c>
      <c r="K153" s="257" t="s">
        <v>819</v>
      </c>
      <c r="L153" s="322">
        <v>3000.12</v>
      </c>
      <c r="M153" s="266" t="s">
        <v>190</v>
      </c>
      <c r="N153" s="341" t="s">
        <v>197</v>
      </c>
      <c r="O153" s="247"/>
      <c r="P153" s="267" t="s">
        <v>636</v>
      </c>
      <c r="Q153" s="267"/>
    </row>
    <row r="154" spans="1:17" s="285" customFormat="1">
      <c r="A154" s="253">
        <v>25</v>
      </c>
      <c r="B154" s="253" t="s">
        <v>291</v>
      </c>
      <c r="C154" s="253" t="s">
        <v>292</v>
      </c>
      <c r="D154" s="265" t="s">
        <v>189</v>
      </c>
      <c r="E154" s="259">
        <v>262</v>
      </c>
      <c r="F154" s="259">
        <v>237</v>
      </c>
      <c r="G154" s="259">
        <v>160</v>
      </c>
      <c r="H154" s="253">
        <v>71</v>
      </c>
      <c r="I154" s="253">
        <v>131</v>
      </c>
      <c r="J154" s="256">
        <v>1.488</v>
      </c>
      <c r="K154" s="257" t="s">
        <v>819</v>
      </c>
      <c r="L154" s="322">
        <v>2173.38</v>
      </c>
      <c r="M154" s="266" t="s">
        <v>190</v>
      </c>
      <c r="N154" s="341" t="s">
        <v>197</v>
      </c>
      <c r="O154" s="247"/>
      <c r="P154" s="267" t="s">
        <v>636</v>
      </c>
      <c r="Q154" s="267"/>
    </row>
    <row r="155" spans="1:17" s="285" customFormat="1">
      <c r="A155" s="253">
        <v>26</v>
      </c>
      <c r="B155" s="253" t="s">
        <v>727</v>
      </c>
      <c r="C155" s="253" t="s">
        <v>706</v>
      </c>
      <c r="D155" s="265" t="s">
        <v>189</v>
      </c>
      <c r="E155" s="259">
        <v>267</v>
      </c>
      <c r="F155" s="259">
        <v>242</v>
      </c>
      <c r="G155" s="259">
        <v>160</v>
      </c>
      <c r="H155" s="253">
        <v>71</v>
      </c>
      <c r="I155" s="253">
        <v>131</v>
      </c>
      <c r="J155" s="256">
        <v>1.488</v>
      </c>
      <c r="K155" s="257" t="s">
        <v>819</v>
      </c>
      <c r="L155" s="322">
        <v>2540.94</v>
      </c>
      <c r="M155" s="266" t="s">
        <v>190</v>
      </c>
      <c r="N155" s="341" t="s">
        <v>197</v>
      </c>
      <c r="O155" s="247"/>
      <c r="P155" s="267" t="s">
        <v>636</v>
      </c>
      <c r="Q155" s="267"/>
    </row>
    <row r="156" spans="1:17" s="285" customFormat="1">
      <c r="A156" s="253">
        <v>27</v>
      </c>
      <c r="B156" s="253" t="s">
        <v>631</v>
      </c>
      <c r="C156" s="253" t="s">
        <v>634</v>
      </c>
      <c r="D156" s="265" t="s">
        <v>189</v>
      </c>
      <c r="E156" s="259">
        <v>262</v>
      </c>
      <c r="F156" s="259">
        <v>237</v>
      </c>
      <c r="G156" s="259">
        <v>160</v>
      </c>
      <c r="H156" s="253">
        <v>71</v>
      </c>
      <c r="I156" s="253">
        <v>131</v>
      </c>
      <c r="J156" s="256">
        <v>1.488</v>
      </c>
      <c r="K156" s="257" t="s">
        <v>819</v>
      </c>
      <c r="L156" s="322">
        <v>2162.66</v>
      </c>
      <c r="M156" s="266" t="s">
        <v>190</v>
      </c>
      <c r="N156" s="341" t="s">
        <v>197</v>
      </c>
      <c r="O156" s="290"/>
      <c r="P156" s="267" t="s">
        <v>636</v>
      </c>
      <c r="Q156" s="267" t="s">
        <v>935</v>
      </c>
    </row>
    <row r="157" spans="1:17" s="285" customFormat="1">
      <c r="A157" s="253">
        <v>28</v>
      </c>
      <c r="B157" s="253" t="s">
        <v>632</v>
      </c>
      <c r="C157" s="253" t="s">
        <v>633</v>
      </c>
      <c r="D157" s="265" t="s">
        <v>189</v>
      </c>
      <c r="E157" s="259">
        <v>262</v>
      </c>
      <c r="F157" s="259">
        <v>237</v>
      </c>
      <c r="G157" s="259">
        <v>160</v>
      </c>
      <c r="H157" s="253">
        <v>71</v>
      </c>
      <c r="I157" s="253">
        <v>131</v>
      </c>
      <c r="J157" s="256">
        <v>1.488</v>
      </c>
      <c r="K157" s="257" t="s">
        <v>819</v>
      </c>
      <c r="L157" s="322">
        <v>2162.66</v>
      </c>
      <c r="M157" s="266" t="s">
        <v>190</v>
      </c>
      <c r="N157" s="341" t="s">
        <v>197</v>
      </c>
      <c r="O157" s="290"/>
      <c r="P157" s="267" t="s">
        <v>636</v>
      </c>
      <c r="Q157" s="267" t="s">
        <v>935</v>
      </c>
    </row>
    <row r="158" spans="1:17" s="285" customFormat="1">
      <c r="A158" s="253">
        <v>29</v>
      </c>
      <c r="B158" s="253" t="s">
        <v>301</v>
      </c>
      <c r="C158" s="253" t="s">
        <v>302</v>
      </c>
      <c r="D158" s="265" t="s">
        <v>189</v>
      </c>
      <c r="E158" s="259">
        <v>259</v>
      </c>
      <c r="F158" s="259">
        <v>239</v>
      </c>
      <c r="G158" s="259">
        <v>160</v>
      </c>
      <c r="H158" s="253">
        <v>71</v>
      </c>
      <c r="I158" s="253">
        <v>131</v>
      </c>
      <c r="J158" s="256">
        <v>1.488</v>
      </c>
      <c r="K158" s="257" t="s">
        <v>819</v>
      </c>
      <c r="L158" s="322">
        <v>0</v>
      </c>
      <c r="M158" s="266" t="s">
        <v>190</v>
      </c>
      <c r="N158" s="341" t="s">
        <v>197</v>
      </c>
      <c r="O158" s="247"/>
      <c r="P158" s="267" t="s">
        <v>636</v>
      </c>
      <c r="Q158" s="267"/>
    </row>
    <row r="159" spans="1:17" s="285" customFormat="1">
      <c r="A159" s="253">
        <v>30</v>
      </c>
      <c r="B159" s="253" t="s">
        <v>21</v>
      </c>
      <c r="C159" s="253" t="s">
        <v>22</v>
      </c>
      <c r="D159" s="265" t="s">
        <v>189</v>
      </c>
      <c r="E159" s="259">
        <v>266</v>
      </c>
      <c r="F159" s="259">
        <v>246</v>
      </c>
      <c r="G159" s="259">
        <v>160</v>
      </c>
      <c r="H159" s="253">
        <v>71</v>
      </c>
      <c r="I159" s="253">
        <v>131</v>
      </c>
      <c r="J159" s="256">
        <v>1.488</v>
      </c>
      <c r="K159" s="257" t="s">
        <v>819</v>
      </c>
      <c r="L159" s="322">
        <v>0</v>
      </c>
      <c r="M159" s="266" t="s">
        <v>190</v>
      </c>
      <c r="N159" s="341" t="s">
        <v>197</v>
      </c>
      <c r="O159" s="247"/>
      <c r="P159" s="267" t="s">
        <v>636</v>
      </c>
      <c r="Q159" s="267"/>
    </row>
    <row r="160" spans="1:17" s="290" customFormat="1">
      <c r="A160" s="253">
        <v>31</v>
      </c>
      <c r="B160" s="253" t="s">
        <v>238</v>
      </c>
      <c r="C160" s="253" t="s">
        <v>239</v>
      </c>
      <c r="D160" s="265" t="s">
        <v>189</v>
      </c>
      <c r="E160" s="259">
        <v>266</v>
      </c>
      <c r="F160" s="259">
        <v>246</v>
      </c>
      <c r="G160" s="259">
        <v>160</v>
      </c>
      <c r="H160" s="253">
        <v>71</v>
      </c>
      <c r="I160" s="253">
        <v>131</v>
      </c>
      <c r="J160" s="256">
        <v>1.488</v>
      </c>
      <c r="K160" s="257" t="s">
        <v>819</v>
      </c>
      <c r="L160" s="322">
        <v>2618.06</v>
      </c>
      <c r="M160" s="266" t="s">
        <v>190</v>
      </c>
      <c r="N160" s="341" t="s">
        <v>197</v>
      </c>
      <c r="O160" s="247"/>
      <c r="P160" s="267" t="s">
        <v>635</v>
      </c>
      <c r="Q160" s="267"/>
    </row>
    <row r="161" spans="1:17" s="290" customFormat="1">
      <c r="A161" s="253">
        <v>32</v>
      </c>
      <c r="B161" s="253" t="s">
        <v>240</v>
      </c>
      <c r="C161" s="253" t="s">
        <v>241</v>
      </c>
      <c r="D161" s="265" t="s">
        <v>189</v>
      </c>
      <c r="E161" s="259">
        <v>266</v>
      </c>
      <c r="F161" s="259">
        <v>246</v>
      </c>
      <c r="G161" s="259">
        <v>160</v>
      </c>
      <c r="H161" s="253">
        <v>71</v>
      </c>
      <c r="I161" s="253">
        <v>131</v>
      </c>
      <c r="J161" s="256">
        <v>1.488</v>
      </c>
      <c r="K161" s="257" t="s">
        <v>819</v>
      </c>
      <c r="L161" s="322">
        <v>2618.06</v>
      </c>
      <c r="M161" s="266" t="s">
        <v>190</v>
      </c>
      <c r="N161" s="341" t="s">
        <v>197</v>
      </c>
      <c r="O161" s="247"/>
      <c r="P161" s="267" t="s">
        <v>635</v>
      </c>
      <c r="Q161" s="267"/>
    </row>
    <row r="162" spans="1:17" s="285" customFormat="1">
      <c r="A162" s="253">
        <v>33</v>
      </c>
      <c r="B162" s="253" t="s">
        <v>700</v>
      </c>
      <c r="C162" s="253" t="s">
        <v>692</v>
      </c>
      <c r="D162" s="265" t="s">
        <v>189</v>
      </c>
      <c r="E162" s="259">
        <v>276</v>
      </c>
      <c r="F162" s="259">
        <v>256</v>
      </c>
      <c r="G162" s="259">
        <v>160</v>
      </c>
      <c r="H162" s="253">
        <v>71</v>
      </c>
      <c r="I162" s="253">
        <v>131</v>
      </c>
      <c r="J162" s="256">
        <v>1.488</v>
      </c>
      <c r="K162" s="257" t="s">
        <v>819</v>
      </c>
      <c r="L162" s="322">
        <v>2978.04</v>
      </c>
      <c r="M162" s="266" t="s">
        <v>190</v>
      </c>
      <c r="N162" s="341" t="s">
        <v>197</v>
      </c>
      <c r="O162" s="247"/>
      <c r="P162" s="267" t="s">
        <v>635</v>
      </c>
      <c r="Q162" s="267"/>
    </row>
    <row r="163" spans="1:17" s="285" customFormat="1">
      <c r="A163" s="253">
        <v>34</v>
      </c>
      <c r="B163" s="253" t="s">
        <v>699</v>
      </c>
      <c r="C163" s="253" t="s">
        <v>691</v>
      </c>
      <c r="D163" s="265" t="s">
        <v>189</v>
      </c>
      <c r="E163" s="259">
        <v>276</v>
      </c>
      <c r="F163" s="259">
        <v>256</v>
      </c>
      <c r="G163" s="259">
        <v>160</v>
      </c>
      <c r="H163" s="253">
        <v>71</v>
      </c>
      <c r="I163" s="253">
        <v>131</v>
      </c>
      <c r="J163" s="256">
        <v>1.488</v>
      </c>
      <c r="K163" s="257" t="s">
        <v>819</v>
      </c>
      <c r="L163" s="322">
        <v>2978.04</v>
      </c>
      <c r="M163" s="266" t="s">
        <v>190</v>
      </c>
      <c r="N163" s="341" t="s">
        <v>197</v>
      </c>
      <c r="O163" s="247"/>
      <c r="P163" s="267" t="s">
        <v>635</v>
      </c>
      <c r="Q163" s="267"/>
    </row>
    <row r="164" spans="1:17" s="290" customFormat="1">
      <c r="A164" s="253">
        <v>35</v>
      </c>
      <c r="B164" s="253" t="s">
        <v>796</v>
      </c>
      <c r="C164" s="253" t="s">
        <v>817</v>
      </c>
      <c r="D164" s="265" t="s">
        <v>189</v>
      </c>
      <c r="E164" s="259">
        <v>276</v>
      </c>
      <c r="F164" s="259">
        <v>258</v>
      </c>
      <c r="G164" s="259">
        <v>160</v>
      </c>
      <c r="H164" s="253">
        <v>71</v>
      </c>
      <c r="I164" s="253">
        <v>131</v>
      </c>
      <c r="J164" s="256">
        <v>1.488</v>
      </c>
      <c r="K164" s="257" t="s">
        <v>819</v>
      </c>
      <c r="L164" s="322">
        <v>2989.1</v>
      </c>
      <c r="M164" s="266" t="s">
        <v>190</v>
      </c>
      <c r="N164" s="341" t="s">
        <v>197</v>
      </c>
      <c r="P164" s="267" t="s">
        <v>635</v>
      </c>
      <c r="Q164" s="267"/>
    </row>
    <row r="165" spans="1:17" s="285" customFormat="1">
      <c r="A165" s="253">
        <v>36</v>
      </c>
      <c r="B165" s="253" t="s">
        <v>714</v>
      </c>
      <c r="C165" s="253" t="s">
        <v>713</v>
      </c>
      <c r="D165" s="265" t="s">
        <v>189</v>
      </c>
      <c r="E165" s="259">
        <v>276</v>
      </c>
      <c r="F165" s="259">
        <v>256</v>
      </c>
      <c r="G165" s="259">
        <v>160</v>
      </c>
      <c r="H165" s="253">
        <v>71</v>
      </c>
      <c r="I165" s="253">
        <v>131</v>
      </c>
      <c r="J165" s="256">
        <v>1.488</v>
      </c>
      <c r="K165" s="257" t="s">
        <v>819</v>
      </c>
      <c r="L165" s="322">
        <v>2978.63</v>
      </c>
      <c r="M165" s="266" t="s">
        <v>190</v>
      </c>
      <c r="N165" s="341" t="s">
        <v>197</v>
      </c>
      <c r="O165" s="247"/>
      <c r="P165" s="267" t="s">
        <v>635</v>
      </c>
      <c r="Q165" s="267"/>
    </row>
    <row r="166" spans="1:17" s="285" customFormat="1">
      <c r="A166" s="253">
        <v>37</v>
      </c>
      <c r="B166" s="253" t="s">
        <v>410</v>
      </c>
      <c r="C166" s="253" t="s">
        <v>411</v>
      </c>
      <c r="D166" s="265" t="s">
        <v>189</v>
      </c>
      <c r="E166" s="259">
        <v>266</v>
      </c>
      <c r="F166" s="259">
        <v>246</v>
      </c>
      <c r="G166" s="259">
        <v>160</v>
      </c>
      <c r="H166" s="253">
        <v>71</v>
      </c>
      <c r="I166" s="253">
        <v>131</v>
      </c>
      <c r="J166" s="256">
        <v>1.488</v>
      </c>
      <c r="K166" s="257" t="s">
        <v>819</v>
      </c>
      <c r="L166" s="322">
        <v>2658.38</v>
      </c>
      <c r="M166" s="266" t="s">
        <v>190</v>
      </c>
      <c r="N166" s="341" t="s">
        <v>197</v>
      </c>
      <c r="O166" s="247"/>
      <c r="P166" s="267" t="s">
        <v>635</v>
      </c>
      <c r="Q166" s="267"/>
    </row>
    <row r="167" spans="1:17" s="285" customFormat="1">
      <c r="A167" s="253">
        <v>38</v>
      </c>
      <c r="B167" s="253" t="s">
        <v>412</v>
      </c>
      <c r="C167" s="253" t="s">
        <v>461</v>
      </c>
      <c r="D167" s="265" t="s">
        <v>189</v>
      </c>
      <c r="E167" s="259">
        <v>266</v>
      </c>
      <c r="F167" s="259">
        <v>246</v>
      </c>
      <c r="G167" s="259">
        <v>160</v>
      </c>
      <c r="H167" s="253">
        <v>71</v>
      </c>
      <c r="I167" s="253">
        <v>131</v>
      </c>
      <c r="J167" s="256">
        <v>1.488</v>
      </c>
      <c r="K167" s="257" t="s">
        <v>819</v>
      </c>
      <c r="L167" s="322">
        <v>2658.11</v>
      </c>
      <c r="M167" s="266" t="s">
        <v>190</v>
      </c>
      <c r="N167" s="341" t="s">
        <v>197</v>
      </c>
      <c r="O167" s="247"/>
      <c r="P167" s="267" t="s">
        <v>635</v>
      </c>
      <c r="Q167" s="267"/>
    </row>
    <row r="168" spans="1:17" s="285" customFormat="1">
      <c r="A168" s="253">
        <v>39</v>
      </c>
      <c r="B168" s="253" t="s">
        <v>293</v>
      </c>
      <c r="C168" s="253" t="s">
        <v>294</v>
      </c>
      <c r="D168" s="265" t="s">
        <v>189</v>
      </c>
      <c r="E168" s="259">
        <v>266</v>
      </c>
      <c r="F168" s="259">
        <v>246</v>
      </c>
      <c r="G168" s="259">
        <v>160</v>
      </c>
      <c r="H168" s="253">
        <v>71</v>
      </c>
      <c r="I168" s="253">
        <v>131</v>
      </c>
      <c r="J168" s="256">
        <v>1.488</v>
      </c>
      <c r="K168" s="257" t="s">
        <v>819</v>
      </c>
      <c r="L168" s="322">
        <v>2895.95</v>
      </c>
      <c r="M168" s="266" t="s">
        <v>190</v>
      </c>
      <c r="N168" s="341" t="s">
        <v>197</v>
      </c>
      <c r="O168" s="247"/>
      <c r="P168" s="267" t="s">
        <v>635</v>
      </c>
      <c r="Q168" s="267"/>
    </row>
    <row r="169" spans="1:17" s="285" customFormat="1">
      <c r="A169" s="253">
        <v>40</v>
      </c>
      <c r="B169" s="253" t="s">
        <v>295</v>
      </c>
      <c r="C169" s="253" t="s">
        <v>296</v>
      </c>
      <c r="D169" s="265" t="s">
        <v>189</v>
      </c>
      <c r="E169" s="259">
        <v>266</v>
      </c>
      <c r="F169" s="259">
        <v>246</v>
      </c>
      <c r="G169" s="259">
        <v>160</v>
      </c>
      <c r="H169" s="253">
        <v>71</v>
      </c>
      <c r="I169" s="253">
        <v>131</v>
      </c>
      <c r="J169" s="256">
        <v>1.488</v>
      </c>
      <c r="K169" s="257" t="s">
        <v>819</v>
      </c>
      <c r="L169" s="322">
        <v>2895.95</v>
      </c>
      <c r="M169" s="266" t="s">
        <v>190</v>
      </c>
      <c r="N169" s="341" t="s">
        <v>197</v>
      </c>
      <c r="O169" s="247"/>
      <c r="P169" s="267" t="s">
        <v>635</v>
      </c>
      <c r="Q169" s="267"/>
    </row>
    <row r="170" spans="1:17" s="285" customFormat="1">
      <c r="A170" s="253">
        <v>41</v>
      </c>
      <c r="B170" s="253" t="s">
        <v>297</v>
      </c>
      <c r="C170" s="253" t="s">
        <v>298</v>
      </c>
      <c r="D170" s="265" t="s">
        <v>189</v>
      </c>
      <c r="E170" s="259">
        <v>266</v>
      </c>
      <c r="F170" s="259">
        <v>246</v>
      </c>
      <c r="G170" s="259">
        <v>160</v>
      </c>
      <c r="H170" s="253">
        <v>71</v>
      </c>
      <c r="I170" s="253">
        <v>131</v>
      </c>
      <c r="J170" s="256">
        <v>1.488</v>
      </c>
      <c r="K170" s="257" t="s">
        <v>819</v>
      </c>
      <c r="L170" s="322">
        <v>2846.44</v>
      </c>
      <c r="M170" s="266" t="s">
        <v>190</v>
      </c>
      <c r="N170" s="341" t="s">
        <v>197</v>
      </c>
      <c r="O170" s="247"/>
      <c r="P170" s="267" t="s">
        <v>635</v>
      </c>
      <c r="Q170" s="267"/>
    </row>
    <row r="171" spans="1:17" s="285" customFormat="1">
      <c r="A171" s="253">
        <v>42</v>
      </c>
      <c r="B171" s="253" t="s">
        <v>299</v>
      </c>
      <c r="C171" s="253" t="s">
        <v>300</v>
      </c>
      <c r="D171" s="265" t="s">
        <v>189</v>
      </c>
      <c r="E171" s="259">
        <v>266</v>
      </c>
      <c r="F171" s="259">
        <v>246</v>
      </c>
      <c r="G171" s="259">
        <v>160</v>
      </c>
      <c r="H171" s="253">
        <v>71</v>
      </c>
      <c r="I171" s="253">
        <v>131</v>
      </c>
      <c r="J171" s="256">
        <v>1.488</v>
      </c>
      <c r="K171" s="257" t="s">
        <v>819</v>
      </c>
      <c r="L171" s="322">
        <v>2846.56</v>
      </c>
      <c r="M171" s="266" t="s">
        <v>190</v>
      </c>
      <c r="N171" s="341" t="s">
        <v>197</v>
      </c>
      <c r="O171" s="247"/>
      <c r="P171" s="267" t="s">
        <v>635</v>
      </c>
      <c r="Q171" s="267"/>
    </row>
    <row r="172" spans="1:17" s="285" customFormat="1">
      <c r="A172" s="253">
        <v>43</v>
      </c>
      <c r="B172" s="253" t="s">
        <v>242</v>
      </c>
      <c r="C172" s="253" t="s">
        <v>243</v>
      </c>
      <c r="D172" s="265" t="s">
        <v>189</v>
      </c>
      <c r="E172" s="259">
        <v>266</v>
      </c>
      <c r="F172" s="259">
        <v>246</v>
      </c>
      <c r="G172" s="259">
        <v>160</v>
      </c>
      <c r="H172" s="253">
        <v>71</v>
      </c>
      <c r="I172" s="253">
        <v>131</v>
      </c>
      <c r="J172" s="256">
        <v>1.488</v>
      </c>
      <c r="K172" s="257" t="s">
        <v>819</v>
      </c>
      <c r="L172" s="322">
        <v>3015.47</v>
      </c>
      <c r="M172" s="266" t="s">
        <v>190</v>
      </c>
      <c r="N172" s="341" t="s">
        <v>197</v>
      </c>
      <c r="O172" s="247"/>
      <c r="P172" s="267" t="s">
        <v>635</v>
      </c>
      <c r="Q172" s="267"/>
    </row>
    <row r="173" spans="1:17" s="285" customFormat="1">
      <c r="A173" s="253">
        <v>44</v>
      </c>
      <c r="B173" s="253" t="s">
        <v>244</v>
      </c>
      <c r="C173" s="253" t="s">
        <v>245</v>
      </c>
      <c r="D173" s="265" t="s">
        <v>189</v>
      </c>
      <c r="E173" s="259">
        <v>266</v>
      </c>
      <c r="F173" s="259">
        <v>246</v>
      </c>
      <c r="G173" s="259">
        <v>160</v>
      </c>
      <c r="H173" s="253">
        <v>71</v>
      </c>
      <c r="I173" s="253">
        <v>131</v>
      </c>
      <c r="J173" s="256">
        <v>1.488</v>
      </c>
      <c r="K173" s="257" t="s">
        <v>819</v>
      </c>
      <c r="L173" s="322">
        <v>3015.47</v>
      </c>
      <c r="M173" s="266" t="s">
        <v>190</v>
      </c>
      <c r="N173" s="341" t="s">
        <v>197</v>
      </c>
      <c r="O173" s="247"/>
      <c r="P173" s="267"/>
      <c r="Q173" s="267"/>
    </row>
    <row r="174" spans="1:17" s="285" customFormat="1">
      <c r="A174" s="253">
        <v>45</v>
      </c>
      <c r="B174" s="253" t="s">
        <v>831</v>
      </c>
      <c r="C174" s="253" t="s">
        <v>833</v>
      </c>
      <c r="D174" s="265" t="s">
        <v>189</v>
      </c>
      <c r="E174" s="259">
        <v>276</v>
      </c>
      <c r="F174" s="259">
        <v>256</v>
      </c>
      <c r="G174" s="259">
        <v>160</v>
      </c>
      <c r="H174" s="253">
        <v>71</v>
      </c>
      <c r="I174" s="253">
        <v>131</v>
      </c>
      <c r="J174" s="256">
        <v>1.488</v>
      </c>
      <c r="K174" s="257" t="s">
        <v>819</v>
      </c>
      <c r="L174" s="322">
        <v>3249.51</v>
      </c>
      <c r="M174" s="266" t="s">
        <v>190</v>
      </c>
      <c r="N174" s="341" t="s">
        <v>197</v>
      </c>
      <c r="O174" s="247"/>
      <c r="P174" s="267" t="s">
        <v>635</v>
      </c>
      <c r="Q174" s="267"/>
    </row>
    <row r="175" spans="1:17" s="285" customFormat="1">
      <c r="A175" s="253">
        <v>46</v>
      </c>
      <c r="B175" s="253" t="s">
        <v>834</v>
      </c>
      <c r="C175" s="253" t="s">
        <v>835</v>
      </c>
      <c r="D175" s="265" t="s">
        <v>189</v>
      </c>
      <c r="E175" s="259">
        <v>276</v>
      </c>
      <c r="F175" s="259">
        <v>256</v>
      </c>
      <c r="G175" s="259">
        <v>160</v>
      </c>
      <c r="H175" s="253">
        <v>71</v>
      </c>
      <c r="I175" s="253">
        <v>131</v>
      </c>
      <c r="J175" s="256">
        <v>1.488</v>
      </c>
      <c r="K175" s="257" t="s">
        <v>819</v>
      </c>
      <c r="L175" s="322">
        <v>3019.49</v>
      </c>
      <c r="M175" s="266" t="s">
        <v>190</v>
      </c>
      <c r="N175" s="341" t="s">
        <v>197</v>
      </c>
      <c r="O175" s="247"/>
      <c r="P175" s="267" t="s">
        <v>635</v>
      </c>
      <c r="Q175" s="267"/>
    </row>
    <row r="176" spans="1:17" s="285" customFormat="1">
      <c r="A176" s="253">
        <v>47</v>
      </c>
      <c r="B176" s="253" t="s">
        <v>840</v>
      </c>
      <c r="C176" s="253" t="s">
        <v>841</v>
      </c>
      <c r="D176" s="265" t="s">
        <v>189</v>
      </c>
      <c r="E176" s="259">
        <v>276</v>
      </c>
      <c r="F176" s="259">
        <v>256</v>
      </c>
      <c r="G176" s="259">
        <v>160</v>
      </c>
      <c r="H176" s="253">
        <v>71</v>
      </c>
      <c r="I176" s="253">
        <v>131</v>
      </c>
      <c r="J176" s="256">
        <v>1.488</v>
      </c>
      <c r="K176" s="257" t="s">
        <v>819</v>
      </c>
      <c r="L176" s="322">
        <v>3248.92</v>
      </c>
      <c r="M176" s="266" t="s">
        <v>190</v>
      </c>
      <c r="N176" s="341" t="s">
        <v>197</v>
      </c>
      <c r="O176" s="247"/>
      <c r="P176" s="267" t="s">
        <v>635</v>
      </c>
      <c r="Q176" s="267"/>
    </row>
    <row r="177" spans="1:17" s="369" customFormat="1">
      <c r="A177" s="359">
        <v>31</v>
      </c>
      <c r="B177" s="359" t="s">
        <v>238</v>
      </c>
      <c r="C177" s="359" t="s">
        <v>936</v>
      </c>
      <c r="D177" s="360" t="s">
        <v>189</v>
      </c>
      <c r="E177" s="361">
        <v>250</v>
      </c>
      <c r="F177" s="361">
        <v>237</v>
      </c>
      <c r="G177" s="361">
        <v>160</v>
      </c>
      <c r="H177" s="359">
        <v>71</v>
      </c>
      <c r="I177" s="359">
        <v>131</v>
      </c>
      <c r="J177" s="362">
        <v>1.343</v>
      </c>
      <c r="K177" s="363" t="s">
        <v>819</v>
      </c>
      <c r="L177" s="364">
        <v>2589.08</v>
      </c>
      <c r="M177" s="365" t="s">
        <v>190</v>
      </c>
      <c r="N177" s="366" t="s">
        <v>197</v>
      </c>
      <c r="O177" s="367"/>
      <c r="P177" s="368" t="s">
        <v>636</v>
      </c>
      <c r="Q177" s="368" t="s">
        <v>935</v>
      </c>
    </row>
    <row r="178" spans="1:17" s="369" customFormat="1">
      <c r="A178" s="359">
        <v>32</v>
      </c>
      <c r="B178" s="359" t="s">
        <v>240</v>
      </c>
      <c r="C178" s="359" t="s">
        <v>937</v>
      </c>
      <c r="D178" s="360" t="s">
        <v>189</v>
      </c>
      <c r="E178" s="361">
        <v>250</v>
      </c>
      <c r="F178" s="361">
        <v>237</v>
      </c>
      <c r="G178" s="361">
        <v>160</v>
      </c>
      <c r="H178" s="359">
        <v>71</v>
      </c>
      <c r="I178" s="359">
        <v>131</v>
      </c>
      <c r="J178" s="362">
        <v>1.343</v>
      </c>
      <c r="K178" s="363" t="s">
        <v>819</v>
      </c>
      <c r="L178" s="364">
        <v>2589.08</v>
      </c>
      <c r="M178" s="365" t="s">
        <v>190</v>
      </c>
      <c r="N178" s="366" t="s">
        <v>197</v>
      </c>
      <c r="O178" s="367"/>
      <c r="P178" s="368" t="s">
        <v>636</v>
      </c>
      <c r="Q178" s="368" t="s">
        <v>935</v>
      </c>
    </row>
    <row r="179" spans="1:17" s="285" customFormat="1">
      <c r="A179" s="253"/>
      <c r="B179" s="253"/>
      <c r="C179" s="253"/>
      <c r="D179" s="265" t="s">
        <v>189</v>
      </c>
      <c r="E179" s="259"/>
      <c r="F179" s="259"/>
      <c r="G179" s="259"/>
      <c r="H179" s="253"/>
      <c r="I179" s="253"/>
      <c r="J179" s="256"/>
      <c r="K179" s="257" t="s">
        <v>819</v>
      </c>
      <c r="L179" s="322"/>
      <c r="M179" s="266" t="s">
        <v>190</v>
      </c>
      <c r="N179" s="341" t="s">
        <v>197</v>
      </c>
      <c r="O179" s="247"/>
      <c r="P179" s="267"/>
      <c r="Q179" s="267"/>
    </row>
    <row r="180" spans="1:17" s="285" customFormat="1">
      <c r="A180" s="253"/>
      <c r="B180" s="253"/>
      <c r="C180" s="253"/>
      <c r="D180" s="265" t="s">
        <v>189</v>
      </c>
      <c r="E180" s="259"/>
      <c r="F180" s="259"/>
      <c r="G180" s="259"/>
      <c r="H180" s="253"/>
      <c r="I180" s="253"/>
      <c r="J180" s="256"/>
      <c r="K180" s="257" t="s">
        <v>819</v>
      </c>
      <c r="L180" s="322"/>
      <c r="M180" s="266" t="s">
        <v>190</v>
      </c>
      <c r="N180" s="341" t="s">
        <v>197</v>
      </c>
      <c r="O180" s="247"/>
      <c r="P180" s="267"/>
      <c r="Q180" s="267"/>
    </row>
    <row r="181" spans="1:17" s="285" customFormat="1">
      <c r="A181" s="253"/>
      <c r="B181" s="253"/>
      <c r="C181" s="253"/>
      <c r="D181" s="265" t="s">
        <v>189</v>
      </c>
      <c r="E181" s="259"/>
      <c r="F181" s="259"/>
      <c r="G181" s="259"/>
      <c r="H181" s="253"/>
      <c r="I181" s="253"/>
      <c r="J181" s="256"/>
      <c r="K181" s="257" t="s">
        <v>819</v>
      </c>
      <c r="L181" s="322"/>
      <c r="M181" s="266" t="s">
        <v>190</v>
      </c>
      <c r="N181" s="341" t="s">
        <v>197</v>
      </c>
      <c r="O181" s="247"/>
      <c r="P181" s="267"/>
      <c r="Q181" s="267"/>
    </row>
    <row r="182" spans="1:17" s="285" customFormat="1">
      <c r="A182" s="253"/>
      <c r="B182" s="253"/>
      <c r="C182" s="253"/>
      <c r="D182" s="265" t="s">
        <v>189</v>
      </c>
      <c r="E182" s="259"/>
      <c r="F182" s="259"/>
      <c r="G182" s="259"/>
      <c r="H182" s="253"/>
      <c r="I182" s="253"/>
      <c r="J182" s="256"/>
      <c r="K182" s="257" t="s">
        <v>819</v>
      </c>
      <c r="L182" s="322"/>
      <c r="M182" s="266" t="s">
        <v>190</v>
      </c>
      <c r="N182" s="341" t="s">
        <v>197</v>
      </c>
      <c r="O182" s="247"/>
      <c r="P182" s="267"/>
      <c r="Q182" s="267"/>
    </row>
    <row r="183" spans="1:17" s="285" customFormat="1">
      <c r="A183" s="253"/>
      <c r="B183" s="253"/>
      <c r="C183" s="253"/>
      <c r="D183" s="265" t="s">
        <v>189</v>
      </c>
      <c r="E183" s="259"/>
      <c r="F183" s="259"/>
      <c r="G183" s="259"/>
      <c r="H183" s="253"/>
      <c r="I183" s="253"/>
      <c r="J183" s="256"/>
      <c r="K183" s="257" t="s">
        <v>819</v>
      </c>
      <c r="L183" s="322"/>
      <c r="M183" s="266" t="s">
        <v>190</v>
      </c>
      <c r="N183" s="341" t="s">
        <v>197</v>
      </c>
      <c r="O183" s="247"/>
      <c r="P183" s="267"/>
      <c r="Q183" s="267"/>
    </row>
    <row r="184" spans="1:17" s="285" customFormat="1">
      <c r="A184" s="253"/>
      <c r="B184" s="253"/>
      <c r="C184" s="253"/>
      <c r="D184" s="265" t="s">
        <v>189</v>
      </c>
      <c r="E184" s="259"/>
      <c r="F184" s="259"/>
      <c r="G184" s="259"/>
      <c r="H184" s="253"/>
      <c r="I184" s="253"/>
      <c r="J184" s="256"/>
      <c r="K184" s="257" t="s">
        <v>819</v>
      </c>
      <c r="L184" s="322"/>
      <c r="M184" s="266" t="s">
        <v>190</v>
      </c>
      <c r="N184" s="341" t="s">
        <v>197</v>
      </c>
      <c r="O184" s="247"/>
      <c r="P184" s="267"/>
      <c r="Q184" s="267"/>
    </row>
    <row r="185" spans="1:17" s="285" customFormat="1">
      <c r="A185" s="253"/>
      <c r="B185" s="253"/>
      <c r="C185" s="253"/>
      <c r="D185" s="265" t="s">
        <v>189</v>
      </c>
      <c r="E185" s="259"/>
      <c r="F185" s="259"/>
      <c r="G185" s="259"/>
      <c r="H185" s="253"/>
      <c r="I185" s="253"/>
      <c r="J185" s="256"/>
      <c r="K185" s="257" t="s">
        <v>819</v>
      </c>
      <c r="L185" s="322"/>
      <c r="M185" s="266" t="s">
        <v>190</v>
      </c>
      <c r="N185" s="341" t="s">
        <v>197</v>
      </c>
      <c r="O185" s="247"/>
      <c r="P185" s="267"/>
      <c r="Q185" s="267"/>
    </row>
    <row r="186" spans="1:17" s="285" customFormat="1">
      <c r="A186" s="253"/>
      <c r="B186" s="253"/>
      <c r="C186" s="253"/>
      <c r="D186" s="265" t="s">
        <v>189</v>
      </c>
      <c r="E186" s="259"/>
      <c r="F186" s="259"/>
      <c r="G186" s="259"/>
      <c r="H186" s="253"/>
      <c r="I186" s="253"/>
      <c r="J186" s="256"/>
      <c r="K186" s="257" t="s">
        <v>819</v>
      </c>
      <c r="L186" s="322"/>
      <c r="M186" s="266" t="s">
        <v>190</v>
      </c>
      <c r="N186" s="341" t="s">
        <v>197</v>
      </c>
      <c r="O186" s="247"/>
      <c r="P186" s="267"/>
      <c r="Q186" s="267"/>
    </row>
    <row r="187" spans="1:17" s="285" customFormat="1">
      <c r="A187" s="253"/>
      <c r="B187" s="253"/>
      <c r="C187" s="253"/>
      <c r="D187" s="265" t="s">
        <v>189</v>
      </c>
      <c r="E187" s="259"/>
      <c r="F187" s="259"/>
      <c r="G187" s="259"/>
      <c r="H187" s="253"/>
      <c r="I187" s="253"/>
      <c r="J187" s="256"/>
      <c r="K187" s="257" t="s">
        <v>819</v>
      </c>
      <c r="L187" s="322"/>
      <c r="M187" s="266" t="s">
        <v>190</v>
      </c>
      <c r="N187" s="341" t="s">
        <v>197</v>
      </c>
      <c r="O187" s="247"/>
      <c r="P187" s="267"/>
      <c r="Q187" s="267"/>
    </row>
    <row r="188" spans="1:17" s="285" customFormat="1">
      <c r="A188" s="253"/>
      <c r="B188" s="253"/>
      <c r="C188" s="253"/>
      <c r="D188" s="265" t="s">
        <v>189</v>
      </c>
      <c r="E188" s="259"/>
      <c r="F188" s="259"/>
      <c r="G188" s="259"/>
      <c r="H188" s="253"/>
      <c r="I188" s="253"/>
      <c r="J188" s="256"/>
      <c r="K188" s="257" t="s">
        <v>819</v>
      </c>
      <c r="L188" s="322"/>
      <c r="M188" s="266" t="s">
        <v>190</v>
      </c>
      <c r="N188" s="341" t="s">
        <v>197</v>
      </c>
      <c r="O188" s="247"/>
      <c r="P188" s="267"/>
      <c r="Q188" s="267"/>
    </row>
    <row r="189" spans="1:17" s="285" customFormat="1">
      <c r="A189" s="253"/>
      <c r="B189" s="253"/>
      <c r="C189" s="253"/>
      <c r="D189" s="265" t="s">
        <v>189</v>
      </c>
      <c r="E189" s="259"/>
      <c r="F189" s="259"/>
      <c r="G189" s="259"/>
      <c r="H189" s="253"/>
      <c r="I189" s="253"/>
      <c r="J189" s="256"/>
      <c r="K189" s="257" t="s">
        <v>819</v>
      </c>
      <c r="L189" s="322"/>
      <c r="M189" s="266" t="s">
        <v>190</v>
      </c>
      <c r="N189" s="341" t="s">
        <v>197</v>
      </c>
      <c r="O189" s="247"/>
      <c r="P189" s="267"/>
      <c r="Q189" s="267"/>
    </row>
    <row r="190" spans="1:17" s="285" customFormat="1">
      <c r="A190" s="253">
        <v>1</v>
      </c>
      <c r="B190" s="253" t="s">
        <v>338</v>
      </c>
      <c r="C190" s="253" t="s">
        <v>339</v>
      </c>
      <c r="D190" s="265" t="s">
        <v>189</v>
      </c>
      <c r="E190" s="259">
        <v>260</v>
      </c>
      <c r="F190" s="259">
        <v>235</v>
      </c>
      <c r="G190" s="259">
        <v>162</v>
      </c>
      <c r="H190" s="253">
        <v>70</v>
      </c>
      <c r="I190" s="253">
        <v>124</v>
      </c>
      <c r="J190" s="256">
        <v>1.407</v>
      </c>
      <c r="K190" s="257" t="s">
        <v>819</v>
      </c>
      <c r="L190" s="322">
        <v>0</v>
      </c>
      <c r="M190" s="266" t="s">
        <v>190</v>
      </c>
      <c r="N190" s="341" t="s">
        <v>197</v>
      </c>
      <c r="O190" s="247"/>
      <c r="P190" s="267" t="s">
        <v>635</v>
      </c>
      <c r="Q190" s="267"/>
    </row>
    <row r="191" spans="1:17" s="285" customFormat="1">
      <c r="A191" s="253">
        <v>2</v>
      </c>
      <c r="B191" s="253" t="s">
        <v>340</v>
      </c>
      <c r="C191" s="253" t="s">
        <v>341</v>
      </c>
      <c r="D191" s="265" t="s">
        <v>189</v>
      </c>
      <c r="E191" s="259">
        <v>260</v>
      </c>
      <c r="F191" s="259">
        <v>235</v>
      </c>
      <c r="G191" s="259">
        <v>162</v>
      </c>
      <c r="H191" s="253">
        <v>70</v>
      </c>
      <c r="I191" s="253">
        <v>124</v>
      </c>
      <c r="J191" s="256">
        <v>1.407</v>
      </c>
      <c r="K191" s="257" t="s">
        <v>819</v>
      </c>
      <c r="L191" s="322">
        <v>0</v>
      </c>
      <c r="M191" s="266" t="s">
        <v>190</v>
      </c>
      <c r="N191" s="341" t="s">
        <v>197</v>
      </c>
      <c r="O191" s="247"/>
      <c r="P191" s="267" t="s">
        <v>635</v>
      </c>
      <c r="Q191" s="267"/>
    </row>
    <row r="192" spans="1:17" s="285" customFormat="1">
      <c r="A192" s="253">
        <v>3</v>
      </c>
      <c r="B192" s="253" t="s">
        <v>342</v>
      </c>
      <c r="C192" s="253" t="s">
        <v>343</v>
      </c>
      <c r="D192" s="265" t="s">
        <v>189</v>
      </c>
      <c r="E192" s="259">
        <v>260</v>
      </c>
      <c r="F192" s="259">
        <v>235</v>
      </c>
      <c r="G192" s="259">
        <v>162</v>
      </c>
      <c r="H192" s="253">
        <v>70</v>
      </c>
      <c r="I192" s="253">
        <v>124</v>
      </c>
      <c r="J192" s="256">
        <v>1.407</v>
      </c>
      <c r="K192" s="257" t="s">
        <v>819</v>
      </c>
      <c r="L192" s="322">
        <v>0</v>
      </c>
      <c r="M192" s="266" t="s">
        <v>190</v>
      </c>
      <c r="N192" s="341" t="s">
        <v>197</v>
      </c>
      <c r="O192" s="247"/>
      <c r="P192" s="267" t="s">
        <v>635</v>
      </c>
      <c r="Q192" s="267"/>
    </row>
    <row r="193" spans="1:17" s="285" customFormat="1">
      <c r="A193" s="253">
        <v>4</v>
      </c>
      <c r="B193" s="253" t="s">
        <v>278</v>
      </c>
      <c r="C193" s="253" t="s">
        <v>279</v>
      </c>
      <c r="D193" s="265" t="s">
        <v>189</v>
      </c>
      <c r="E193" s="259">
        <v>238</v>
      </c>
      <c r="F193" s="259">
        <v>216</v>
      </c>
      <c r="G193" s="259">
        <v>163</v>
      </c>
      <c r="H193" s="253">
        <v>65</v>
      </c>
      <c r="I193" s="253">
        <v>124</v>
      </c>
      <c r="J193" s="256">
        <v>1.3140000000000001</v>
      </c>
      <c r="K193" s="257" t="s">
        <v>819</v>
      </c>
      <c r="L193" s="322">
        <v>2268.35</v>
      </c>
      <c r="M193" s="266" t="s">
        <v>190</v>
      </c>
      <c r="N193" s="341" t="s">
        <v>197</v>
      </c>
      <c r="O193" s="247"/>
      <c r="P193" s="267" t="s">
        <v>636</v>
      </c>
      <c r="Q193" s="267"/>
    </row>
    <row r="194" spans="1:17" s="285" customFormat="1">
      <c r="A194" s="253">
        <v>5</v>
      </c>
      <c r="B194" s="253" t="s">
        <v>280</v>
      </c>
      <c r="C194" s="253" t="s">
        <v>281</v>
      </c>
      <c r="D194" s="265" t="s">
        <v>189</v>
      </c>
      <c r="E194" s="259">
        <v>238</v>
      </c>
      <c r="F194" s="259">
        <v>216</v>
      </c>
      <c r="G194" s="259">
        <v>163</v>
      </c>
      <c r="H194" s="253">
        <v>65</v>
      </c>
      <c r="I194" s="253">
        <v>124</v>
      </c>
      <c r="J194" s="256">
        <v>1.3140000000000001</v>
      </c>
      <c r="K194" s="257" t="s">
        <v>819</v>
      </c>
      <c r="L194" s="322">
        <v>2312.42</v>
      </c>
      <c r="M194" s="266" t="s">
        <v>190</v>
      </c>
      <c r="N194" s="341" t="s">
        <v>197</v>
      </c>
      <c r="O194" s="290"/>
      <c r="P194" s="267" t="s">
        <v>636</v>
      </c>
      <c r="Q194" s="267"/>
    </row>
    <row r="195" spans="1:17" s="285" customFormat="1">
      <c r="A195" s="253">
        <v>6</v>
      </c>
      <c r="B195" s="253" t="s">
        <v>718</v>
      </c>
      <c r="C195" s="253" t="s">
        <v>722</v>
      </c>
      <c r="D195" s="265" t="s">
        <v>189</v>
      </c>
      <c r="E195" s="259">
        <v>238</v>
      </c>
      <c r="F195" s="259">
        <v>216</v>
      </c>
      <c r="G195" s="259">
        <v>163</v>
      </c>
      <c r="H195" s="253">
        <v>65</v>
      </c>
      <c r="I195" s="253">
        <v>124</v>
      </c>
      <c r="J195" s="256">
        <v>1.3140000000000001</v>
      </c>
      <c r="K195" s="257" t="s">
        <v>819</v>
      </c>
      <c r="L195" s="322">
        <v>2209.64</v>
      </c>
      <c r="M195" s="266" t="s">
        <v>190</v>
      </c>
      <c r="N195" s="341" t="s">
        <v>197</v>
      </c>
      <c r="O195" s="290"/>
      <c r="P195" s="267" t="s">
        <v>636</v>
      </c>
      <c r="Q195" s="267" t="s">
        <v>935</v>
      </c>
    </row>
    <row r="196" spans="1:17" s="285" customFormat="1">
      <c r="A196" s="253">
        <v>7</v>
      </c>
      <c r="B196" s="253" t="s">
        <v>719</v>
      </c>
      <c r="C196" s="253" t="s">
        <v>723</v>
      </c>
      <c r="D196" s="265" t="s">
        <v>189</v>
      </c>
      <c r="E196" s="259">
        <v>238</v>
      </c>
      <c r="F196" s="259">
        <v>216</v>
      </c>
      <c r="G196" s="259">
        <v>163</v>
      </c>
      <c r="H196" s="253">
        <v>65</v>
      </c>
      <c r="I196" s="253">
        <v>124</v>
      </c>
      <c r="J196" s="256">
        <v>1.3140000000000001</v>
      </c>
      <c r="K196" s="257" t="s">
        <v>819</v>
      </c>
      <c r="L196" s="322">
        <v>2209.64</v>
      </c>
      <c r="M196" s="266" t="s">
        <v>190</v>
      </c>
      <c r="N196" s="341" t="s">
        <v>197</v>
      </c>
      <c r="O196" s="290"/>
      <c r="P196" s="267" t="s">
        <v>636</v>
      </c>
      <c r="Q196" s="267" t="s">
        <v>935</v>
      </c>
    </row>
    <row r="197" spans="1:17" s="285" customFormat="1">
      <c r="A197" s="253">
        <v>8</v>
      </c>
      <c r="B197" s="253" t="s">
        <v>282</v>
      </c>
      <c r="C197" s="253" t="s">
        <v>283</v>
      </c>
      <c r="D197" s="265" t="s">
        <v>189</v>
      </c>
      <c r="E197" s="259">
        <v>238</v>
      </c>
      <c r="F197" s="259">
        <v>216</v>
      </c>
      <c r="G197" s="259">
        <v>163</v>
      </c>
      <c r="H197" s="253">
        <v>65</v>
      </c>
      <c r="I197" s="253">
        <v>124</v>
      </c>
      <c r="J197" s="256">
        <v>1.3140000000000001</v>
      </c>
      <c r="K197" s="257" t="s">
        <v>819</v>
      </c>
      <c r="L197" s="322">
        <v>2401.4899999999998</v>
      </c>
      <c r="M197" s="266" t="s">
        <v>190</v>
      </c>
      <c r="N197" s="341" t="s">
        <v>197</v>
      </c>
      <c r="O197" s="290"/>
      <c r="P197" s="267" t="s">
        <v>636</v>
      </c>
      <c r="Q197" s="267"/>
    </row>
    <row r="198" spans="1:17" s="285" customFormat="1">
      <c r="A198" s="253">
        <v>9</v>
      </c>
      <c r="B198" s="253" t="s">
        <v>270</v>
      </c>
      <c r="C198" s="253" t="s">
        <v>271</v>
      </c>
      <c r="D198" s="265" t="s">
        <v>189</v>
      </c>
      <c r="E198" s="259">
        <v>254</v>
      </c>
      <c r="F198" s="259">
        <v>229</v>
      </c>
      <c r="G198" s="259">
        <v>163</v>
      </c>
      <c r="H198" s="253">
        <v>70</v>
      </c>
      <c r="I198" s="253">
        <v>130</v>
      </c>
      <c r="J198" s="256">
        <v>1.484</v>
      </c>
      <c r="K198" s="257" t="s">
        <v>819</v>
      </c>
      <c r="L198" s="322">
        <v>2511.65</v>
      </c>
      <c r="M198" s="266" t="s">
        <v>190</v>
      </c>
      <c r="N198" s="341" t="s">
        <v>197</v>
      </c>
      <c r="O198" s="247"/>
      <c r="P198" s="267" t="s">
        <v>636</v>
      </c>
      <c r="Q198" s="267"/>
    </row>
    <row r="199" spans="1:17" s="285" customFormat="1">
      <c r="A199" s="253">
        <v>10</v>
      </c>
      <c r="B199" s="253" t="s">
        <v>272</v>
      </c>
      <c r="C199" s="253" t="s">
        <v>273</v>
      </c>
      <c r="D199" s="265" t="s">
        <v>189</v>
      </c>
      <c r="E199" s="259">
        <v>254</v>
      </c>
      <c r="F199" s="259">
        <v>229</v>
      </c>
      <c r="G199" s="259">
        <v>163</v>
      </c>
      <c r="H199" s="253">
        <v>70</v>
      </c>
      <c r="I199" s="253">
        <v>130</v>
      </c>
      <c r="J199" s="256">
        <v>1.484</v>
      </c>
      <c r="K199" s="257" t="s">
        <v>819</v>
      </c>
      <c r="L199" s="322">
        <v>2555.37</v>
      </c>
      <c r="M199" s="266" t="s">
        <v>190</v>
      </c>
      <c r="N199" s="341" t="s">
        <v>197</v>
      </c>
      <c r="O199" s="247"/>
      <c r="P199" s="267" t="s">
        <v>636</v>
      </c>
      <c r="Q199" s="267"/>
    </row>
    <row r="200" spans="1:17" s="290" customFormat="1">
      <c r="A200" s="253">
        <v>11</v>
      </c>
      <c r="B200" s="253" t="s">
        <v>720</v>
      </c>
      <c r="C200" s="253" t="s">
        <v>724</v>
      </c>
      <c r="D200" s="265" t="s">
        <v>189</v>
      </c>
      <c r="E200" s="259">
        <v>254</v>
      </c>
      <c r="F200" s="259">
        <v>229</v>
      </c>
      <c r="G200" s="259">
        <v>163</v>
      </c>
      <c r="H200" s="253">
        <v>70</v>
      </c>
      <c r="I200" s="253">
        <v>130</v>
      </c>
      <c r="J200" s="256">
        <v>1.484</v>
      </c>
      <c r="K200" s="257" t="s">
        <v>819</v>
      </c>
      <c r="L200" s="322">
        <v>2438.41</v>
      </c>
      <c r="M200" s="266" t="s">
        <v>190</v>
      </c>
      <c r="N200" s="341" t="s">
        <v>197</v>
      </c>
      <c r="O200" s="247"/>
      <c r="P200" s="267" t="s">
        <v>636</v>
      </c>
      <c r="Q200" s="267" t="s">
        <v>935</v>
      </c>
    </row>
    <row r="201" spans="1:17" s="290" customFormat="1">
      <c r="A201" s="253">
        <v>12</v>
      </c>
      <c r="B201" s="253" t="s">
        <v>721</v>
      </c>
      <c r="C201" s="253" t="s">
        <v>725</v>
      </c>
      <c r="D201" s="265" t="s">
        <v>189</v>
      </c>
      <c r="E201" s="259">
        <v>254</v>
      </c>
      <c r="F201" s="259">
        <v>229</v>
      </c>
      <c r="G201" s="259">
        <v>163</v>
      </c>
      <c r="H201" s="253">
        <v>70</v>
      </c>
      <c r="I201" s="253">
        <v>130</v>
      </c>
      <c r="J201" s="256">
        <v>1.484</v>
      </c>
      <c r="K201" s="257" t="s">
        <v>819</v>
      </c>
      <c r="L201" s="322">
        <v>2438.41</v>
      </c>
      <c r="M201" s="266" t="s">
        <v>190</v>
      </c>
      <c r="N201" s="341" t="s">
        <v>197</v>
      </c>
      <c r="O201" s="247"/>
      <c r="P201" s="267" t="s">
        <v>636</v>
      </c>
      <c r="Q201" s="267" t="s">
        <v>935</v>
      </c>
    </row>
    <row r="202" spans="1:17" s="290" customFormat="1">
      <c r="A202" s="253">
        <v>13</v>
      </c>
      <c r="B202" s="253" t="s">
        <v>274</v>
      </c>
      <c r="C202" s="253" t="s">
        <v>275</v>
      </c>
      <c r="D202" s="265" t="s">
        <v>189</v>
      </c>
      <c r="E202" s="259">
        <v>254</v>
      </c>
      <c r="F202" s="259">
        <v>229</v>
      </c>
      <c r="G202" s="259">
        <v>163</v>
      </c>
      <c r="H202" s="253">
        <v>70</v>
      </c>
      <c r="I202" s="253">
        <v>130</v>
      </c>
      <c r="J202" s="256">
        <v>1.484</v>
      </c>
      <c r="K202" s="257" t="s">
        <v>819</v>
      </c>
      <c r="L202" s="322">
        <v>2653.84</v>
      </c>
      <c r="M202" s="266" t="s">
        <v>190</v>
      </c>
      <c r="N202" s="341" t="s">
        <v>197</v>
      </c>
      <c r="O202" s="247"/>
      <c r="P202" s="267" t="s">
        <v>636</v>
      </c>
      <c r="Q202" s="267"/>
    </row>
    <row r="203" spans="1:17" s="290" customFormat="1">
      <c r="A203" s="253">
        <v>14</v>
      </c>
      <c r="B203" s="253" t="s">
        <v>307</v>
      </c>
      <c r="C203" s="253" t="s">
        <v>308</v>
      </c>
      <c r="D203" s="265" t="s">
        <v>189</v>
      </c>
      <c r="E203" s="259">
        <v>254</v>
      </c>
      <c r="F203" s="259">
        <v>229</v>
      </c>
      <c r="G203" s="259">
        <v>163</v>
      </c>
      <c r="H203" s="253">
        <v>70</v>
      </c>
      <c r="I203" s="253">
        <v>130</v>
      </c>
      <c r="J203" s="256">
        <v>1.484</v>
      </c>
      <c r="K203" s="257" t="s">
        <v>819</v>
      </c>
      <c r="L203" s="322">
        <v>2560.27</v>
      </c>
      <c r="M203" s="266" t="s">
        <v>190</v>
      </c>
      <c r="N203" s="341" t="s">
        <v>197</v>
      </c>
      <c r="O203" s="247"/>
      <c r="P203" s="267" t="s">
        <v>636</v>
      </c>
      <c r="Q203" s="267"/>
    </row>
    <row r="204" spans="1:17" s="285" customFormat="1">
      <c r="A204" s="253">
        <v>15</v>
      </c>
      <c r="B204" s="253" t="s">
        <v>731</v>
      </c>
      <c r="C204" s="253" t="s">
        <v>732</v>
      </c>
      <c r="D204" s="265" t="s">
        <v>189</v>
      </c>
      <c r="E204" s="259">
        <v>259</v>
      </c>
      <c r="F204" s="259">
        <v>234</v>
      </c>
      <c r="G204" s="259">
        <v>163</v>
      </c>
      <c r="H204" s="253">
        <v>70</v>
      </c>
      <c r="I204" s="253">
        <v>130</v>
      </c>
      <c r="J204" s="256">
        <v>1.484</v>
      </c>
      <c r="K204" s="257" t="s">
        <v>819</v>
      </c>
      <c r="L204" s="322">
        <v>2969.83</v>
      </c>
      <c r="M204" s="266" t="s">
        <v>190</v>
      </c>
      <c r="N204" s="341" t="s">
        <v>197</v>
      </c>
      <c r="O204" s="247"/>
      <c r="P204" s="267" t="s">
        <v>636</v>
      </c>
      <c r="Q204" s="267"/>
    </row>
    <row r="205" spans="1:17" s="290" customFormat="1">
      <c r="A205" s="253">
        <v>16</v>
      </c>
      <c r="B205" s="253" t="s">
        <v>284</v>
      </c>
      <c r="C205" s="253" t="s">
        <v>285</v>
      </c>
      <c r="D205" s="265" t="s">
        <v>189</v>
      </c>
      <c r="E205" s="259">
        <v>238</v>
      </c>
      <c r="F205" s="259">
        <v>216</v>
      </c>
      <c r="G205" s="259">
        <v>163</v>
      </c>
      <c r="H205" s="253">
        <v>65</v>
      </c>
      <c r="I205" s="253">
        <v>124</v>
      </c>
      <c r="J205" s="256">
        <v>1.3140000000000001</v>
      </c>
      <c r="K205" s="257" t="s">
        <v>819</v>
      </c>
      <c r="L205" s="322">
        <v>2442.09</v>
      </c>
      <c r="M205" s="266" t="s">
        <v>190</v>
      </c>
      <c r="N205" s="341" t="s">
        <v>197</v>
      </c>
      <c r="O205" s="247"/>
      <c r="P205" s="267" t="s">
        <v>636</v>
      </c>
      <c r="Q205" s="267"/>
    </row>
    <row r="206" spans="1:17" s="290" customFormat="1">
      <c r="A206" s="253">
        <v>17</v>
      </c>
      <c r="B206" s="253" t="s">
        <v>276</v>
      </c>
      <c r="C206" s="253" t="s">
        <v>277</v>
      </c>
      <c r="D206" s="265" t="s">
        <v>189</v>
      </c>
      <c r="E206" s="259">
        <v>254</v>
      </c>
      <c r="F206" s="259">
        <v>229</v>
      </c>
      <c r="G206" s="259">
        <v>163</v>
      </c>
      <c r="H206" s="253">
        <v>70</v>
      </c>
      <c r="I206" s="253">
        <v>130</v>
      </c>
      <c r="J206" s="256">
        <v>1.484</v>
      </c>
      <c r="K206" s="257" t="s">
        <v>819</v>
      </c>
      <c r="L206" s="322">
        <v>2697.53</v>
      </c>
      <c r="M206" s="266" t="s">
        <v>190</v>
      </c>
      <c r="N206" s="341" t="s">
        <v>197</v>
      </c>
      <c r="O206" s="247"/>
      <c r="P206" s="267" t="s">
        <v>636</v>
      </c>
      <c r="Q206" s="267"/>
    </row>
    <row r="207" spans="1:17" s="290" customFormat="1">
      <c r="A207" s="253">
        <v>18</v>
      </c>
      <c r="B207" s="253" t="s">
        <v>683</v>
      </c>
      <c r="C207" s="253" t="s">
        <v>687</v>
      </c>
      <c r="D207" s="265" t="s">
        <v>189</v>
      </c>
      <c r="E207" s="259">
        <v>238</v>
      </c>
      <c r="F207" s="259">
        <v>216</v>
      </c>
      <c r="G207" s="259">
        <v>163</v>
      </c>
      <c r="H207" s="253">
        <v>65</v>
      </c>
      <c r="I207" s="253">
        <v>124</v>
      </c>
      <c r="J207" s="256">
        <v>1.3140000000000001</v>
      </c>
      <c r="K207" s="257" t="s">
        <v>819</v>
      </c>
      <c r="L207" s="322">
        <v>2665.96</v>
      </c>
      <c r="M207" s="266" t="s">
        <v>190</v>
      </c>
      <c r="N207" s="341" t="s">
        <v>197</v>
      </c>
      <c r="O207" s="247"/>
      <c r="P207" s="267" t="s">
        <v>636</v>
      </c>
      <c r="Q207" s="267"/>
    </row>
    <row r="208" spans="1:17" s="290" customFormat="1">
      <c r="A208" s="253">
        <v>19</v>
      </c>
      <c r="B208" s="253" t="s">
        <v>730</v>
      </c>
      <c r="C208" s="253" t="s">
        <v>733</v>
      </c>
      <c r="D208" s="265" t="s">
        <v>189</v>
      </c>
      <c r="E208" s="259">
        <v>243</v>
      </c>
      <c r="F208" s="259">
        <v>221</v>
      </c>
      <c r="G208" s="259">
        <v>163</v>
      </c>
      <c r="H208" s="253">
        <v>65</v>
      </c>
      <c r="I208" s="253">
        <v>124</v>
      </c>
      <c r="J208" s="256">
        <v>1.3140000000000001</v>
      </c>
      <c r="K208" s="257" t="s">
        <v>819</v>
      </c>
      <c r="L208" s="322">
        <v>2710.22</v>
      </c>
      <c r="M208" s="266" t="s">
        <v>190</v>
      </c>
      <c r="N208" s="341" t="s">
        <v>197</v>
      </c>
      <c r="O208" s="247"/>
      <c r="P208" s="267" t="s">
        <v>636</v>
      </c>
      <c r="Q208" s="267"/>
    </row>
    <row r="209" spans="1:17" s="290" customFormat="1">
      <c r="A209" s="253">
        <v>20</v>
      </c>
      <c r="B209" s="253" t="s">
        <v>684</v>
      </c>
      <c r="C209" s="253" t="s">
        <v>688</v>
      </c>
      <c r="D209" s="265" t="s">
        <v>189</v>
      </c>
      <c r="E209" s="259">
        <v>243</v>
      </c>
      <c r="F209" s="259">
        <v>221</v>
      </c>
      <c r="G209" s="259">
        <v>163</v>
      </c>
      <c r="H209" s="253">
        <v>65</v>
      </c>
      <c r="I209" s="253">
        <v>124</v>
      </c>
      <c r="J209" s="256">
        <v>1.3140000000000001</v>
      </c>
      <c r="K209" s="257" t="s">
        <v>819</v>
      </c>
      <c r="L209" s="322">
        <v>2798.66</v>
      </c>
      <c r="M209" s="266" t="s">
        <v>190</v>
      </c>
      <c r="N209" s="341" t="s">
        <v>197</v>
      </c>
      <c r="O209" s="247"/>
      <c r="P209" s="267" t="s">
        <v>636</v>
      </c>
      <c r="Q209" s="267"/>
    </row>
    <row r="210" spans="1:17" s="290" customFormat="1">
      <c r="A210" s="253">
        <v>21</v>
      </c>
      <c r="B210" s="253" t="s">
        <v>799</v>
      </c>
      <c r="C210" s="253" t="s">
        <v>801</v>
      </c>
      <c r="D210" s="265" t="s">
        <v>189</v>
      </c>
      <c r="E210" s="259">
        <v>243</v>
      </c>
      <c r="F210" s="259">
        <v>221</v>
      </c>
      <c r="G210" s="259">
        <v>163</v>
      </c>
      <c r="H210" s="253">
        <v>65</v>
      </c>
      <c r="I210" s="253">
        <v>124</v>
      </c>
      <c r="J210" s="256">
        <v>1.3140000000000001</v>
      </c>
      <c r="K210" s="257" t="s">
        <v>819</v>
      </c>
      <c r="L210" s="322">
        <v>2839.31</v>
      </c>
      <c r="M210" s="266" t="s">
        <v>190</v>
      </c>
      <c r="N210" s="341" t="s">
        <v>197</v>
      </c>
      <c r="P210" s="267" t="s">
        <v>636</v>
      </c>
      <c r="Q210" s="267"/>
    </row>
    <row r="211" spans="1:17" s="290" customFormat="1">
      <c r="A211" s="253">
        <v>22</v>
      </c>
      <c r="B211" s="253" t="s">
        <v>685</v>
      </c>
      <c r="C211" s="253" t="s">
        <v>689</v>
      </c>
      <c r="D211" s="265" t="s">
        <v>189</v>
      </c>
      <c r="E211" s="259">
        <v>254</v>
      </c>
      <c r="F211" s="259">
        <v>229</v>
      </c>
      <c r="G211" s="259">
        <v>163</v>
      </c>
      <c r="H211" s="253">
        <v>70</v>
      </c>
      <c r="I211" s="253">
        <v>130</v>
      </c>
      <c r="J211" s="256">
        <v>1.484</v>
      </c>
      <c r="K211" s="257" t="s">
        <v>819</v>
      </c>
      <c r="L211" s="322">
        <v>2921.12</v>
      </c>
      <c r="M211" s="266" t="s">
        <v>190</v>
      </c>
      <c r="N211" s="341" t="s">
        <v>197</v>
      </c>
      <c r="P211" s="267" t="s">
        <v>636</v>
      </c>
      <c r="Q211" s="267"/>
    </row>
    <row r="212" spans="1:17" s="290" customFormat="1">
      <c r="A212" s="253">
        <v>23</v>
      </c>
      <c r="B212" s="253" t="s">
        <v>728</v>
      </c>
      <c r="C212" s="253" t="s">
        <v>729</v>
      </c>
      <c r="D212" s="265" t="s">
        <v>189</v>
      </c>
      <c r="E212" s="259">
        <v>259</v>
      </c>
      <c r="F212" s="259">
        <v>234</v>
      </c>
      <c r="G212" s="259">
        <v>163</v>
      </c>
      <c r="H212" s="253">
        <v>70</v>
      </c>
      <c r="I212" s="253">
        <v>130</v>
      </c>
      <c r="J212" s="256">
        <v>1.484</v>
      </c>
      <c r="K212" s="257" t="s">
        <v>819</v>
      </c>
      <c r="L212" s="322">
        <v>2964.84</v>
      </c>
      <c r="M212" s="266" t="s">
        <v>190</v>
      </c>
      <c r="N212" s="341" t="s">
        <v>197</v>
      </c>
      <c r="P212" s="267" t="s">
        <v>636</v>
      </c>
      <c r="Q212" s="267"/>
    </row>
    <row r="213" spans="1:17" s="290" customFormat="1">
      <c r="A213" s="253">
        <v>24</v>
      </c>
      <c r="B213" s="253" t="s">
        <v>686</v>
      </c>
      <c r="C213" s="253" t="s">
        <v>690</v>
      </c>
      <c r="D213" s="265" t="s">
        <v>189</v>
      </c>
      <c r="E213" s="259">
        <v>259</v>
      </c>
      <c r="F213" s="259">
        <v>234</v>
      </c>
      <c r="G213" s="259">
        <v>163</v>
      </c>
      <c r="H213" s="253">
        <v>70</v>
      </c>
      <c r="I213" s="253">
        <v>130</v>
      </c>
      <c r="J213" s="256">
        <v>1.484</v>
      </c>
      <c r="K213" s="257" t="s">
        <v>819</v>
      </c>
      <c r="L213" s="322">
        <v>3062.68</v>
      </c>
      <c r="M213" s="266" t="s">
        <v>190</v>
      </c>
      <c r="N213" s="341" t="s">
        <v>197</v>
      </c>
      <c r="O213" s="247"/>
      <c r="P213" s="267" t="s">
        <v>636</v>
      </c>
      <c r="Q213" s="267"/>
    </row>
    <row r="214" spans="1:17" s="290" customFormat="1">
      <c r="A214" s="253">
        <v>25</v>
      </c>
      <c r="B214" s="253" t="s">
        <v>798</v>
      </c>
      <c r="C214" s="253" t="s">
        <v>802</v>
      </c>
      <c r="D214" s="265" t="s">
        <v>189</v>
      </c>
      <c r="E214" s="259">
        <v>259</v>
      </c>
      <c r="F214" s="259">
        <v>234</v>
      </c>
      <c r="G214" s="259">
        <v>163</v>
      </c>
      <c r="H214" s="253">
        <v>70</v>
      </c>
      <c r="I214" s="253">
        <v>130</v>
      </c>
      <c r="J214" s="256">
        <v>1.48</v>
      </c>
      <c r="K214" s="257" t="s">
        <v>819</v>
      </c>
      <c r="L214" s="322">
        <v>3106.4</v>
      </c>
      <c r="M214" s="266" t="s">
        <v>190</v>
      </c>
      <c r="N214" s="341" t="s">
        <v>197</v>
      </c>
      <c r="O214" s="247"/>
      <c r="P214" s="267" t="s">
        <v>636</v>
      </c>
      <c r="Q214" s="267"/>
    </row>
    <row r="215" spans="1:17" s="290" customFormat="1">
      <c r="A215" s="253">
        <v>26</v>
      </c>
      <c r="B215" s="253" t="s">
        <v>254</v>
      </c>
      <c r="C215" s="253" t="s">
        <v>255</v>
      </c>
      <c r="D215" s="265" t="s">
        <v>189</v>
      </c>
      <c r="E215" s="259">
        <v>223</v>
      </c>
      <c r="F215" s="259">
        <v>205</v>
      </c>
      <c r="G215" s="259">
        <v>156</v>
      </c>
      <c r="H215" s="253">
        <v>68</v>
      </c>
      <c r="I215" s="253">
        <v>119</v>
      </c>
      <c r="J215" s="256">
        <v>1.262</v>
      </c>
      <c r="K215" s="257" t="s">
        <v>819</v>
      </c>
      <c r="L215" s="322">
        <v>2856.61</v>
      </c>
      <c r="M215" s="266" t="s">
        <v>190</v>
      </c>
      <c r="N215" s="341" t="s">
        <v>197</v>
      </c>
      <c r="O215" s="247"/>
      <c r="P215" s="267" t="s">
        <v>635</v>
      </c>
      <c r="Q215" s="267"/>
    </row>
    <row r="216" spans="1:17" s="290" customFormat="1">
      <c r="A216" s="253">
        <v>27</v>
      </c>
      <c r="B216" s="253" t="s">
        <v>246</v>
      </c>
      <c r="C216" s="253" t="s">
        <v>247</v>
      </c>
      <c r="D216" s="265" t="s">
        <v>189</v>
      </c>
      <c r="E216" s="259">
        <v>223</v>
      </c>
      <c r="F216" s="259">
        <v>205</v>
      </c>
      <c r="G216" s="259">
        <v>156</v>
      </c>
      <c r="H216" s="253">
        <v>68</v>
      </c>
      <c r="I216" s="253">
        <v>119</v>
      </c>
      <c r="J216" s="256">
        <v>1.262</v>
      </c>
      <c r="K216" s="257" t="s">
        <v>819</v>
      </c>
      <c r="L216" s="322">
        <v>2856.95</v>
      </c>
      <c r="M216" s="266" t="s">
        <v>190</v>
      </c>
      <c r="N216" s="341" t="s">
        <v>197</v>
      </c>
      <c r="O216" s="247"/>
      <c r="P216" s="267" t="s">
        <v>635</v>
      </c>
      <c r="Q216" s="267"/>
    </row>
    <row r="217" spans="1:17" s="290" customFormat="1">
      <c r="A217" s="253">
        <v>28</v>
      </c>
      <c r="B217" s="253" t="s">
        <v>250</v>
      </c>
      <c r="C217" s="253" t="s">
        <v>251</v>
      </c>
      <c r="D217" s="265" t="s">
        <v>189</v>
      </c>
      <c r="E217" s="259">
        <v>223</v>
      </c>
      <c r="F217" s="259">
        <v>205</v>
      </c>
      <c r="G217" s="259">
        <v>156</v>
      </c>
      <c r="H217" s="253">
        <v>68</v>
      </c>
      <c r="I217" s="253">
        <v>119</v>
      </c>
      <c r="J217" s="256">
        <v>1.262</v>
      </c>
      <c r="K217" s="257" t="s">
        <v>819</v>
      </c>
      <c r="L217" s="322">
        <v>2855.62</v>
      </c>
      <c r="M217" s="266" t="s">
        <v>190</v>
      </c>
      <c r="N217" s="341" t="s">
        <v>197</v>
      </c>
      <c r="P217" s="267" t="s">
        <v>635</v>
      </c>
      <c r="Q217" s="267"/>
    </row>
    <row r="218" spans="1:17" s="290" customFormat="1">
      <c r="A218" s="253">
        <v>29</v>
      </c>
      <c r="B218" s="253" t="s">
        <v>256</v>
      </c>
      <c r="C218" s="253" t="s">
        <v>257</v>
      </c>
      <c r="D218" s="265" t="s">
        <v>189</v>
      </c>
      <c r="E218" s="259">
        <v>223</v>
      </c>
      <c r="F218" s="259">
        <v>205</v>
      </c>
      <c r="G218" s="259">
        <v>156</v>
      </c>
      <c r="H218" s="253">
        <v>68</v>
      </c>
      <c r="I218" s="253">
        <v>119</v>
      </c>
      <c r="J218" s="256">
        <v>1.262</v>
      </c>
      <c r="K218" s="257" t="s">
        <v>819</v>
      </c>
      <c r="L218" s="322">
        <v>3025.22</v>
      </c>
      <c r="M218" s="266" t="s">
        <v>190</v>
      </c>
      <c r="N218" s="341" t="s">
        <v>197</v>
      </c>
      <c r="O218" s="247"/>
      <c r="P218" s="267" t="s">
        <v>635</v>
      </c>
      <c r="Q218" s="267"/>
    </row>
    <row r="219" spans="1:17" s="290" customFormat="1">
      <c r="A219" s="253">
        <v>30</v>
      </c>
      <c r="B219" s="253" t="s">
        <v>248</v>
      </c>
      <c r="C219" s="253" t="s">
        <v>249</v>
      </c>
      <c r="D219" s="265" t="s">
        <v>189</v>
      </c>
      <c r="E219" s="259">
        <v>223</v>
      </c>
      <c r="F219" s="259">
        <v>205</v>
      </c>
      <c r="G219" s="259">
        <v>156</v>
      </c>
      <c r="H219" s="253">
        <v>68</v>
      </c>
      <c r="I219" s="253">
        <v>119</v>
      </c>
      <c r="J219" s="256">
        <v>1.262</v>
      </c>
      <c r="K219" s="257" t="s">
        <v>819</v>
      </c>
      <c r="L219" s="322">
        <v>3025.54</v>
      </c>
      <c r="M219" s="266" t="s">
        <v>190</v>
      </c>
      <c r="N219" s="341" t="s">
        <v>197</v>
      </c>
      <c r="O219" s="247"/>
      <c r="P219" s="267" t="s">
        <v>635</v>
      </c>
      <c r="Q219" s="267"/>
    </row>
    <row r="220" spans="1:17" s="290" customFormat="1">
      <c r="A220" s="253">
        <v>31</v>
      </c>
      <c r="B220" s="253" t="s">
        <v>252</v>
      </c>
      <c r="C220" s="253" t="s">
        <v>253</v>
      </c>
      <c r="D220" s="265" t="s">
        <v>189</v>
      </c>
      <c r="E220" s="259">
        <v>223</v>
      </c>
      <c r="F220" s="259">
        <v>205</v>
      </c>
      <c r="G220" s="259">
        <v>156</v>
      </c>
      <c r="H220" s="253">
        <v>68</v>
      </c>
      <c r="I220" s="253">
        <v>119</v>
      </c>
      <c r="J220" s="256">
        <v>1.262</v>
      </c>
      <c r="K220" s="257" t="s">
        <v>819</v>
      </c>
      <c r="L220" s="322">
        <v>3024.47</v>
      </c>
      <c r="M220" s="266" t="s">
        <v>190</v>
      </c>
      <c r="N220" s="341" t="s">
        <v>197</v>
      </c>
      <c r="O220" s="247"/>
      <c r="P220" s="267" t="s">
        <v>635</v>
      </c>
      <c r="Q220" s="267"/>
    </row>
    <row r="221" spans="1:17" s="290" customFormat="1">
      <c r="A221" s="253">
        <v>32</v>
      </c>
      <c r="B221" s="253" t="s">
        <v>544</v>
      </c>
      <c r="C221" s="253" t="s">
        <v>23</v>
      </c>
      <c r="D221" s="265" t="s">
        <v>189</v>
      </c>
      <c r="E221" s="259">
        <v>223</v>
      </c>
      <c r="F221" s="259">
        <v>205</v>
      </c>
      <c r="G221" s="259">
        <v>156</v>
      </c>
      <c r="H221" s="253">
        <v>68</v>
      </c>
      <c r="I221" s="253">
        <v>119</v>
      </c>
      <c r="J221" s="256">
        <v>1.262</v>
      </c>
      <c r="K221" s="257" t="s">
        <v>819</v>
      </c>
      <c r="L221" s="322">
        <v>0</v>
      </c>
      <c r="M221" s="266" t="s">
        <v>190</v>
      </c>
      <c r="N221" s="341" t="s">
        <v>197</v>
      </c>
      <c r="P221" s="267" t="s">
        <v>635</v>
      </c>
      <c r="Q221" s="267"/>
    </row>
    <row r="222" spans="1:17" s="290" customFormat="1">
      <c r="A222" s="253">
        <v>33</v>
      </c>
      <c r="B222" s="253" t="s">
        <v>825</v>
      </c>
      <c r="C222" s="253" t="s">
        <v>821</v>
      </c>
      <c r="D222" s="265" t="s">
        <v>189</v>
      </c>
      <c r="E222" s="259">
        <v>232</v>
      </c>
      <c r="F222" s="259">
        <v>212</v>
      </c>
      <c r="G222" s="259">
        <v>156</v>
      </c>
      <c r="H222" s="253">
        <v>68</v>
      </c>
      <c r="I222" s="253">
        <v>119</v>
      </c>
      <c r="J222" s="256">
        <v>1.262</v>
      </c>
      <c r="K222" s="257" t="s">
        <v>819</v>
      </c>
      <c r="L222" s="322">
        <v>3372.18</v>
      </c>
      <c r="M222" s="283" t="s">
        <v>190</v>
      </c>
      <c r="N222" s="341" t="s">
        <v>197</v>
      </c>
      <c r="P222" s="267" t="s">
        <v>635</v>
      </c>
      <c r="Q222" s="267"/>
    </row>
    <row r="223" spans="1:17" s="290" customFormat="1">
      <c r="A223" s="253">
        <v>34</v>
      </c>
      <c r="B223" s="253" t="s">
        <v>266</v>
      </c>
      <c r="C223" s="253" t="s">
        <v>267</v>
      </c>
      <c r="D223" s="265" t="s">
        <v>189</v>
      </c>
      <c r="E223" s="259">
        <v>262</v>
      </c>
      <c r="F223" s="259">
        <v>242</v>
      </c>
      <c r="G223" s="259">
        <v>164</v>
      </c>
      <c r="H223" s="253">
        <v>73</v>
      </c>
      <c r="I223" s="253">
        <v>126</v>
      </c>
      <c r="J223" s="256">
        <v>1.518</v>
      </c>
      <c r="K223" s="257" t="s">
        <v>819</v>
      </c>
      <c r="L223" s="322">
        <v>3084.04</v>
      </c>
      <c r="M223" s="283" t="s">
        <v>190</v>
      </c>
      <c r="N223" s="341" t="s">
        <v>197</v>
      </c>
      <c r="O223" s="247"/>
      <c r="P223" s="267" t="s">
        <v>635</v>
      </c>
      <c r="Q223" s="267" t="s">
        <v>938</v>
      </c>
    </row>
    <row r="224" spans="1:17" s="290" customFormat="1">
      <c r="A224" s="253">
        <v>35</v>
      </c>
      <c r="B224" s="253" t="s">
        <v>258</v>
      </c>
      <c r="C224" s="253" t="s">
        <v>259</v>
      </c>
      <c r="D224" s="265" t="s">
        <v>189</v>
      </c>
      <c r="E224" s="259">
        <v>262</v>
      </c>
      <c r="F224" s="259">
        <v>242</v>
      </c>
      <c r="G224" s="259">
        <v>164</v>
      </c>
      <c r="H224" s="253">
        <v>73</v>
      </c>
      <c r="I224" s="253">
        <v>126</v>
      </c>
      <c r="J224" s="256">
        <v>1.518</v>
      </c>
      <c r="K224" s="257" t="s">
        <v>819</v>
      </c>
      <c r="L224" s="322">
        <v>3082.01</v>
      </c>
      <c r="M224" s="266" t="s">
        <v>190</v>
      </c>
      <c r="N224" s="341" t="s">
        <v>197</v>
      </c>
      <c r="O224" s="247"/>
      <c r="P224" s="267" t="s">
        <v>635</v>
      </c>
      <c r="Q224" s="267" t="s">
        <v>938</v>
      </c>
    </row>
    <row r="225" spans="1:17" s="290" customFormat="1">
      <c r="A225" s="253">
        <v>36</v>
      </c>
      <c r="B225" s="253" t="s">
        <v>262</v>
      </c>
      <c r="C225" s="253" t="s">
        <v>263</v>
      </c>
      <c r="D225" s="265" t="s">
        <v>189</v>
      </c>
      <c r="E225" s="259">
        <v>262</v>
      </c>
      <c r="F225" s="259">
        <v>242</v>
      </c>
      <c r="G225" s="259">
        <v>164</v>
      </c>
      <c r="H225" s="253">
        <v>73</v>
      </c>
      <c r="I225" s="253">
        <v>126</v>
      </c>
      <c r="J225" s="256">
        <v>1.518</v>
      </c>
      <c r="K225" s="257" t="s">
        <v>819</v>
      </c>
      <c r="L225" s="322">
        <v>3082.41</v>
      </c>
      <c r="M225" s="266" t="s">
        <v>190</v>
      </c>
      <c r="N225" s="341" t="s">
        <v>197</v>
      </c>
      <c r="O225" s="247"/>
      <c r="P225" s="267" t="s">
        <v>635</v>
      </c>
      <c r="Q225" s="267" t="s">
        <v>938</v>
      </c>
    </row>
    <row r="226" spans="1:17" s="290" customFormat="1">
      <c r="A226" s="253">
        <v>37</v>
      </c>
      <c r="B226" s="253" t="s">
        <v>268</v>
      </c>
      <c r="C226" s="253" t="s">
        <v>269</v>
      </c>
      <c r="D226" s="265" t="s">
        <v>189</v>
      </c>
      <c r="E226" s="259">
        <v>262</v>
      </c>
      <c r="F226" s="259">
        <v>242</v>
      </c>
      <c r="G226" s="259">
        <v>164</v>
      </c>
      <c r="H226" s="253">
        <v>73</v>
      </c>
      <c r="I226" s="253">
        <v>126</v>
      </c>
      <c r="J226" s="256">
        <v>1.518</v>
      </c>
      <c r="K226" s="257" t="s">
        <v>819</v>
      </c>
      <c r="L226" s="322">
        <v>3084.01</v>
      </c>
      <c r="M226" s="266" t="s">
        <v>190</v>
      </c>
      <c r="N226" s="341" t="s">
        <v>197</v>
      </c>
      <c r="O226" s="247"/>
      <c r="P226" s="267" t="s">
        <v>635</v>
      </c>
      <c r="Q226" s="267" t="s">
        <v>938</v>
      </c>
    </row>
    <row r="227" spans="1:17" s="290" customFormat="1">
      <c r="A227" s="253">
        <v>38</v>
      </c>
      <c r="B227" s="253" t="s">
        <v>260</v>
      </c>
      <c r="C227" s="253" t="s">
        <v>261</v>
      </c>
      <c r="D227" s="265" t="s">
        <v>189</v>
      </c>
      <c r="E227" s="259">
        <v>262</v>
      </c>
      <c r="F227" s="259">
        <v>242</v>
      </c>
      <c r="G227" s="259">
        <v>164</v>
      </c>
      <c r="H227" s="253">
        <v>73</v>
      </c>
      <c r="I227" s="253">
        <v>126</v>
      </c>
      <c r="J227" s="256">
        <v>1.518</v>
      </c>
      <c r="K227" s="257" t="s">
        <v>819</v>
      </c>
      <c r="L227" s="322">
        <v>3081.99</v>
      </c>
      <c r="M227" s="266" t="s">
        <v>190</v>
      </c>
      <c r="N227" s="341" t="s">
        <v>197</v>
      </c>
      <c r="O227" s="247"/>
      <c r="P227" s="267" t="s">
        <v>635</v>
      </c>
      <c r="Q227" s="267" t="s">
        <v>938</v>
      </c>
    </row>
    <row r="228" spans="1:17" s="290" customFormat="1">
      <c r="A228" s="253">
        <v>39</v>
      </c>
      <c r="B228" s="253" t="s">
        <v>264</v>
      </c>
      <c r="C228" s="253" t="s">
        <v>265</v>
      </c>
      <c r="D228" s="265" t="s">
        <v>189</v>
      </c>
      <c r="E228" s="259">
        <v>262</v>
      </c>
      <c r="F228" s="259">
        <v>242</v>
      </c>
      <c r="G228" s="259">
        <v>164</v>
      </c>
      <c r="H228" s="253">
        <v>73</v>
      </c>
      <c r="I228" s="253">
        <v>126</v>
      </c>
      <c r="J228" s="256">
        <v>1.518</v>
      </c>
      <c r="K228" s="257" t="s">
        <v>819</v>
      </c>
      <c r="L228" s="322">
        <v>3082.41</v>
      </c>
      <c r="M228" s="266" t="s">
        <v>190</v>
      </c>
      <c r="N228" s="341" t="s">
        <v>197</v>
      </c>
      <c r="O228" s="247"/>
      <c r="P228" s="267" t="s">
        <v>635</v>
      </c>
      <c r="Q228" s="267" t="s">
        <v>938</v>
      </c>
    </row>
    <row r="229" spans="1:17" s="290" customFormat="1">
      <c r="A229" s="253">
        <v>40</v>
      </c>
      <c r="B229" s="253" t="s">
        <v>303</v>
      </c>
      <c r="C229" s="253" t="s">
        <v>304</v>
      </c>
      <c r="D229" s="265" t="s">
        <v>189</v>
      </c>
      <c r="E229" s="259">
        <v>194</v>
      </c>
      <c r="F229" s="259">
        <v>174</v>
      </c>
      <c r="G229" s="259">
        <v>157</v>
      </c>
      <c r="H229" s="253">
        <v>62</v>
      </c>
      <c r="I229" s="253">
        <v>116</v>
      </c>
      <c r="J229" s="256">
        <v>1.129</v>
      </c>
      <c r="K229" s="257" t="s">
        <v>819</v>
      </c>
      <c r="L229" s="322">
        <v>0</v>
      </c>
      <c r="M229" s="266" t="s">
        <v>190</v>
      </c>
      <c r="N229" s="341" t="s">
        <v>286</v>
      </c>
      <c r="O229" s="247"/>
      <c r="P229" s="267" t="s">
        <v>636</v>
      </c>
      <c r="Q229" s="267"/>
    </row>
    <row r="230" spans="1:17" s="290" customFormat="1">
      <c r="A230" s="253">
        <v>41</v>
      </c>
      <c r="B230" s="253" t="s">
        <v>305</v>
      </c>
      <c r="C230" s="253" t="s">
        <v>306</v>
      </c>
      <c r="D230" s="265" t="s">
        <v>189</v>
      </c>
      <c r="E230" s="259">
        <v>215</v>
      </c>
      <c r="F230" s="259">
        <v>194</v>
      </c>
      <c r="G230" s="259">
        <v>158</v>
      </c>
      <c r="H230" s="253">
        <v>62</v>
      </c>
      <c r="I230" s="253">
        <v>121</v>
      </c>
      <c r="J230" s="256">
        <v>1.1850000000000001</v>
      </c>
      <c r="K230" s="257" t="s">
        <v>819</v>
      </c>
      <c r="L230" s="322">
        <v>0</v>
      </c>
      <c r="M230" s="266" t="s">
        <v>190</v>
      </c>
      <c r="N230" s="341" t="s">
        <v>286</v>
      </c>
      <c r="O230" s="247"/>
      <c r="P230" s="267" t="s">
        <v>636</v>
      </c>
      <c r="Q230" s="267"/>
    </row>
    <row r="231" spans="1:17" s="290" customFormat="1">
      <c r="A231" s="253">
        <v>42</v>
      </c>
      <c r="B231" s="253" t="s">
        <v>551</v>
      </c>
      <c r="C231" s="253" t="s">
        <v>553</v>
      </c>
      <c r="D231" s="265" t="s">
        <v>189</v>
      </c>
      <c r="E231" s="259">
        <v>193</v>
      </c>
      <c r="F231" s="259">
        <v>183</v>
      </c>
      <c r="G231" s="259">
        <v>157</v>
      </c>
      <c r="H231" s="253">
        <v>62</v>
      </c>
      <c r="I231" s="253">
        <v>116</v>
      </c>
      <c r="J231" s="256">
        <v>1.129</v>
      </c>
      <c r="K231" s="257" t="s">
        <v>819</v>
      </c>
      <c r="L231" s="322">
        <v>0</v>
      </c>
      <c r="M231" s="266" t="s">
        <v>190</v>
      </c>
      <c r="N231" s="341" t="s">
        <v>286</v>
      </c>
      <c r="O231" s="247"/>
      <c r="P231" s="267" t="s">
        <v>636</v>
      </c>
      <c r="Q231" s="267"/>
    </row>
    <row r="232" spans="1:17" s="290" customFormat="1">
      <c r="A232" s="253">
        <v>43</v>
      </c>
      <c r="B232" s="253" t="s">
        <v>552</v>
      </c>
      <c r="C232" s="253" t="s">
        <v>554</v>
      </c>
      <c r="D232" s="265" t="s">
        <v>189</v>
      </c>
      <c r="E232" s="259">
        <v>213</v>
      </c>
      <c r="F232" s="259">
        <v>203</v>
      </c>
      <c r="G232" s="259">
        <v>158</v>
      </c>
      <c r="H232" s="253">
        <v>62</v>
      </c>
      <c r="I232" s="253">
        <v>121</v>
      </c>
      <c r="J232" s="256">
        <v>1.1850000000000001</v>
      </c>
      <c r="K232" s="257" t="s">
        <v>819</v>
      </c>
      <c r="L232" s="322">
        <v>0</v>
      </c>
      <c r="M232" s="266" t="s">
        <v>190</v>
      </c>
      <c r="N232" s="341" t="s">
        <v>286</v>
      </c>
      <c r="O232" s="247"/>
      <c r="P232" s="267" t="s">
        <v>636</v>
      </c>
      <c r="Q232" s="267"/>
    </row>
    <row r="233" spans="1:17" s="285" customFormat="1">
      <c r="A233" s="253">
        <v>1</v>
      </c>
      <c r="B233" s="253" t="s">
        <v>870</v>
      </c>
      <c r="C233" s="253" t="s">
        <v>859</v>
      </c>
      <c r="D233" s="265" t="s">
        <v>189</v>
      </c>
      <c r="E233" s="259">
        <v>260</v>
      </c>
      <c r="F233" s="259">
        <v>235</v>
      </c>
      <c r="G233" s="259">
        <v>162</v>
      </c>
      <c r="H233" s="253">
        <v>70</v>
      </c>
      <c r="I233" s="253">
        <v>124</v>
      </c>
      <c r="J233" s="256">
        <v>1.407</v>
      </c>
      <c r="K233" s="257" t="s">
        <v>819</v>
      </c>
      <c r="L233" s="322">
        <v>2518.09</v>
      </c>
      <c r="M233" s="266" t="s">
        <v>190</v>
      </c>
      <c r="N233" s="341" t="s">
        <v>197</v>
      </c>
      <c r="O233" s="247"/>
      <c r="P233" s="267" t="s">
        <v>635</v>
      </c>
      <c r="Q233" s="267"/>
    </row>
    <row r="234" spans="1:17" s="285" customFormat="1">
      <c r="A234" s="253">
        <v>2</v>
      </c>
      <c r="B234" s="253" t="s">
        <v>867</v>
      </c>
      <c r="C234" s="253" t="s">
        <v>860</v>
      </c>
      <c r="D234" s="265" t="s">
        <v>189</v>
      </c>
      <c r="E234" s="259">
        <v>265</v>
      </c>
      <c r="F234" s="259">
        <v>240</v>
      </c>
      <c r="G234" s="259">
        <v>162</v>
      </c>
      <c r="H234" s="253">
        <v>70</v>
      </c>
      <c r="I234" s="253">
        <v>124</v>
      </c>
      <c r="J234" s="256">
        <v>1.407</v>
      </c>
      <c r="K234" s="257" t="s">
        <v>819</v>
      </c>
      <c r="L234" s="322">
        <v>2919.87</v>
      </c>
      <c r="M234" s="266" t="s">
        <v>190</v>
      </c>
      <c r="N234" s="341" t="s">
        <v>197</v>
      </c>
      <c r="O234" s="247"/>
      <c r="P234" s="267" t="s">
        <v>635</v>
      </c>
      <c r="Q234" s="267"/>
    </row>
    <row r="235" spans="1:17" s="285" customFormat="1">
      <c r="A235" s="253">
        <v>3</v>
      </c>
      <c r="B235" s="253" t="s">
        <v>865</v>
      </c>
      <c r="C235" s="253" t="s">
        <v>861</v>
      </c>
      <c r="D235" s="265" t="s">
        <v>189</v>
      </c>
      <c r="E235" s="259">
        <v>270</v>
      </c>
      <c r="F235" s="259">
        <v>230</v>
      </c>
      <c r="G235" s="259">
        <v>162</v>
      </c>
      <c r="H235" s="253">
        <v>70</v>
      </c>
      <c r="I235" s="253">
        <v>124</v>
      </c>
      <c r="J235" s="256">
        <v>1.4039999999999999</v>
      </c>
      <c r="K235" s="257" t="s">
        <v>819</v>
      </c>
      <c r="L235" s="322">
        <v>2650.46</v>
      </c>
      <c r="M235" s="266" t="s">
        <v>190</v>
      </c>
      <c r="N235" s="341" t="s">
        <v>197</v>
      </c>
      <c r="O235" s="247"/>
      <c r="P235" s="267" t="s">
        <v>635</v>
      </c>
      <c r="Q235" s="267"/>
    </row>
    <row r="236" spans="1:17">
      <c r="A236" s="253"/>
      <c r="B236" s="253" t="s">
        <v>866</v>
      </c>
      <c r="C236" s="253" t="s">
        <v>862</v>
      </c>
      <c r="D236" s="265" t="s">
        <v>189</v>
      </c>
      <c r="E236" s="259">
        <v>265</v>
      </c>
      <c r="F236" s="259">
        <v>240</v>
      </c>
      <c r="G236" s="259">
        <v>162</v>
      </c>
      <c r="H236" s="253">
        <v>70</v>
      </c>
      <c r="I236" s="253">
        <v>124</v>
      </c>
      <c r="J236" s="256">
        <v>1.407</v>
      </c>
      <c r="K236" s="257" t="s">
        <v>819</v>
      </c>
      <c r="L236" s="322">
        <v>3103.93</v>
      </c>
      <c r="M236" s="266" t="s">
        <v>190</v>
      </c>
      <c r="N236" s="341" t="s">
        <v>197</v>
      </c>
      <c r="O236" s="247"/>
      <c r="P236" s="267" t="s">
        <v>635</v>
      </c>
      <c r="Q236" s="267"/>
    </row>
    <row r="237" spans="1:17">
      <c r="A237" s="253"/>
      <c r="B237" s="253" t="s">
        <v>868</v>
      </c>
      <c r="C237" s="253" t="s">
        <v>863</v>
      </c>
      <c r="D237" s="265" t="s">
        <v>189</v>
      </c>
      <c r="E237" s="259">
        <v>260</v>
      </c>
      <c r="F237" s="259">
        <v>235</v>
      </c>
      <c r="G237" s="259">
        <v>162</v>
      </c>
      <c r="H237" s="253">
        <v>70</v>
      </c>
      <c r="I237" s="253">
        <v>124</v>
      </c>
      <c r="J237" s="256">
        <v>1.407</v>
      </c>
      <c r="K237" s="257" t="s">
        <v>819</v>
      </c>
      <c r="L237" s="322">
        <v>2253.08</v>
      </c>
      <c r="M237" s="266" t="s">
        <v>190</v>
      </c>
      <c r="N237" s="341" t="s">
        <v>197</v>
      </c>
      <c r="O237" s="247"/>
      <c r="P237" s="267" t="s">
        <v>635</v>
      </c>
      <c r="Q237" s="267"/>
    </row>
    <row r="238" spans="1:17">
      <c r="A238" s="253"/>
      <c r="B238" s="253" t="s">
        <v>869</v>
      </c>
      <c r="C238" s="253" t="s">
        <v>864</v>
      </c>
      <c r="D238" s="265" t="s">
        <v>189</v>
      </c>
      <c r="E238" s="259">
        <v>260</v>
      </c>
      <c r="F238" s="259">
        <v>235</v>
      </c>
      <c r="G238" s="259">
        <v>162</v>
      </c>
      <c r="H238" s="253">
        <v>70</v>
      </c>
      <c r="I238" s="253">
        <v>124</v>
      </c>
      <c r="J238" s="256">
        <v>1.407</v>
      </c>
      <c r="K238" s="257" t="s">
        <v>819</v>
      </c>
      <c r="L238" s="322">
        <v>2696.84</v>
      </c>
      <c r="M238" s="266" t="s">
        <v>190</v>
      </c>
      <c r="N238" s="341" t="s">
        <v>197</v>
      </c>
      <c r="O238" s="247"/>
      <c r="P238" s="267" t="s">
        <v>635</v>
      </c>
      <c r="Q238" s="267"/>
    </row>
    <row r="239" spans="1:17">
      <c r="A239" s="253"/>
      <c r="B239" s="253"/>
      <c r="C239" s="253"/>
      <c r="D239" s="265" t="s">
        <v>189</v>
      </c>
      <c r="E239" s="259"/>
      <c r="F239" s="259"/>
      <c r="G239" s="259"/>
      <c r="H239" s="253"/>
      <c r="I239" s="253"/>
      <c r="J239" s="256"/>
      <c r="K239" s="257"/>
      <c r="L239" s="324"/>
      <c r="M239" s="266" t="s">
        <v>190</v>
      </c>
      <c r="N239" s="341"/>
      <c r="O239" s="247"/>
      <c r="P239" s="267"/>
      <c r="Q239" s="267"/>
    </row>
    <row r="240" spans="1:17">
      <c r="A240" s="253"/>
      <c r="B240" s="253"/>
      <c r="C240" s="253"/>
      <c r="D240" s="265" t="s">
        <v>189</v>
      </c>
      <c r="E240" s="259"/>
      <c r="F240" s="259"/>
      <c r="G240" s="259"/>
      <c r="H240" s="253"/>
      <c r="I240" s="253"/>
      <c r="J240" s="256"/>
      <c r="K240" s="257"/>
      <c r="L240" s="324"/>
      <c r="M240" s="266" t="s">
        <v>190</v>
      </c>
      <c r="N240" s="341"/>
      <c r="O240" s="247"/>
      <c r="P240" s="267"/>
      <c r="Q240" s="267"/>
    </row>
    <row r="241" spans="1:17" s="290" customFormat="1">
      <c r="A241" s="253"/>
      <c r="B241" s="253"/>
      <c r="C241" s="253"/>
      <c r="D241" s="265" t="s">
        <v>189</v>
      </c>
      <c r="E241" s="259"/>
      <c r="F241" s="259"/>
      <c r="G241" s="259"/>
      <c r="H241" s="253"/>
      <c r="I241" s="253"/>
      <c r="J241" s="256"/>
      <c r="K241" s="257"/>
      <c r="L241" s="323"/>
      <c r="M241" s="266" t="s">
        <v>190</v>
      </c>
      <c r="N241" s="341"/>
      <c r="O241" s="247"/>
      <c r="P241" s="267"/>
      <c r="Q241" s="267"/>
    </row>
    <row r="242" spans="1:17" s="290" customFormat="1">
      <c r="A242" s="253">
        <v>1</v>
      </c>
      <c r="B242" s="253" t="s">
        <v>352</v>
      </c>
      <c r="C242" s="253" t="s">
        <v>353</v>
      </c>
      <c r="D242" s="265" t="s">
        <v>189</v>
      </c>
      <c r="E242" s="259">
        <v>305</v>
      </c>
      <c r="F242" s="259">
        <v>269</v>
      </c>
      <c r="G242" s="259">
        <v>169</v>
      </c>
      <c r="H242" s="253">
        <v>55</v>
      </c>
      <c r="I242" s="253">
        <v>165</v>
      </c>
      <c r="J242" s="256">
        <v>1.534</v>
      </c>
      <c r="K242" s="257" t="s">
        <v>820</v>
      </c>
      <c r="L242" s="322">
        <v>4283.6499999999996</v>
      </c>
      <c r="M242" s="266" t="s">
        <v>190</v>
      </c>
      <c r="N242" s="341" t="s">
        <v>197</v>
      </c>
      <c r="O242" s="247"/>
      <c r="P242" s="267" t="s">
        <v>635</v>
      </c>
      <c r="Q242" s="267"/>
    </row>
    <row r="243" spans="1:17" s="290" customFormat="1">
      <c r="A243" s="253">
        <v>2</v>
      </c>
      <c r="B243" s="253" t="s">
        <v>354</v>
      </c>
      <c r="C243" s="253" t="s">
        <v>355</v>
      </c>
      <c r="D243" s="265" t="s">
        <v>189</v>
      </c>
      <c r="E243" s="259">
        <v>297</v>
      </c>
      <c r="F243" s="259">
        <v>262</v>
      </c>
      <c r="G243" s="259">
        <v>169</v>
      </c>
      <c r="H243" s="253">
        <v>55</v>
      </c>
      <c r="I243" s="253">
        <v>165</v>
      </c>
      <c r="J243" s="256">
        <v>1.534</v>
      </c>
      <c r="K243" s="257" t="s">
        <v>820</v>
      </c>
      <c r="L243" s="322">
        <v>4233.07</v>
      </c>
      <c r="M243" s="266" t="s">
        <v>190</v>
      </c>
      <c r="N243" s="341" t="s">
        <v>197</v>
      </c>
      <c r="O243" s="247"/>
      <c r="P243" s="267" t="s">
        <v>636</v>
      </c>
      <c r="Q243" s="267"/>
    </row>
    <row r="244" spans="1:17" s="290" customFormat="1">
      <c r="A244" s="253">
        <v>3</v>
      </c>
      <c r="B244" s="253" t="s">
        <v>356</v>
      </c>
      <c r="C244" s="253" t="s">
        <v>357</v>
      </c>
      <c r="D244" s="265" t="s">
        <v>189</v>
      </c>
      <c r="E244" s="259">
        <v>305</v>
      </c>
      <c r="F244" s="259">
        <v>269</v>
      </c>
      <c r="G244" s="259">
        <v>169</v>
      </c>
      <c r="H244" s="253">
        <v>55</v>
      </c>
      <c r="I244" s="253">
        <v>165</v>
      </c>
      <c r="J244" s="256">
        <v>1.534</v>
      </c>
      <c r="K244" s="257" t="s">
        <v>820</v>
      </c>
      <c r="L244" s="322">
        <v>4283.7299999999996</v>
      </c>
      <c r="M244" s="266" t="s">
        <v>190</v>
      </c>
      <c r="N244" s="341" t="s">
        <v>197</v>
      </c>
      <c r="O244" s="247"/>
      <c r="P244" s="267" t="s">
        <v>635</v>
      </c>
      <c r="Q244" s="267"/>
    </row>
    <row r="245" spans="1:17" s="290" customFormat="1">
      <c r="A245" s="253">
        <v>4</v>
      </c>
      <c r="B245" s="253" t="s">
        <v>358</v>
      </c>
      <c r="C245" s="253" t="s">
        <v>359</v>
      </c>
      <c r="D245" s="265" t="s">
        <v>189</v>
      </c>
      <c r="E245" s="259">
        <v>298</v>
      </c>
      <c r="F245" s="259">
        <v>262</v>
      </c>
      <c r="G245" s="259">
        <v>169</v>
      </c>
      <c r="H245" s="253">
        <v>55</v>
      </c>
      <c r="I245" s="253">
        <v>165</v>
      </c>
      <c r="J245" s="256">
        <v>1.534</v>
      </c>
      <c r="K245" s="257" t="s">
        <v>820</v>
      </c>
      <c r="L245" s="322">
        <v>4271.01</v>
      </c>
      <c r="M245" s="266" t="s">
        <v>190</v>
      </c>
      <c r="N245" s="341" t="s">
        <v>197</v>
      </c>
      <c r="O245" s="247"/>
      <c r="P245" s="267" t="s">
        <v>636</v>
      </c>
      <c r="Q245" s="267"/>
    </row>
    <row r="246" spans="1:17" s="290" customFormat="1">
      <c r="A246" s="253">
        <v>5</v>
      </c>
      <c r="B246" s="253" t="s">
        <v>526</v>
      </c>
      <c r="C246" s="253" t="s">
        <v>527</v>
      </c>
      <c r="D246" s="265" t="s">
        <v>189</v>
      </c>
      <c r="E246" s="259">
        <v>305</v>
      </c>
      <c r="F246" s="259">
        <v>269</v>
      </c>
      <c r="G246" s="259">
        <v>169</v>
      </c>
      <c r="H246" s="253">
        <v>55</v>
      </c>
      <c r="I246" s="253">
        <v>165</v>
      </c>
      <c r="J246" s="256">
        <v>1.534</v>
      </c>
      <c r="K246" s="257" t="s">
        <v>820</v>
      </c>
      <c r="L246" s="322">
        <v>4658.5600000000004</v>
      </c>
      <c r="M246" s="266" t="s">
        <v>190</v>
      </c>
      <c r="N246" s="341" t="s">
        <v>197</v>
      </c>
      <c r="O246" s="247"/>
      <c r="P246" s="267" t="s">
        <v>635</v>
      </c>
      <c r="Q246" s="267" t="s">
        <v>938</v>
      </c>
    </row>
    <row r="247" spans="1:17" s="290" customFormat="1">
      <c r="A247" s="253">
        <v>6</v>
      </c>
      <c r="B247" s="253" t="s">
        <v>512</v>
      </c>
      <c r="C247" s="253" t="s">
        <v>513</v>
      </c>
      <c r="D247" s="265" t="s">
        <v>189</v>
      </c>
      <c r="E247" s="259">
        <v>305</v>
      </c>
      <c r="F247" s="259">
        <v>269</v>
      </c>
      <c r="G247" s="259">
        <v>169</v>
      </c>
      <c r="H247" s="253">
        <v>55</v>
      </c>
      <c r="I247" s="253">
        <v>165</v>
      </c>
      <c r="J247" s="256">
        <v>1.534</v>
      </c>
      <c r="K247" s="257" t="s">
        <v>820</v>
      </c>
      <c r="L247" s="322">
        <v>4603.6099999999997</v>
      </c>
      <c r="M247" s="266" t="s">
        <v>190</v>
      </c>
      <c r="N247" s="341" t="s">
        <v>197</v>
      </c>
      <c r="O247" s="247"/>
      <c r="P247" s="267" t="s">
        <v>636</v>
      </c>
      <c r="Q247" s="267" t="s">
        <v>935</v>
      </c>
    </row>
    <row r="248" spans="1:17" s="290" customFormat="1">
      <c r="A248" s="253">
        <v>7</v>
      </c>
      <c r="B248" s="253" t="s">
        <v>38</v>
      </c>
      <c r="C248" s="253" t="s">
        <v>39</v>
      </c>
      <c r="D248" s="265" t="s">
        <v>189</v>
      </c>
      <c r="E248" s="259">
        <v>305</v>
      </c>
      <c r="F248" s="259">
        <v>269</v>
      </c>
      <c r="G248" s="259">
        <v>169</v>
      </c>
      <c r="H248" s="253">
        <v>55</v>
      </c>
      <c r="I248" s="253">
        <v>165</v>
      </c>
      <c r="J248" s="256">
        <v>1.534</v>
      </c>
      <c r="K248" s="257" t="s">
        <v>820</v>
      </c>
      <c r="L248" s="322">
        <v>4657.7700000000004</v>
      </c>
      <c r="M248" s="266" t="s">
        <v>190</v>
      </c>
      <c r="N248" s="341" t="s">
        <v>197</v>
      </c>
      <c r="O248" s="247"/>
      <c r="P248" s="267" t="s">
        <v>635</v>
      </c>
      <c r="Q248" s="267" t="s">
        <v>938</v>
      </c>
    </row>
    <row r="249" spans="1:17" s="290" customFormat="1">
      <c r="A249" s="253">
        <v>8</v>
      </c>
      <c r="B249" s="253" t="s">
        <v>826</v>
      </c>
      <c r="C249" s="253" t="s">
        <v>822</v>
      </c>
      <c r="D249" s="265" t="s">
        <v>189</v>
      </c>
      <c r="E249" s="259">
        <v>311</v>
      </c>
      <c r="F249" s="259">
        <v>275</v>
      </c>
      <c r="G249" s="259">
        <v>169</v>
      </c>
      <c r="H249" s="253">
        <v>55</v>
      </c>
      <c r="I249" s="253">
        <v>165</v>
      </c>
      <c r="J249" s="256">
        <v>1.534</v>
      </c>
      <c r="K249" s="257" t="s">
        <v>820</v>
      </c>
      <c r="L249" s="322">
        <v>6146.37</v>
      </c>
      <c r="M249" s="266" t="s">
        <v>190</v>
      </c>
      <c r="N249" s="341" t="s">
        <v>197</v>
      </c>
      <c r="O249" s="247"/>
      <c r="P249" s="267" t="s">
        <v>635</v>
      </c>
      <c r="Q249" s="267"/>
    </row>
    <row r="250" spans="1:17" s="290" customFormat="1">
      <c r="A250" s="253">
        <v>9</v>
      </c>
      <c r="B250" s="253" t="s">
        <v>784</v>
      </c>
      <c r="C250" s="253" t="s">
        <v>785</v>
      </c>
      <c r="D250" s="265" t="s">
        <v>189</v>
      </c>
      <c r="E250" s="259">
        <v>311</v>
      </c>
      <c r="F250" s="259">
        <v>275</v>
      </c>
      <c r="G250" s="259">
        <v>169</v>
      </c>
      <c r="H250" s="253">
        <v>55</v>
      </c>
      <c r="I250" s="253">
        <v>165</v>
      </c>
      <c r="J250" s="256">
        <v>1.534</v>
      </c>
      <c r="K250" s="257" t="s">
        <v>820</v>
      </c>
      <c r="L250" s="322">
        <v>6222</v>
      </c>
      <c r="M250" s="266" t="s">
        <v>190</v>
      </c>
      <c r="N250" s="341" t="s">
        <v>197</v>
      </c>
      <c r="O250" s="247"/>
      <c r="P250" s="267" t="s">
        <v>635</v>
      </c>
      <c r="Q250" s="267"/>
    </row>
    <row r="251" spans="1:17" s="290" customFormat="1">
      <c r="A251" s="253">
        <v>10</v>
      </c>
      <c r="B251" s="253" t="s">
        <v>366</v>
      </c>
      <c r="C251" s="253" t="s">
        <v>367</v>
      </c>
      <c r="D251" s="265" t="s">
        <v>189</v>
      </c>
      <c r="E251" s="259">
        <v>305</v>
      </c>
      <c r="F251" s="259">
        <v>269</v>
      </c>
      <c r="G251" s="259">
        <v>169</v>
      </c>
      <c r="H251" s="253">
        <v>55</v>
      </c>
      <c r="I251" s="253">
        <v>165</v>
      </c>
      <c r="J251" s="256">
        <v>1.534</v>
      </c>
      <c r="K251" s="257" t="s">
        <v>820</v>
      </c>
      <c r="L251" s="322">
        <v>5429.35</v>
      </c>
      <c r="M251" s="266" t="s">
        <v>190</v>
      </c>
      <c r="N251" s="341" t="s">
        <v>197</v>
      </c>
      <c r="O251" s="247"/>
      <c r="P251" s="267" t="s">
        <v>635</v>
      </c>
      <c r="Q251" s="267"/>
    </row>
    <row r="252" spans="1:17" s="290" customFormat="1">
      <c r="A252" s="253">
        <v>11</v>
      </c>
      <c r="B252" s="253" t="s">
        <v>368</v>
      </c>
      <c r="C252" s="253" t="s">
        <v>369</v>
      </c>
      <c r="D252" s="265" t="s">
        <v>189</v>
      </c>
      <c r="E252" s="259">
        <v>297</v>
      </c>
      <c r="F252" s="259">
        <v>262</v>
      </c>
      <c r="G252" s="259">
        <v>169</v>
      </c>
      <c r="H252" s="253">
        <v>55</v>
      </c>
      <c r="I252" s="253">
        <v>165</v>
      </c>
      <c r="J252" s="256">
        <v>1.534</v>
      </c>
      <c r="K252" s="257" t="s">
        <v>820</v>
      </c>
      <c r="L252" s="322">
        <v>5360.69</v>
      </c>
      <c r="M252" s="266" t="s">
        <v>190</v>
      </c>
      <c r="N252" s="341" t="s">
        <v>197</v>
      </c>
      <c r="O252" s="247"/>
      <c r="P252" s="267" t="s">
        <v>636</v>
      </c>
      <c r="Q252" s="267"/>
    </row>
    <row r="253" spans="1:17" s="290" customFormat="1">
      <c r="A253" s="253">
        <v>12</v>
      </c>
      <c r="B253" s="253" t="s">
        <v>370</v>
      </c>
      <c r="C253" s="253" t="s">
        <v>371</v>
      </c>
      <c r="D253" s="265" t="s">
        <v>189</v>
      </c>
      <c r="E253" s="259">
        <v>305</v>
      </c>
      <c r="F253" s="259">
        <v>269</v>
      </c>
      <c r="G253" s="259">
        <v>169</v>
      </c>
      <c r="H253" s="253">
        <v>55</v>
      </c>
      <c r="I253" s="253">
        <v>165</v>
      </c>
      <c r="J253" s="256">
        <v>1.534</v>
      </c>
      <c r="K253" s="257" t="s">
        <v>820</v>
      </c>
      <c r="L253" s="322">
        <v>5429.44</v>
      </c>
      <c r="M253" s="266" t="s">
        <v>190</v>
      </c>
      <c r="N253" s="341" t="s">
        <v>197</v>
      </c>
      <c r="O253" s="247"/>
      <c r="P253" s="267" t="s">
        <v>635</v>
      </c>
      <c r="Q253" s="267"/>
    </row>
    <row r="254" spans="1:17" s="290" customFormat="1">
      <c r="A254" s="253">
        <v>13</v>
      </c>
      <c r="B254" s="253" t="s">
        <v>360</v>
      </c>
      <c r="C254" s="253" t="s">
        <v>361</v>
      </c>
      <c r="D254" s="265" t="s">
        <v>189</v>
      </c>
      <c r="E254" s="259">
        <v>305</v>
      </c>
      <c r="F254" s="259">
        <v>269</v>
      </c>
      <c r="G254" s="259">
        <v>169</v>
      </c>
      <c r="H254" s="253">
        <v>55</v>
      </c>
      <c r="I254" s="253">
        <v>165</v>
      </c>
      <c r="J254" s="256">
        <v>1.534</v>
      </c>
      <c r="K254" s="257" t="s">
        <v>820</v>
      </c>
      <c r="L254" s="322">
        <v>5431.83</v>
      </c>
      <c r="M254" s="266" t="s">
        <v>190</v>
      </c>
      <c r="N254" s="341" t="s">
        <v>197</v>
      </c>
      <c r="O254" s="247"/>
      <c r="P254" s="267" t="s">
        <v>635</v>
      </c>
      <c r="Q254" s="267"/>
    </row>
    <row r="255" spans="1:17" s="290" customFormat="1">
      <c r="A255" s="253">
        <v>14</v>
      </c>
      <c r="B255" s="253" t="s">
        <v>362</v>
      </c>
      <c r="C255" s="253" t="s">
        <v>363</v>
      </c>
      <c r="D255" s="265" t="s">
        <v>189</v>
      </c>
      <c r="E255" s="259">
        <v>297</v>
      </c>
      <c r="F255" s="259">
        <v>262</v>
      </c>
      <c r="G255" s="259">
        <v>169</v>
      </c>
      <c r="H255" s="253">
        <v>55</v>
      </c>
      <c r="I255" s="253">
        <v>165</v>
      </c>
      <c r="J255" s="256">
        <v>1.534</v>
      </c>
      <c r="K255" s="257" t="s">
        <v>820</v>
      </c>
      <c r="L255" s="322">
        <v>5362.98</v>
      </c>
      <c r="M255" s="266" t="s">
        <v>190</v>
      </c>
      <c r="N255" s="341" t="s">
        <v>197</v>
      </c>
      <c r="O255" s="247"/>
      <c r="P255" s="267" t="s">
        <v>636</v>
      </c>
      <c r="Q255" s="267"/>
    </row>
    <row r="256" spans="1:17" s="290" customFormat="1">
      <c r="A256" s="253">
        <v>15</v>
      </c>
      <c r="B256" s="253" t="s">
        <v>364</v>
      </c>
      <c r="C256" s="253" t="s">
        <v>365</v>
      </c>
      <c r="D256" s="265" t="s">
        <v>189</v>
      </c>
      <c r="E256" s="259">
        <v>305</v>
      </c>
      <c r="F256" s="259">
        <v>269</v>
      </c>
      <c r="G256" s="259">
        <v>169</v>
      </c>
      <c r="H256" s="253">
        <v>55</v>
      </c>
      <c r="I256" s="253">
        <v>165</v>
      </c>
      <c r="J256" s="256">
        <v>1.534</v>
      </c>
      <c r="K256" s="257" t="s">
        <v>820</v>
      </c>
      <c r="L256" s="322">
        <v>5431.9</v>
      </c>
      <c r="M256" s="266" t="s">
        <v>190</v>
      </c>
      <c r="N256" s="341" t="s">
        <v>197</v>
      </c>
      <c r="O256" s="247"/>
      <c r="P256" s="267" t="s">
        <v>635</v>
      </c>
      <c r="Q256" s="267"/>
    </row>
    <row r="257" spans="1:17" s="290" customFormat="1">
      <c r="A257" s="253">
        <v>16</v>
      </c>
      <c r="B257" s="253" t="s">
        <v>372</v>
      </c>
      <c r="C257" s="253" t="s">
        <v>373</v>
      </c>
      <c r="D257" s="265" t="s">
        <v>189</v>
      </c>
      <c r="E257" s="259">
        <v>323</v>
      </c>
      <c r="F257" s="259">
        <v>285</v>
      </c>
      <c r="G257" s="259">
        <v>199</v>
      </c>
      <c r="H257" s="253">
        <v>55</v>
      </c>
      <c r="I257" s="253">
        <v>165</v>
      </c>
      <c r="J257" s="256">
        <v>1.806</v>
      </c>
      <c r="K257" s="257" t="s">
        <v>820</v>
      </c>
      <c r="L257" s="322">
        <v>6360.77</v>
      </c>
      <c r="M257" s="266" t="s">
        <v>190</v>
      </c>
      <c r="N257" s="341" t="s">
        <v>197</v>
      </c>
      <c r="O257" s="247"/>
      <c r="P257" s="267" t="s">
        <v>635</v>
      </c>
      <c r="Q257" s="267" t="s">
        <v>938</v>
      </c>
    </row>
    <row r="258" spans="1:17" s="290" customFormat="1">
      <c r="A258" s="253">
        <v>17</v>
      </c>
      <c r="B258" s="253" t="s">
        <v>376</v>
      </c>
      <c r="C258" s="253" t="s">
        <v>377</v>
      </c>
      <c r="D258" s="265" t="s">
        <v>189</v>
      </c>
      <c r="E258" s="259">
        <v>323</v>
      </c>
      <c r="F258" s="259">
        <v>285</v>
      </c>
      <c r="G258" s="259">
        <v>199</v>
      </c>
      <c r="H258" s="253">
        <v>55</v>
      </c>
      <c r="I258" s="253">
        <v>165</v>
      </c>
      <c r="J258" s="256">
        <v>1.806</v>
      </c>
      <c r="K258" s="257" t="s">
        <v>820</v>
      </c>
      <c r="L258" s="322">
        <v>6360.69</v>
      </c>
      <c r="M258" s="266" t="s">
        <v>190</v>
      </c>
      <c r="N258" s="341" t="s">
        <v>197</v>
      </c>
      <c r="O258" s="247"/>
      <c r="P258" s="267" t="s">
        <v>635</v>
      </c>
      <c r="Q258" s="267" t="s">
        <v>938</v>
      </c>
    </row>
    <row r="259" spans="1:17" s="290" customFormat="1">
      <c r="A259" s="253">
        <v>18</v>
      </c>
      <c r="B259" s="253" t="s">
        <v>374</v>
      </c>
      <c r="C259" s="253" t="s">
        <v>375</v>
      </c>
      <c r="D259" s="265" t="s">
        <v>189</v>
      </c>
      <c r="E259" s="259">
        <v>317</v>
      </c>
      <c r="F259" s="259">
        <v>279</v>
      </c>
      <c r="G259" s="259">
        <v>199</v>
      </c>
      <c r="H259" s="253">
        <v>55</v>
      </c>
      <c r="I259" s="253">
        <v>165</v>
      </c>
      <c r="J259" s="256">
        <v>1.806</v>
      </c>
      <c r="K259" s="257" t="s">
        <v>820</v>
      </c>
      <c r="L259" s="322">
        <v>6409.6</v>
      </c>
      <c r="M259" s="266" t="s">
        <v>190</v>
      </c>
      <c r="N259" s="341" t="s">
        <v>197</v>
      </c>
      <c r="O259" s="247"/>
      <c r="P259" s="267" t="s">
        <v>635</v>
      </c>
      <c r="Q259" s="267" t="s">
        <v>938</v>
      </c>
    </row>
    <row r="260" spans="1:17" s="290" customFormat="1">
      <c r="A260" s="253">
        <v>19</v>
      </c>
      <c r="B260" s="253" t="s">
        <v>378</v>
      </c>
      <c r="C260" s="253" t="s">
        <v>379</v>
      </c>
      <c r="D260" s="265" t="s">
        <v>189</v>
      </c>
      <c r="E260" s="259">
        <v>317</v>
      </c>
      <c r="F260" s="259">
        <v>279</v>
      </c>
      <c r="G260" s="259">
        <v>199</v>
      </c>
      <c r="H260" s="253">
        <v>55</v>
      </c>
      <c r="I260" s="253">
        <v>165</v>
      </c>
      <c r="J260" s="256">
        <v>1.806</v>
      </c>
      <c r="K260" s="257" t="s">
        <v>820</v>
      </c>
      <c r="L260" s="322">
        <v>6409.55</v>
      </c>
      <c r="M260" s="266" t="s">
        <v>190</v>
      </c>
      <c r="N260" s="341" t="s">
        <v>197</v>
      </c>
      <c r="O260" s="247"/>
      <c r="P260" s="267" t="s">
        <v>635</v>
      </c>
      <c r="Q260" s="267" t="s">
        <v>938</v>
      </c>
    </row>
    <row r="261" spans="1:17" s="290" customFormat="1">
      <c r="A261" s="253">
        <v>20</v>
      </c>
      <c r="B261" s="253" t="s">
        <v>384</v>
      </c>
      <c r="C261" s="253" t="s">
        <v>385</v>
      </c>
      <c r="D261" s="265" t="s">
        <v>189</v>
      </c>
      <c r="E261" s="259">
        <v>305</v>
      </c>
      <c r="F261" s="259">
        <v>269</v>
      </c>
      <c r="G261" s="259">
        <v>169</v>
      </c>
      <c r="H261" s="253">
        <v>55</v>
      </c>
      <c r="I261" s="253">
        <v>165</v>
      </c>
      <c r="J261" s="256">
        <v>1.534</v>
      </c>
      <c r="K261" s="257" t="s">
        <v>820</v>
      </c>
      <c r="L261" s="322">
        <v>4199.1400000000003</v>
      </c>
      <c r="M261" s="266" t="s">
        <v>190</v>
      </c>
      <c r="N261" s="341" t="s">
        <v>197</v>
      </c>
      <c r="P261" s="267" t="s">
        <v>635</v>
      </c>
      <c r="Q261" s="267"/>
    </row>
    <row r="262" spans="1:17" s="290" customFormat="1">
      <c r="A262" s="253">
        <v>21</v>
      </c>
      <c r="B262" s="253" t="s">
        <v>382</v>
      </c>
      <c r="C262" s="253" t="s">
        <v>383</v>
      </c>
      <c r="D262" s="265" t="s">
        <v>189</v>
      </c>
      <c r="E262" s="259">
        <v>305</v>
      </c>
      <c r="F262" s="259">
        <v>269</v>
      </c>
      <c r="G262" s="259">
        <v>169</v>
      </c>
      <c r="H262" s="253">
        <v>55</v>
      </c>
      <c r="I262" s="253">
        <v>165</v>
      </c>
      <c r="J262" s="256">
        <v>1.534</v>
      </c>
      <c r="K262" s="257" t="s">
        <v>820</v>
      </c>
      <c r="L262" s="322">
        <v>4199.1400000000003</v>
      </c>
      <c r="M262" s="266" t="s">
        <v>190</v>
      </c>
      <c r="N262" s="341" t="s">
        <v>197</v>
      </c>
      <c r="P262" s="267" t="s">
        <v>635</v>
      </c>
      <c r="Q262" s="267"/>
    </row>
    <row r="263" spans="1:17" s="290" customFormat="1">
      <c r="A263" s="253">
        <v>22</v>
      </c>
      <c r="B263" s="253" t="s">
        <v>491</v>
      </c>
      <c r="C263" s="253" t="s">
        <v>492</v>
      </c>
      <c r="D263" s="265" t="s">
        <v>189</v>
      </c>
      <c r="E263" s="259">
        <v>305</v>
      </c>
      <c r="F263" s="259">
        <v>269</v>
      </c>
      <c r="G263" s="259">
        <v>169</v>
      </c>
      <c r="H263" s="253">
        <v>55</v>
      </c>
      <c r="I263" s="253">
        <v>165</v>
      </c>
      <c r="J263" s="256">
        <v>1.534</v>
      </c>
      <c r="K263" s="257" t="s">
        <v>820</v>
      </c>
      <c r="L263" s="322">
        <v>4586.8100000000004</v>
      </c>
      <c r="M263" s="266" t="s">
        <v>190</v>
      </c>
      <c r="N263" s="341" t="s">
        <v>197</v>
      </c>
      <c r="P263" s="267" t="s">
        <v>635</v>
      </c>
      <c r="Q263" s="267"/>
    </row>
    <row r="264" spans="1:17" s="290" customFormat="1">
      <c r="A264" s="253">
        <v>23</v>
      </c>
      <c r="B264" s="253" t="s">
        <v>489</v>
      </c>
      <c r="C264" s="253" t="s">
        <v>490</v>
      </c>
      <c r="D264" s="265" t="s">
        <v>189</v>
      </c>
      <c r="E264" s="259">
        <v>305</v>
      </c>
      <c r="F264" s="259">
        <v>269</v>
      </c>
      <c r="G264" s="259">
        <v>169</v>
      </c>
      <c r="H264" s="253">
        <v>55</v>
      </c>
      <c r="I264" s="253">
        <v>165</v>
      </c>
      <c r="J264" s="256">
        <v>1.534</v>
      </c>
      <c r="K264" s="257" t="s">
        <v>820</v>
      </c>
      <c r="L264" s="322">
        <v>4587.26</v>
      </c>
      <c r="M264" s="266" t="s">
        <v>190</v>
      </c>
      <c r="N264" s="341" t="s">
        <v>197</v>
      </c>
      <c r="P264" s="267" t="s">
        <v>635</v>
      </c>
      <c r="Q264" s="267"/>
    </row>
    <row r="265" spans="1:17" s="290" customFormat="1">
      <c r="A265" s="253">
        <v>24</v>
      </c>
      <c r="B265" s="253" t="s">
        <v>394</v>
      </c>
      <c r="C265" s="253" t="s">
        <v>395</v>
      </c>
      <c r="D265" s="265" t="s">
        <v>189</v>
      </c>
      <c r="E265" s="259">
        <v>328</v>
      </c>
      <c r="F265" s="259">
        <v>292</v>
      </c>
      <c r="G265" s="259">
        <v>199</v>
      </c>
      <c r="H265" s="253">
        <v>55</v>
      </c>
      <c r="I265" s="253">
        <v>165</v>
      </c>
      <c r="J265" s="256">
        <v>1.806</v>
      </c>
      <c r="K265" s="257" t="s">
        <v>820</v>
      </c>
      <c r="L265" s="322">
        <v>4322.58</v>
      </c>
      <c r="M265" s="266" t="s">
        <v>190</v>
      </c>
      <c r="N265" s="341" t="s">
        <v>197</v>
      </c>
      <c r="P265" s="267" t="s">
        <v>635</v>
      </c>
      <c r="Q265" s="267"/>
    </row>
    <row r="266" spans="1:17" s="290" customFormat="1">
      <c r="A266" s="253">
        <v>25</v>
      </c>
      <c r="B266" s="253" t="s">
        <v>392</v>
      </c>
      <c r="C266" s="253" t="s">
        <v>393</v>
      </c>
      <c r="D266" s="265" t="s">
        <v>189</v>
      </c>
      <c r="E266" s="259">
        <v>328</v>
      </c>
      <c r="F266" s="259">
        <v>292</v>
      </c>
      <c r="G266" s="259">
        <v>199</v>
      </c>
      <c r="H266" s="253">
        <v>55</v>
      </c>
      <c r="I266" s="253">
        <v>165</v>
      </c>
      <c r="J266" s="256">
        <v>1.806</v>
      </c>
      <c r="K266" s="257" t="s">
        <v>820</v>
      </c>
      <c r="L266" s="322">
        <v>4322.68</v>
      </c>
      <c r="M266" s="266" t="s">
        <v>190</v>
      </c>
      <c r="N266" s="341" t="s">
        <v>197</v>
      </c>
      <c r="O266" s="247"/>
      <c r="P266" s="267" t="s">
        <v>635</v>
      </c>
      <c r="Q266" s="267"/>
    </row>
    <row r="267" spans="1:17" s="290" customFormat="1">
      <c r="A267" s="253">
        <v>26</v>
      </c>
      <c r="B267" s="253" t="s">
        <v>495</v>
      </c>
      <c r="C267" s="253" t="s">
        <v>496</v>
      </c>
      <c r="D267" s="265" t="s">
        <v>189</v>
      </c>
      <c r="E267" s="259">
        <v>328</v>
      </c>
      <c r="F267" s="259">
        <v>292</v>
      </c>
      <c r="G267" s="259">
        <v>199</v>
      </c>
      <c r="H267" s="253">
        <v>55</v>
      </c>
      <c r="I267" s="253">
        <v>165</v>
      </c>
      <c r="J267" s="256">
        <v>1.806</v>
      </c>
      <c r="K267" s="257" t="s">
        <v>820</v>
      </c>
      <c r="L267" s="322">
        <v>4787.6899999999996</v>
      </c>
      <c r="M267" s="266" t="s">
        <v>190</v>
      </c>
      <c r="N267" s="341" t="s">
        <v>197</v>
      </c>
      <c r="P267" s="267" t="s">
        <v>635</v>
      </c>
      <c r="Q267" s="267"/>
    </row>
    <row r="268" spans="1:17" s="290" customFormat="1">
      <c r="A268" s="253">
        <v>27</v>
      </c>
      <c r="B268" s="253" t="s">
        <v>493</v>
      </c>
      <c r="C268" s="253" t="s">
        <v>494</v>
      </c>
      <c r="D268" s="265" t="s">
        <v>189</v>
      </c>
      <c r="E268" s="259">
        <v>328</v>
      </c>
      <c r="F268" s="259">
        <v>292</v>
      </c>
      <c r="G268" s="259">
        <v>199</v>
      </c>
      <c r="H268" s="253">
        <v>55</v>
      </c>
      <c r="I268" s="253">
        <v>165</v>
      </c>
      <c r="J268" s="256">
        <v>1.806</v>
      </c>
      <c r="K268" s="257" t="s">
        <v>820</v>
      </c>
      <c r="L268" s="322">
        <v>4787.6899999999996</v>
      </c>
      <c r="M268" s="266" t="s">
        <v>190</v>
      </c>
      <c r="N268" s="341" t="s">
        <v>197</v>
      </c>
      <c r="P268" s="267" t="s">
        <v>635</v>
      </c>
      <c r="Q268" s="267"/>
    </row>
    <row r="269" spans="1:17" s="290" customFormat="1">
      <c r="A269" s="253">
        <v>28</v>
      </c>
      <c r="B269" s="253" t="s">
        <v>346</v>
      </c>
      <c r="C269" s="253" t="s">
        <v>549</v>
      </c>
      <c r="D269" s="265" t="s">
        <v>189</v>
      </c>
      <c r="E269" s="259">
        <v>338</v>
      </c>
      <c r="F269" s="259">
        <v>297</v>
      </c>
      <c r="G269" s="259">
        <v>199</v>
      </c>
      <c r="H269" s="253">
        <v>55</v>
      </c>
      <c r="I269" s="253">
        <v>165</v>
      </c>
      <c r="J269" s="256">
        <v>1.806</v>
      </c>
      <c r="K269" s="257" t="s">
        <v>820</v>
      </c>
      <c r="L269" s="322">
        <v>5913.05</v>
      </c>
      <c r="M269" s="266" t="s">
        <v>190</v>
      </c>
      <c r="N269" s="341" t="s">
        <v>197</v>
      </c>
      <c r="O269" s="247"/>
      <c r="P269" s="267" t="s">
        <v>636</v>
      </c>
      <c r="Q269" s="267"/>
    </row>
    <row r="270" spans="1:17" s="290" customFormat="1">
      <c r="A270" s="253">
        <v>29</v>
      </c>
      <c r="B270" s="253" t="s">
        <v>400</v>
      </c>
      <c r="C270" s="253" t="s">
        <v>401</v>
      </c>
      <c r="D270" s="265" t="s">
        <v>189</v>
      </c>
      <c r="E270" s="259">
        <v>338</v>
      </c>
      <c r="F270" s="259">
        <v>304</v>
      </c>
      <c r="G270" s="259">
        <v>199</v>
      </c>
      <c r="H270" s="253">
        <v>55</v>
      </c>
      <c r="I270" s="253">
        <v>165</v>
      </c>
      <c r="J270" s="256">
        <v>1.806</v>
      </c>
      <c r="K270" s="257" t="s">
        <v>820</v>
      </c>
      <c r="L270" s="322">
        <v>6876.72</v>
      </c>
      <c r="M270" s="266" t="s">
        <v>190</v>
      </c>
      <c r="N270" s="341" t="s">
        <v>197</v>
      </c>
      <c r="O270" s="247"/>
      <c r="P270" s="267" t="s">
        <v>635</v>
      </c>
      <c r="Q270" s="267"/>
    </row>
    <row r="271" spans="1:17" s="290" customFormat="1">
      <c r="A271" s="253">
        <v>30</v>
      </c>
      <c r="B271" s="253" t="s">
        <v>403</v>
      </c>
      <c r="C271" s="253" t="s">
        <v>405</v>
      </c>
      <c r="D271" s="265" t="s">
        <v>189</v>
      </c>
      <c r="E271" s="259">
        <v>338</v>
      </c>
      <c r="F271" s="259">
        <v>297</v>
      </c>
      <c r="G271" s="259">
        <v>199</v>
      </c>
      <c r="H271" s="253">
        <v>55</v>
      </c>
      <c r="I271" s="253">
        <v>165</v>
      </c>
      <c r="J271" s="256">
        <v>1.806</v>
      </c>
      <c r="K271" s="257" t="s">
        <v>820</v>
      </c>
      <c r="L271" s="322">
        <v>6831.9</v>
      </c>
      <c r="M271" s="266" t="s">
        <v>190</v>
      </c>
      <c r="N271" s="341" t="s">
        <v>197</v>
      </c>
      <c r="O271" s="247"/>
      <c r="P271" s="267" t="s">
        <v>635</v>
      </c>
      <c r="Q271" s="267"/>
    </row>
    <row r="272" spans="1:17" s="290" customFormat="1">
      <c r="A272" s="253">
        <v>31</v>
      </c>
      <c r="B272" s="253" t="s">
        <v>402</v>
      </c>
      <c r="C272" s="253" t="s">
        <v>404</v>
      </c>
      <c r="D272" s="265" t="s">
        <v>189</v>
      </c>
      <c r="E272" s="259">
        <v>345</v>
      </c>
      <c r="F272" s="259">
        <v>304</v>
      </c>
      <c r="G272" s="259">
        <v>199</v>
      </c>
      <c r="H272" s="253">
        <v>55</v>
      </c>
      <c r="I272" s="253">
        <v>165</v>
      </c>
      <c r="J272" s="256">
        <v>1.806</v>
      </c>
      <c r="K272" s="257" t="s">
        <v>820</v>
      </c>
      <c r="L272" s="322">
        <v>6633.78</v>
      </c>
      <c r="M272" s="266" t="s">
        <v>190</v>
      </c>
      <c r="N272" s="341" t="s">
        <v>197</v>
      </c>
      <c r="O272" s="247"/>
      <c r="P272" s="267" t="s">
        <v>635</v>
      </c>
      <c r="Q272" s="267"/>
    </row>
    <row r="273" spans="1:17" s="290" customFormat="1">
      <c r="A273" s="253">
        <v>32</v>
      </c>
      <c r="B273" s="253" t="s">
        <v>396</v>
      </c>
      <c r="C273" s="253" t="s">
        <v>397</v>
      </c>
      <c r="D273" s="265" t="s">
        <v>189</v>
      </c>
      <c r="E273" s="259">
        <v>345</v>
      </c>
      <c r="F273" s="259">
        <v>304</v>
      </c>
      <c r="G273" s="259">
        <v>199</v>
      </c>
      <c r="H273" s="253">
        <v>55</v>
      </c>
      <c r="I273" s="253">
        <v>165</v>
      </c>
      <c r="J273" s="256">
        <v>1.806</v>
      </c>
      <c r="K273" s="257" t="s">
        <v>820</v>
      </c>
      <c r="L273" s="322">
        <v>6636.37</v>
      </c>
      <c r="M273" s="266" t="s">
        <v>190</v>
      </c>
      <c r="N273" s="341" t="s">
        <v>197</v>
      </c>
      <c r="P273" s="267" t="s">
        <v>635</v>
      </c>
      <c r="Q273" s="267"/>
    </row>
    <row r="274" spans="1:17" s="290" customFormat="1">
      <c r="A274" s="253">
        <v>33</v>
      </c>
      <c r="B274" s="253" t="s">
        <v>406</v>
      </c>
      <c r="C274" s="253" t="s">
        <v>407</v>
      </c>
      <c r="D274" s="265" t="s">
        <v>189</v>
      </c>
      <c r="E274" s="259">
        <v>345</v>
      </c>
      <c r="F274" s="259">
        <v>304</v>
      </c>
      <c r="G274" s="259">
        <v>199</v>
      </c>
      <c r="H274" s="253">
        <v>55</v>
      </c>
      <c r="I274" s="253">
        <v>165</v>
      </c>
      <c r="J274" s="256">
        <v>1.806</v>
      </c>
      <c r="K274" s="257" t="s">
        <v>820</v>
      </c>
      <c r="L274" s="322">
        <v>6633.93</v>
      </c>
      <c r="M274" s="266" t="s">
        <v>190</v>
      </c>
      <c r="N274" s="341" t="s">
        <v>197</v>
      </c>
      <c r="P274" s="267" t="s">
        <v>635</v>
      </c>
      <c r="Q274" s="267"/>
    </row>
    <row r="275" spans="1:17" s="290" customFormat="1">
      <c r="A275" s="253">
        <v>34</v>
      </c>
      <c r="B275" s="253" t="s">
        <v>408</v>
      </c>
      <c r="C275" s="253" t="s">
        <v>409</v>
      </c>
      <c r="D275" s="265" t="s">
        <v>189</v>
      </c>
      <c r="E275" s="259">
        <v>345</v>
      </c>
      <c r="F275" s="259">
        <v>304</v>
      </c>
      <c r="G275" s="259">
        <v>199</v>
      </c>
      <c r="H275" s="253">
        <v>55</v>
      </c>
      <c r="I275" s="253">
        <v>165</v>
      </c>
      <c r="J275" s="256">
        <v>1.806</v>
      </c>
      <c r="K275" s="257" t="s">
        <v>820</v>
      </c>
      <c r="L275" s="322">
        <v>6630.5</v>
      </c>
      <c r="M275" s="266" t="s">
        <v>190</v>
      </c>
      <c r="N275" s="341" t="s">
        <v>197</v>
      </c>
      <c r="P275" s="267" t="s">
        <v>635</v>
      </c>
      <c r="Q275" s="267"/>
    </row>
    <row r="276" spans="1:17" s="290" customFormat="1">
      <c r="A276" s="253">
        <v>35</v>
      </c>
      <c r="B276" s="253" t="s">
        <v>662</v>
      </c>
      <c r="C276" s="253" t="s">
        <v>534</v>
      </c>
      <c r="D276" s="265" t="s">
        <v>189</v>
      </c>
      <c r="E276" s="259">
        <v>344</v>
      </c>
      <c r="F276" s="259">
        <v>303</v>
      </c>
      <c r="G276" s="259">
        <v>199</v>
      </c>
      <c r="H276" s="253">
        <v>55</v>
      </c>
      <c r="I276" s="253">
        <v>165</v>
      </c>
      <c r="J276" s="256">
        <v>1.806</v>
      </c>
      <c r="K276" s="257" t="s">
        <v>820</v>
      </c>
      <c r="L276" s="322">
        <v>5770.31</v>
      </c>
      <c r="M276" s="266" t="s">
        <v>190</v>
      </c>
      <c r="N276" s="341" t="s">
        <v>197</v>
      </c>
      <c r="P276" s="267" t="s">
        <v>635</v>
      </c>
      <c r="Q276" s="267"/>
    </row>
    <row r="277" spans="1:17" s="290" customFormat="1">
      <c r="A277" s="253">
        <v>36</v>
      </c>
      <c r="B277" s="253" t="s">
        <v>663</v>
      </c>
      <c r="C277" s="253" t="s">
        <v>535</v>
      </c>
      <c r="D277" s="265" t="s">
        <v>189</v>
      </c>
      <c r="E277" s="259">
        <v>344</v>
      </c>
      <c r="F277" s="259">
        <v>303</v>
      </c>
      <c r="G277" s="259">
        <v>199</v>
      </c>
      <c r="H277" s="253">
        <v>55</v>
      </c>
      <c r="I277" s="253">
        <v>165</v>
      </c>
      <c r="J277" s="256">
        <v>1.806</v>
      </c>
      <c r="K277" s="257" t="s">
        <v>820</v>
      </c>
      <c r="L277" s="322">
        <v>5770.33</v>
      </c>
      <c r="M277" s="266" t="s">
        <v>190</v>
      </c>
      <c r="N277" s="341" t="s">
        <v>197</v>
      </c>
      <c r="O277" s="247"/>
      <c r="P277" s="267" t="s">
        <v>635</v>
      </c>
      <c r="Q277" s="267"/>
    </row>
    <row r="278" spans="1:17" s="290" customFormat="1">
      <c r="A278" s="253">
        <v>37</v>
      </c>
      <c r="B278" s="253" t="s">
        <v>827</v>
      </c>
      <c r="C278" s="253" t="s">
        <v>637</v>
      </c>
      <c r="D278" s="265" t="s">
        <v>189</v>
      </c>
      <c r="E278" s="259">
        <v>345</v>
      </c>
      <c r="F278" s="259">
        <v>304</v>
      </c>
      <c r="G278" s="259">
        <v>199</v>
      </c>
      <c r="H278" s="253">
        <v>55</v>
      </c>
      <c r="I278" s="253">
        <v>165</v>
      </c>
      <c r="J278" s="256">
        <v>1.806</v>
      </c>
      <c r="K278" s="257" t="s">
        <v>820</v>
      </c>
      <c r="L278" s="322">
        <v>6673.44</v>
      </c>
      <c r="M278" s="266" t="s">
        <v>190</v>
      </c>
      <c r="N278" s="341" t="s">
        <v>197</v>
      </c>
      <c r="O278" s="247"/>
      <c r="P278" s="267" t="s">
        <v>636</v>
      </c>
      <c r="Q278" s="267"/>
    </row>
    <row r="279" spans="1:17" s="285" customFormat="1">
      <c r="A279" s="253">
        <v>38</v>
      </c>
      <c r="B279" s="253" t="s">
        <v>828</v>
      </c>
      <c r="C279" s="253" t="s">
        <v>638</v>
      </c>
      <c r="D279" s="265" t="s">
        <v>189</v>
      </c>
      <c r="E279" s="259">
        <v>345</v>
      </c>
      <c r="F279" s="259">
        <v>304</v>
      </c>
      <c r="G279" s="259">
        <v>199</v>
      </c>
      <c r="H279" s="253">
        <v>55</v>
      </c>
      <c r="I279" s="253">
        <v>165</v>
      </c>
      <c r="J279" s="256">
        <v>1.806</v>
      </c>
      <c r="K279" s="257" t="s">
        <v>820</v>
      </c>
      <c r="L279" s="322">
        <v>0</v>
      </c>
      <c r="M279" s="266" t="s">
        <v>190</v>
      </c>
      <c r="N279" s="341" t="s">
        <v>197</v>
      </c>
      <c r="O279" s="247"/>
      <c r="P279" s="267" t="s">
        <v>635</v>
      </c>
      <c r="Q279" s="267"/>
    </row>
    <row r="280" spans="1:17" s="290" customFormat="1">
      <c r="A280" s="253">
        <v>39</v>
      </c>
      <c r="B280" s="253" t="s">
        <v>309</v>
      </c>
      <c r="C280" s="253" t="s">
        <v>310</v>
      </c>
      <c r="D280" s="265" t="s">
        <v>189</v>
      </c>
      <c r="E280" s="259">
        <v>345</v>
      </c>
      <c r="F280" s="259">
        <v>304</v>
      </c>
      <c r="G280" s="259">
        <v>199</v>
      </c>
      <c r="H280" s="253">
        <v>55</v>
      </c>
      <c r="I280" s="253">
        <v>165</v>
      </c>
      <c r="J280" s="256">
        <v>1.806</v>
      </c>
      <c r="K280" s="257" t="s">
        <v>820</v>
      </c>
      <c r="L280" s="322">
        <v>7364.57</v>
      </c>
      <c r="M280" s="266" t="s">
        <v>190</v>
      </c>
      <c r="N280" s="341" t="s">
        <v>197</v>
      </c>
      <c r="P280" s="267" t="s">
        <v>635</v>
      </c>
      <c r="Q280" s="267"/>
    </row>
    <row r="281" spans="1:17" s="290" customFormat="1">
      <c r="A281" s="253">
        <v>40</v>
      </c>
      <c r="B281" s="253" t="s">
        <v>311</v>
      </c>
      <c r="C281" s="253" t="s">
        <v>312</v>
      </c>
      <c r="D281" s="265" t="s">
        <v>189</v>
      </c>
      <c r="E281" s="259">
        <v>338</v>
      </c>
      <c r="F281" s="259">
        <v>297</v>
      </c>
      <c r="G281" s="259">
        <v>199</v>
      </c>
      <c r="H281" s="253">
        <v>55</v>
      </c>
      <c r="I281" s="253">
        <v>165</v>
      </c>
      <c r="J281" s="256">
        <v>1.806</v>
      </c>
      <c r="K281" s="257" t="s">
        <v>820</v>
      </c>
      <c r="L281" s="322">
        <v>7332.41</v>
      </c>
      <c r="M281" s="266" t="s">
        <v>190</v>
      </c>
      <c r="N281" s="341" t="s">
        <v>197</v>
      </c>
      <c r="P281" s="267" t="s">
        <v>636</v>
      </c>
      <c r="Q281" s="267"/>
    </row>
    <row r="282" spans="1:17" s="290" customFormat="1">
      <c r="A282" s="253">
        <v>41</v>
      </c>
      <c r="B282" s="253" t="s">
        <v>313</v>
      </c>
      <c r="C282" s="253" t="s">
        <v>314</v>
      </c>
      <c r="D282" s="265" t="s">
        <v>189</v>
      </c>
      <c r="E282" s="259">
        <v>345</v>
      </c>
      <c r="F282" s="259">
        <v>304</v>
      </c>
      <c r="G282" s="259">
        <v>199</v>
      </c>
      <c r="H282" s="253">
        <v>55</v>
      </c>
      <c r="I282" s="253">
        <v>165</v>
      </c>
      <c r="J282" s="256">
        <v>1.806</v>
      </c>
      <c r="K282" s="257" t="s">
        <v>820</v>
      </c>
      <c r="L282" s="322">
        <v>7120.55</v>
      </c>
      <c r="M282" s="266" t="s">
        <v>190</v>
      </c>
      <c r="N282" s="341" t="s">
        <v>197</v>
      </c>
      <c r="P282" s="267" t="s">
        <v>635</v>
      </c>
      <c r="Q282" s="267"/>
    </row>
    <row r="283" spans="1:17" s="290" customFormat="1">
      <c r="A283" s="253">
        <v>42</v>
      </c>
      <c r="B283" s="253" t="s">
        <v>315</v>
      </c>
      <c r="C283" s="253" t="s">
        <v>316</v>
      </c>
      <c r="D283" s="265" t="s">
        <v>189</v>
      </c>
      <c r="E283" s="259">
        <v>345</v>
      </c>
      <c r="F283" s="259">
        <v>304</v>
      </c>
      <c r="G283" s="259">
        <v>199</v>
      </c>
      <c r="H283" s="253">
        <v>55</v>
      </c>
      <c r="I283" s="253">
        <v>165</v>
      </c>
      <c r="J283" s="256">
        <v>1.806</v>
      </c>
      <c r="K283" s="257" t="s">
        <v>820</v>
      </c>
      <c r="L283" s="322">
        <v>7036.52</v>
      </c>
      <c r="M283" s="266" t="s">
        <v>190</v>
      </c>
      <c r="N283" s="341" t="s">
        <v>197</v>
      </c>
      <c r="P283" s="267" t="s">
        <v>635</v>
      </c>
      <c r="Q283" s="267"/>
    </row>
    <row r="284" spans="1:17" s="290" customFormat="1">
      <c r="A284" s="253">
        <v>43</v>
      </c>
      <c r="B284" s="253" t="s">
        <v>398</v>
      </c>
      <c r="C284" s="253" t="s">
        <v>399</v>
      </c>
      <c r="D284" s="265" t="s">
        <v>189</v>
      </c>
      <c r="E284" s="259">
        <v>345</v>
      </c>
      <c r="F284" s="259">
        <v>304</v>
      </c>
      <c r="G284" s="259">
        <v>199</v>
      </c>
      <c r="H284" s="253">
        <v>55</v>
      </c>
      <c r="I284" s="253">
        <v>165</v>
      </c>
      <c r="J284" s="256">
        <v>1.806</v>
      </c>
      <c r="K284" s="257" t="s">
        <v>820</v>
      </c>
      <c r="L284" s="322">
        <v>7123.12</v>
      </c>
      <c r="M284" s="266" t="s">
        <v>190</v>
      </c>
      <c r="N284" s="341" t="s">
        <v>197</v>
      </c>
      <c r="P284" s="267" t="s">
        <v>635</v>
      </c>
      <c r="Q284" s="267"/>
    </row>
    <row r="285" spans="1:17" s="290" customFormat="1">
      <c r="A285" s="253">
        <v>44</v>
      </c>
      <c r="B285" s="253" t="s">
        <v>627</v>
      </c>
      <c r="C285" s="253" t="s">
        <v>628</v>
      </c>
      <c r="D285" s="265" t="s">
        <v>189</v>
      </c>
      <c r="E285" s="259">
        <v>345</v>
      </c>
      <c r="F285" s="259">
        <v>304</v>
      </c>
      <c r="G285" s="259">
        <v>199</v>
      </c>
      <c r="H285" s="253">
        <v>55</v>
      </c>
      <c r="I285" s="253">
        <v>165</v>
      </c>
      <c r="J285" s="256">
        <v>1.806</v>
      </c>
      <c r="K285" s="257" t="s">
        <v>820</v>
      </c>
      <c r="L285" s="322">
        <v>7032.69</v>
      </c>
      <c r="M285" s="266" t="s">
        <v>190</v>
      </c>
      <c r="N285" s="341" t="s">
        <v>197</v>
      </c>
      <c r="P285" s="267" t="s">
        <v>635</v>
      </c>
      <c r="Q285" s="267"/>
    </row>
    <row r="286" spans="1:17" s="290" customFormat="1">
      <c r="A286" s="253">
        <v>45</v>
      </c>
      <c r="B286" s="253" t="s">
        <v>610</v>
      </c>
      <c r="C286" s="253" t="s">
        <v>611</v>
      </c>
      <c r="D286" s="265" t="s">
        <v>189</v>
      </c>
      <c r="E286" s="259">
        <v>345</v>
      </c>
      <c r="F286" s="259">
        <v>304</v>
      </c>
      <c r="G286" s="259">
        <v>199</v>
      </c>
      <c r="H286" s="253">
        <v>55</v>
      </c>
      <c r="I286" s="253">
        <v>165</v>
      </c>
      <c r="J286" s="256">
        <v>1.806</v>
      </c>
      <c r="K286" s="257" t="s">
        <v>820</v>
      </c>
      <c r="L286" s="322">
        <v>7160.07</v>
      </c>
      <c r="M286" s="266" t="s">
        <v>190</v>
      </c>
      <c r="N286" s="341" t="s">
        <v>197</v>
      </c>
      <c r="P286" s="267" t="s">
        <v>635</v>
      </c>
      <c r="Q286" s="267"/>
    </row>
    <row r="287" spans="1:17" s="290" customFormat="1">
      <c r="A287" s="253">
        <v>46</v>
      </c>
      <c r="B287" s="253" t="s">
        <v>317</v>
      </c>
      <c r="C287" s="253" t="s">
        <v>318</v>
      </c>
      <c r="D287" s="265" t="s">
        <v>189</v>
      </c>
      <c r="E287" s="259">
        <v>345</v>
      </c>
      <c r="F287" s="259">
        <v>304</v>
      </c>
      <c r="G287" s="259">
        <v>199</v>
      </c>
      <c r="H287" s="253">
        <v>55</v>
      </c>
      <c r="I287" s="253">
        <v>165</v>
      </c>
      <c r="J287" s="256">
        <v>1.806</v>
      </c>
      <c r="K287" s="257" t="s">
        <v>820</v>
      </c>
      <c r="L287" s="322">
        <v>8031.74</v>
      </c>
      <c r="M287" s="266" t="s">
        <v>190</v>
      </c>
      <c r="N287" s="341" t="s">
        <v>197</v>
      </c>
      <c r="O287" s="247"/>
      <c r="P287" s="267" t="s">
        <v>635</v>
      </c>
      <c r="Q287" s="267"/>
    </row>
    <row r="288" spans="1:17" s="290" customFormat="1">
      <c r="A288" s="253">
        <v>47</v>
      </c>
      <c r="B288" s="253" t="s">
        <v>319</v>
      </c>
      <c r="C288" s="253" t="s">
        <v>320</v>
      </c>
      <c r="D288" s="265" t="s">
        <v>189</v>
      </c>
      <c r="E288" s="259">
        <v>338</v>
      </c>
      <c r="F288" s="259">
        <v>297</v>
      </c>
      <c r="G288" s="259">
        <v>199</v>
      </c>
      <c r="H288" s="253">
        <v>55</v>
      </c>
      <c r="I288" s="253">
        <v>165</v>
      </c>
      <c r="J288" s="256">
        <v>1.806</v>
      </c>
      <c r="K288" s="257" t="s">
        <v>820</v>
      </c>
      <c r="L288" s="322">
        <v>7970.27</v>
      </c>
      <c r="M288" s="266" t="s">
        <v>190</v>
      </c>
      <c r="N288" s="341" t="s">
        <v>197</v>
      </c>
      <c r="P288" s="267" t="s">
        <v>636</v>
      </c>
      <c r="Q288" s="267"/>
    </row>
    <row r="289" spans="1:17" s="290" customFormat="1">
      <c r="A289" s="253">
        <v>48</v>
      </c>
      <c r="B289" s="253" t="s">
        <v>321</v>
      </c>
      <c r="C289" s="253" t="s">
        <v>322</v>
      </c>
      <c r="D289" s="265" t="s">
        <v>189</v>
      </c>
      <c r="E289" s="259">
        <v>345</v>
      </c>
      <c r="F289" s="259">
        <v>304</v>
      </c>
      <c r="G289" s="259">
        <v>199</v>
      </c>
      <c r="H289" s="253">
        <v>55</v>
      </c>
      <c r="I289" s="253">
        <v>165</v>
      </c>
      <c r="J289" s="256">
        <v>1.806</v>
      </c>
      <c r="K289" s="257" t="s">
        <v>820</v>
      </c>
      <c r="L289" s="322">
        <v>7787.72</v>
      </c>
      <c r="M289" s="266" t="s">
        <v>190</v>
      </c>
      <c r="N289" s="341" t="s">
        <v>197</v>
      </c>
      <c r="O289" s="247"/>
      <c r="P289" s="267" t="s">
        <v>635</v>
      </c>
      <c r="Q289" s="267"/>
    </row>
    <row r="290" spans="1:17" s="290" customFormat="1">
      <c r="A290" s="253">
        <v>49</v>
      </c>
      <c r="B290" s="253" t="s">
        <v>323</v>
      </c>
      <c r="C290" s="253" t="s">
        <v>324</v>
      </c>
      <c r="D290" s="265" t="s">
        <v>189</v>
      </c>
      <c r="E290" s="259">
        <v>345</v>
      </c>
      <c r="F290" s="259">
        <v>304</v>
      </c>
      <c r="G290" s="259">
        <v>199</v>
      </c>
      <c r="H290" s="253">
        <v>55</v>
      </c>
      <c r="I290" s="253">
        <v>165</v>
      </c>
      <c r="J290" s="256">
        <v>1.806</v>
      </c>
      <c r="K290" s="257" t="s">
        <v>820</v>
      </c>
      <c r="L290" s="322">
        <v>7778.81</v>
      </c>
      <c r="M290" s="266" t="s">
        <v>190</v>
      </c>
      <c r="N290" s="341" t="s">
        <v>197</v>
      </c>
      <c r="O290" s="247"/>
      <c r="P290" s="267" t="s">
        <v>635</v>
      </c>
      <c r="Q290" s="267"/>
    </row>
    <row r="291" spans="1:17" s="290" customFormat="1">
      <c r="A291" s="253">
        <v>50</v>
      </c>
      <c r="B291" s="253" t="s">
        <v>326</v>
      </c>
      <c r="C291" s="253" t="s">
        <v>325</v>
      </c>
      <c r="D291" s="265" t="s">
        <v>189</v>
      </c>
      <c r="E291" s="259">
        <v>345</v>
      </c>
      <c r="F291" s="259">
        <v>304</v>
      </c>
      <c r="G291" s="259">
        <v>199</v>
      </c>
      <c r="H291" s="253">
        <v>55</v>
      </c>
      <c r="I291" s="253">
        <v>165</v>
      </c>
      <c r="J291" s="256">
        <v>1.806</v>
      </c>
      <c r="K291" s="257" t="s">
        <v>820</v>
      </c>
      <c r="L291" s="322">
        <v>8032.52</v>
      </c>
      <c r="M291" s="266" t="s">
        <v>190</v>
      </c>
      <c r="N291" s="341" t="s">
        <v>197</v>
      </c>
      <c r="O291" s="247"/>
      <c r="P291" s="267" t="s">
        <v>635</v>
      </c>
      <c r="Q291" s="267"/>
    </row>
    <row r="292" spans="1:17" s="292" customFormat="1">
      <c r="A292" s="253">
        <v>51</v>
      </c>
      <c r="B292" s="253" t="s">
        <v>327</v>
      </c>
      <c r="C292" s="268" t="s">
        <v>328</v>
      </c>
      <c r="D292" s="269" t="s">
        <v>189</v>
      </c>
      <c r="E292" s="259">
        <v>338</v>
      </c>
      <c r="F292" s="259">
        <v>297</v>
      </c>
      <c r="G292" s="259">
        <v>199</v>
      </c>
      <c r="H292" s="253">
        <v>55</v>
      </c>
      <c r="I292" s="253">
        <v>165</v>
      </c>
      <c r="J292" s="256">
        <v>1.806</v>
      </c>
      <c r="K292" s="257" t="s">
        <v>820</v>
      </c>
      <c r="L292" s="322">
        <v>7971.68</v>
      </c>
      <c r="M292" s="266" t="s">
        <v>190</v>
      </c>
      <c r="N292" s="296" t="s">
        <v>197</v>
      </c>
      <c r="O292" s="291"/>
      <c r="P292" s="267" t="s">
        <v>636</v>
      </c>
      <c r="Q292" s="267"/>
    </row>
    <row r="293" spans="1:17" s="290" customFormat="1">
      <c r="A293" s="253">
        <v>52</v>
      </c>
      <c r="B293" s="253" t="s">
        <v>329</v>
      </c>
      <c r="C293" s="253" t="s">
        <v>330</v>
      </c>
      <c r="D293" s="265" t="s">
        <v>189</v>
      </c>
      <c r="E293" s="259">
        <v>345</v>
      </c>
      <c r="F293" s="259">
        <v>304</v>
      </c>
      <c r="G293" s="259">
        <v>199</v>
      </c>
      <c r="H293" s="253">
        <v>55</v>
      </c>
      <c r="I293" s="253">
        <v>165</v>
      </c>
      <c r="J293" s="256">
        <v>1.806</v>
      </c>
      <c r="K293" s="257" t="s">
        <v>820</v>
      </c>
      <c r="L293" s="322">
        <v>7789.37</v>
      </c>
      <c r="M293" s="266" t="s">
        <v>190</v>
      </c>
      <c r="N293" s="341" t="s">
        <v>197</v>
      </c>
      <c r="P293" s="267" t="s">
        <v>635</v>
      </c>
      <c r="Q293" s="267"/>
    </row>
    <row r="294" spans="1:17" s="290" customFormat="1">
      <c r="A294" s="253">
        <v>53</v>
      </c>
      <c r="B294" s="253" t="s">
        <v>331</v>
      </c>
      <c r="C294" s="253" t="s">
        <v>332</v>
      </c>
      <c r="D294" s="265" t="s">
        <v>189</v>
      </c>
      <c r="E294" s="259">
        <v>345</v>
      </c>
      <c r="F294" s="259">
        <v>304</v>
      </c>
      <c r="G294" s="259">
        <v>199</v>
      </c>
      <c r="H294" s="253">
        <v>55</v>
      </c>
      <c r="I294" s="253">
        <v>165</v>
      </c>
      <c r="J294" s="256">
        <v>1.806</v>
      </c>
      <c r="K294" s="257" t="s">
        <v>820</v>
      </c>
      <c r="L294" s="322">
        <v>7791.97</v>
      </c>
      <c r="M294" s="266" t="s">
        <v>190</v>
      </c>
      <c r="N294" s="341" t="s">
        <v>197</v>
      </c>
      <c r="P294" s="267" t="s">
        <v>635</v>
      </c>
      <c r="Q294" s="267"/>
    </row>
    <row r="295" spans="1:17" s="290" customFormat="1">
      <c r="A295" s="253">
        <v>54</v>
      </c>
      <c r="B295" s="253" t="s">
        <v>333</v>
      </c>
      <c r="C295" s="253" t="s">
        <v>334</v>
      </c>
      <c r="D295" s="265" t="s">
        <v>189</v>
      </c>
      <c r="E295" s="259">
        <v>345</v>
      </c>
      <c r="F295" s="259">
        <v>304</v>
      </c>
      <c r="G295" s="259">
        <v>199</v>
      </c>
      <c r="H295" s="253">
        <v>55</v>
      </c>
      <c r="I295" s="253">
        <v>165</v>
      </c>
      <c r="J295" s="256">
        <v>1.806</v>
      </c>
      <c r="K295" s="257" t="s">
        <v>820</v>
      </c>
      <c r="L295" s="322">
        <v>7789.53</v>
      </c>
      <c r="M295" s="266" t="s">
        <v>190</v>
      </c>
      <c r="N295" s="341" t="s">
        <v>197</v>
      </c>
      <c r="O295" s="247"/>
      <c r="P295" s="267" t="s">
        <v>635</v>
      </c>
      <c r="Q295" s="267"/>
    </row>
    <row r="296" spans="1:17" s="290" customFormat="1">
      <c r="A296" s="253">
        <v>55</v>
      </c>
      <c r="B296" s="253" t="s">
        <v>230</v>
      </c>
      <c r="C296" s="253" t="s">
        <v>537</v>
      </c>
      <c r="D296" s="265" t="s">
        <v>189</v>
      </c>
      <c r="E296" s="259">
        <v>344</v>
      </c>
      <c r="F296" s="259">
        <v>303</v>
      </c>
      <c r="G296" s="259">
        <v>199</v>
      </c>
      <c r="H296" s="253">
        <v>55</v>
      </c>
      <c r="I296" s="253">
        <v>165</v>
      </c>
      <c r="J296" s="256">
        <v>1.806</v>
      </c>
      <c r="K296" s="257" t="s">
        <v>820</v>
      </c>
      <c r="L296" s="322">
        <v>5718.01</v>
      </c>
      <c r="M296" s="266" t="s">
        <v>190</v>
      </c>
      <c r="N296" s="341" t="s">
        <v>197</v>
      </c>
      <c r="O296" s="247"/>
      <c r="P296" s="267" t="s">
        <v>635</v>
      </c>
      <c r="Q296" s="267"/>
    </row>
    <row r="297" spans="1:17" s="290" customFormat="1">
      <c r="A297" s="253">
        <v>56</v>
      </c>
      <c r="B297" s="253" t="s">
        <v>229</v>
      </c>
      <c r="C297" s="253" t="s">
        <v>536</v>
      </c>
      <c r="D297" s="265" t="s">
        <v>189</v>
      </c>
      <c r="E297" s="259">
        <v>344</v>
      </c>
      <c r="F297" s="259">
        <v>303</v>
      </c>
      <c r="G297" s="259">
        <v>199</v>
      </c>
      <c r="H297" s="253">
        <v>55</v>
      </c>
      <c r="I297" s="253">
        <v>165</v>
      </c>
      <c r="J297" s="256">
        <v>1.806</v>
      </c>
      <c r="K297" s="257" t="s">
        <v>820</v>
      </c>
      <c r="L297" s="322">
        <v>5722.04</v>
      </c>
      <c r="M297" s="266" t="s">
        <v>190</v>
      </c>
      <c r="N297" s="341" t="s">
        <v>197</v>
      </c>
      <c r="O297" s="247"/>
      <c r="P297" s="267" t="s">
        <v>635</v>
      </c>
      <c r="Q297" s="267"/>
    </row>
    <row r="298" spans="1:17" s="290" customFormat="1">
      <c r="A298" s="253">
        <v>57</v>
      </c>
      <c r="B298" s="253" t="s">
        <v>701</v>
      </c>
      <c r="C298" s="253" t="s">
        <v>695</v>
      </c>
      <c r="D298" s="265" t="s">
        <v>189</v>
      </c>
      <c r="E298" s="259">
        <v>310</v>
      </c>
      <c r="F298" s="259">
        <v>274</v>
      </c>
      <c r="G298" s="259">
        <v>169</v>
      </c>
      <c r="H298" s="253">
        <v>55</v>
      </c>
      <c r="I298" s="253">
        <v>165</v>
      </c>
      <c r="J298" s="256">
        <v>1.534</v>
      </c>
      <c r="K298" s="257" t="s">
        <v>820</v>
      </c>
      <c r="L298" s="322">
        <v>5076.5600000000004</v>
      </c>
      <c r="M298" s="266" t="s">
        <v>190</v>
      </c>
      <c r="N298" s="341" t="s">
        <v>197</v>
      </c>
      <c r="O298" s="247"/>
      <c r="P298" s="267" t="s">
        <v>635</v>
      </c>
      <c r="Q298" s="267"/>
    </row>
    <row r="299" spans="1:17" s="290" customFormat="1">
      <c r="A299" s="253">
        <v>58</v>
      </c>
      <c r="B299" s="253" t="s">
        <v>669</v>
      </c>
      <c r="C299" s="253" t="s">
        <v>682</v>
      </c>
      <c r="D299" s="265" t="s">
        <v>189</v>
      </c>
      <c r="E299" s="259">
        <v>302</v>
      </c>
      <c r="F299" s="259">
        <v>267</v>
      </c>
      <c r="G299" s="259">
        <v>169</v>
      </c>
      <c r="H299" s="253">
        <v>55</v>
      </c>
      <c r="I299" s="253">
        <v>165</v>
      </c>
      <c r="J299" s="256">
        <v>1.534</v>
      </c>
      <c r="K299" s="257" t="s">
        <v>820</v>
      </c>
      <c r="L299" s="322">
        <v>5024.08</v>
      </c>
      <c r="M299" s="266" t="s">
        <v>190</v>
      </c>
      <c r="N299" s="341" t="s">
        <v>197</v>
      </c>
      <c r="O299" s="247"/>
      <c r="P299" s="267" t="s">
        <v>636</v>
      </c>
      <c r="Q299" s="267"/>
    </row>
    <row r="300" spans="1:17" s="290" customFormat="1">
      <c r="A300" s="253">
        <v>59</v>
      </c>
      <c r="B300" s="253" t="s">
        <v>775</v>
      </c>
      <c r="C300" s="253" t="s">
        <v>783</v>
      </c>
      <c r="D300" s="265" t="s">
        <v>189</v>
      </c>
      <c r="E300" s="259">
        <v>310</v>
      </c>
      <c r="F300" s="259">
        <v>274</v>
      </c>
      <c r="G300" s="259">
        <v>169</v>
      </c>
      <c r="H300" s="253">
        <v>55</v>
      </c>
      <c r="I300" s="253">
        <v>165</v>
      </c>
      <c r="J300" s="256">
        <v>1.534</v>
      </c>
      <c r="K300" s="257" t="s">
        <v>820</v>
      </c>
      <c r="L300" s="322">
        <v>5067.25</v>
      </c>
      <c r="M300" s="283" t="s">
        <v>190</v>
      </c>
      <c r="N300" s="341" t="s">
        <v>197</v>
      </c>
      <c r="O300" s="247"/>
      <c r="P300" s="267" t="s">
        <v>635</v>
      </c>
      <c r="Q300" s="267"/>
    </row>
    <row r="301" spans="1:17" s="290" customFormat="1">
      <c r="A301" s="253">
        <v>60</v>
      </c>
      <c r="B301" s="253" t="s">
        <v>762</v>
      </c>
      <c r="C301" s="253" t="s">
        <v>763</v>
      </c>
      <c r="D301" s="265" t="s">
        <v>189</v>
      </c>
      <c r="E301" s="259">
        <v>310</v>
      </c>
      <c r="F301" s="259">
        <v>274</v>
      </c>
      <c r="G301" s="259">
        <v>169</v>
      </c>
      <c r="H301" s="253">
        <v>55</v>
      </c>
      <c r="I301" s="253">
        <v>165</v>
      </c>
      <c r="J301" s="256">
        <v>1.534</v>
      </c>
      <c r="K301" s="257" t="s">
        <v>820</v>
      </c>
      <c r="L301" s="322">
        <v>5067.25</v>
      </c>
      <c r="M301" s="283" t="s">
        <v>190</v>
      </c>
      <c r="N301" s="341" t="s">
        <v>197</v>
      </c>
      <c r="O301" s="247"/>
      <c r="P301" s="267" t="s">
        <v>635</v>
      </c>
      <c r="Q301" s="267"/>
    </row>
    <row r="302" spans="1:17" s="290" customFormat="1">
      <c r="A302" s="253">
        <v>61</v>
      </c>
      <c r="B302" s="253" t="s">
        <v>797</v>
      </c>
      <c r="C302" s="253" t="s">
        <v>818</v>
      </c>
      <c r="D302" s="265" t="s">
        <v>189</v>
      </c>
      <c r="E302" s="259">
        <v>310</v>
      </c>
      <c r="F302" s="259">
        <v>274</v>
      </c>
      <c r="G302" s="259">
        <v>169</v>
      </c>
      <c r="H302" s="253">
        <v>55</v>
      </c>
      <c r="I302" s="253">
        <v>165</v>
      </c>
      <c r="J302" s="256">
        <v>1.534</v>
      </c>
      <c r="K302" s="257" t="s">
        <v>820</v>
      </c>
      <c r="L302" s="322">
        <v>5076.3</v>
      </c>
      <c r="M302" s="283" t="s">
        <v>190</v>
      </c>
      <c r="N302" s="341" t="s">
        <v>197</v>
      </c>
      <c r="O302" s="247"/>
      <c r="P302" s="267" t="s">
        <v>635</v>
      </c>
      <c r="Q302" s="267"/>
    </row>
    <row r="303" spans="1:17" s="290" customFormat="1">
      <c r="A303" s="253">
        <v>62</v>
      </c>
      <c r="B303" s="253" t="s">
        <v>715</v>
      </c>
      <c r="C303" s="253" t="s">
        <v>716</v>
      </c>
      <c r="D303" s="265" t="s">
        <v>189</v>
      </c>
      <c r="E303" s="259">
        <v>310</v>
      </c>
      <c r="F303" s="259">
        <v>274</v>
      </c>
      <c r="G303" s="259">
        <v>169</v>
      </c>
      <c r="H303" s="253">
        <v>55</v>
      </c>
      <c r="I303" s="253">
        <v>165</v>
      </c>
      <c r="J303" s="256">
        <v>1.534</v>
      </c>
      <c r="K303" s="257" t="s">
        <v>820</v>
      </c>
      <c r="L303" s="322">
        <v>5067.32</v>
      </c>
      <c r="M303" s="283" t="s">
        <v>190</v>
      </c>
      <c r="N303" s="341" t="s">
        <v>197</v>
      </c>
      <c r="O303" s="247"/>
      <c r="P303" s="267" t="s">
        <v>635</v>
      </c>
      <c r="Q303" s="267"/>
    </row>
    <row r="304" spans="1:17" s="290" customFormat="1">
      <c r="A304" s="253">
        <v>63</v>
      </c>
      <c r="B304" s="253" t="s">
        <v>810</v>
      </c>
      <c r="C304" s="253" t="s">
        <v>811</v>
      </c>
      <c r="D304" s="265" t="s">
        <v>189</v>
      </c>
      <c r="E304" s="259">
        <v>302</v>
      </c>
      <c r="F304" s="259">
        <v>267</v>
      </c>
      <c r="G304" s="259">
        <v>169</v>
      </c>
      <c r="H304" s="253">
        <v>55</v>
      </c>
      <c r="I304" s="253">
        <v>165</v>
      </c>
      <c r="J304" s="256">
        <v>1.534</v>
      </c>
      <c r="K304" s="257" t="s">
        <v>820</v>
      </c>
      <c r="L304" s="322">
        <v>6154.81</v>
      </c>
      <c r="M304" s="283" t="s">
        <v>190</v>
      </c>
      <c r="N304" s="341" t="s">
        <v>197</v>
      </c>
      <c r="O304" s="247"/>
      <c r="P304" s="267" t="s">
        <v>636</v>
      </c>
      <c r="Q304" s="267"/>
    </row>
    <row r="305" spans="1:18" s="290" customFormat="1">
      <c r="A305" s="253">
        <v>64</v>
      </c>
      <c r="B305" s="253" t="s">
        <v>824</v>
      </c>
      <c r="C305" s="253" t="s">
        <v>823</v>
      </c>
      <c r="D305" s="265" t="s">
        <v>189</v>
      </c>
      <c r="E305" s="259">
        <v>302</v>
      </c>
      <c r="F305" s="259">
        <v>267</v>
      </c>
      <c r="G305" s="259">
        <v>169</v>
      </c>
      <c r="H305" s="253">
        <v>55</v>
      </c>
      <c r="I305" s="253">
        <v>165</v>
      </c>
      <c r="J305" s="256">
        <v>1.534</v>
      </c>
      <c r="K305" s="257" t="s">
        <v>820</v>
      </c>
      <c r="L305" s="322">
        <v>6224.31</v>
      </c>
      <c r="M305" s="283" t="s">
        <v>190</v>
      </c>
      <c r="N305" s="341" t="s">
        <v>197</v>
      </c>
      <c r="O305" s="247"/>
      <c r="P305" s="267" t="s">
        <v>635</v>
      </c>
      <c r="Q305" s="267"/>
    </row>
    <row r="306" spans="1:18" s="290" customFormat="1">
      <c r="A306" s="253">
        <v>65</v>
      </c>
      <c r="B306" s="253" t="s">
        <v>693</v>
      </c>
      <c r="C306" s="253" t="s">
        <v>694</v>
      </c>
      <c r="D306" s="265" t="s">
        <v>189</v>
      </c>
      <c r="E306" s="259">
        <v>302</v>
      </c>
      <c r="F306" s="259">
        <v>267</v>
      </c>
      <c r="G306" s="259">
        <v>169</v>
      </c>
      <c r="H306" s="253">
        <v>55</v>
      </c>
      <c r="I306" s="253">
        <v>165</v>
      </c>
      <c r="J306" s="256">
        <v>1.534</v>
      </c>
      <c r="K306" s="257" t="s">
        <v>820</v>
      </c>
      <c r="L306" s="322">
        <v>5394.15</v>
      </c>
      <c r="M306" s="283" t="s">
        <v>190</v>
      </c>
      <c r="N306" s="341" t="s">
        <v>197</v>
      </c>
      <c r="O306" s="247"/>
      <c r="P306" s="267" t="s">
        <v>636</v>
      </c>
      <c r="Q306" s="267"/>
    </row>
    <row r="307" spans="1:18" s="290" customFormat="1">
      <c r="A307" s="253">
        <v>66</v>
      </c>
      <c r="B307" s="253" t="s">
        <v>837</v>
      </c>
      <c r="C307" s="253" t="s">
        <v>836</v>
      </c>
      <c r="D307" s="265" t="s">
        <v>189</v>
      </c>
      <c r="E307" s="259">
        <v>310</v>
      </c>
      <c r="F307" s="259">
        <v>274</v>
      </c>
      <c r="G307" s="259">
        <v>169</v>
      </c>
      <c r="H307" s="253">
        <v>55</v>
      </c>
      <c r="I307" s="253">
        <v>165</v>
      </c>
      <c r="J307" s="256">
        <v>1.534</v>
      </c>
      <c r="K307" s="257" t="s">
        <v>820</v>
      </c>
      <c r="L307" s="322">
        <v>5449.94</v>
      </c>
      <c r="M307" s="266" t="s">
        <v>190</v>
      </c>
      <c r="N307" s="341" t="s">
        <v>197</v>
      </c>
      <c r="O307" s="247"/>
      <c r="P307" s="267" t="s">
        <v>635</v>
      </c>
      <c r="Q307" s="267"/>
    </row>
    <row r="308" spans="1:18" s="290" customFormat="1">
      <c r="A308" s="253">
        <v>67</v>
      </c>
      <c r="B308" s="253" t="s">
        <v>842</v>
      </c>
      <c r="C308" s="253" t="s">
        <v>873</v>
      </c>
      <c r="D308" s="265" t="s">
        <v>189</v>
      </c>
      <c r="E308" s="259">
        <v>310</v>
      </c>
      <c r="F308" s="259">
        <v>274</v>
      </c>
      <c r="G308" s="259">
        <v>169</v>
      </c>
      <c r="H308" s="253">
        <v>55</v>
      </c>
      <c r="I308" s="253">
        <v>165</v>
      </c>
      <c r="J308" s="256">
        <v>1.534</v>
      </c>
      <c r="K308" s="257" t="s">
        <v>820</v>
      </c>
      <c r="L308" s="322">
        <v>5449.1</v>
      </c>
      <c r="M308" s="266" t="s">
        <v>190</v>
      </c>
      <c r="N308" s="341" t="s">
        <v>197</v>
      </c>
      <c r="O308" s="247"/>
      <c r="P308" s="267" t="s">
        <v>635</v>
      </c>
      <c r="Q308" s="267"/>
    </row>
    <row r="309" spans="1:18" s="290" customFormat="1">
      <c r="A309" s="253">
        <v>68</v>
      </c>
      <c r="B309" s="253" t="s">
        <v>874</v>
      </c>
      <c r="C309" s="253" t="s">
        <v>875</v>
      </c>
      <c r="D309" s="265" t="s">
        <v>189</v>
      </c>
      <c r="E309" s="259">
        <v>310</v>
      </c>
      <c r="F309" s="259">
        <v>274</v>
      </c>
      <c r="G309" s="259">
        <v>169</v>
      </c>
      <c r="H309" s="253">
        <v>55</v>
      </c>
      <c r="I309" s="253">
        <v>165</v>
      </c>
      <c r="J309" s="256">
        <v>1.534</v>
      </c>
      <c r="K309" s="257" t="s">
        <v>820</v>
      </c>
      <c r="L309" s="322">
        <v>5440.8</v>
      </c>
      <c r="M309" s="266" t="s">
        <v>190</v>
      </c>
      <c r="N309" s="341" t="s">
        <v>197</v>
      </c>
      <c r="P309" s="247"/>
      <c r="Q309" s="247"/>
      <c r="R309" s="267" t="s">
        <v>635</v>
      </c>
    </row>
    <row r="310" spans="1:18" s="369" customFormat="1">
      <c r="A310" s="359"/>
      <c r="B310" s="359" t="s">
        <v>352</v>
      </c>
      <c r="C310" s="359" t="s">
        <v>939</v>
      </c>
      <c r="D310" s="360" t="s">
        <v>189</v>
      </c>
      <c r="E310" s="361">
        <v>305</v>
      </c>
      <c r="F310" s="361">
        <v>262</v>
      </c>
      <c r="G310" s="361">
        <v>169</v>
      </c>
      <c r="H310" s="359">
        <v>55</v>
      </c>
      <c r="I310" s="359">
        <v>165</v>
      </c>
      <c r="J310" s="362">
        <v>1.534</v>
      </c>
      <c r="K310" s="363" t="s">
        <v>820</v>
      </c>
      <c r="L310" s="364">
        <v>4274.5</v>
      </c>
      <c r="M310" s="365" t="s">
        <v>190</v>
      </c>
      <c r="N310" s="366" t="s">
        <v>197</v>
      </c>
      <c r="O310" s="367"/>
      <c r="P310" s="368" t="s">
        <v>636</v>
      </c>
      <c r="Q310" s="368" t="s">
        <v>935</v>
      </c>
    </row>
    <row r="311" spans="1:18" s="369" customFormat="1">
      <c r="A311" s="359"/>
      <c r="B311" s="359" t="s">
        <v>356</v>
      </c>
      <c r="C311" s="359" t="s">
        <v>940</v>
      </c>
      <c r="D311" s="360" t="s">
        <v>189</v>
      </c>
      <c r="E311" s="361">
        <v>305</v>
      </c>
      <c r="F311" s="361">
        <v>262</v>
      </c>
      <c r="G311" s="361">
        <v>169</v>
      </c>
      <c r="H311" s="359">
        <v>55</v>
      </c>
      <c r="I311" s="359">
        <v>165</v>
      </c>
      <c r="J311" s="362">
        <v>1.534</v>
      </c>
      <c r="K311" s="363" t="s">
        <v>820</v>
      </c>
      <c r="L311" s="364">
        <v>4274.57</v>
      </c>
      <c r="M311" s="365" t="s">
        <v>190</v>
      </c>
      <c r="N311" s="366" t="s">
        <v>197</v>
      </c>
      <c r="O311" s="367"/>
      <c r="P311" s="368" t="s">
        <v>636</v>
      </c>
      <c r="Q311" s="368" t="s">
        <v>935</v>
      </c>
    </row>
    <row r="312" spans="1:18" s="369" customFormat="1">
      <c r="A312" s="359"/>
      <c r="B312" s="359" t="s">
        <v>382</v>
      </c>
      <c r="C312" s="359" t="s">
        <v>941</v>
      </c>
      <c r="D312" s="360" t="s">
        <v>189</v>
      </c>
      <c r="E312" s="361">
        <v>296</v>
      </c>
      <c r="F312" s="361">
        <v>260</v>
      </c>
      <c r="G312" s="361">
        <v>169</v>
      </c>
      <c r="H312" s="359">
        <v>55</v>
      </c>
      <c r="I312" s="359">
        <v>165</v>
      </c>
      <c r="J312" s="362">
        <v>1.534</v>
      </c>
      <c r="K312" s="363" t="s">
        <v>820</v>
      </c>
      <c r="L312" s="364">
        <v>4224.12</v>
      </c>
      <c r="M312" s="365" t="s">
        <v>190</v>
      </c>
      <c r="N312" s="366" t="s">
        <v>197</v>
      </c>
      <c r="P312" s="368" t="s">
        <v>636</v>
      </c>
      <c r="Q312" s="368" t="s">
        <v>935</v>
      </c>
    </row>
    <row r="313" spans="1:18" s="369" customFormat="1">
      <c r="A313" s="359"/>
      <c r="B313" s="359" t="s">
        <v>384</v>
      </c>
      <c r="C313" s="359" t="s">
        <v>942</v>
      </c>
      <c r="D313" s="360" t="s">
        <v>189</v>
      </c>
      <c r="E313" s="361">
        <v>296</v>
      </c>
      <c r="F313" s="361">
        <v>260</v>
      </c>
      <c r="G313" s="361">
        <v>169</v>
      </c>
      <c r="H313" s="359">
        <v>55</v>
      </c>
      <c r="I313" s="359">
        <v>165</v>
      </c>
      <c r="J313" s="362">
        <v>1.534</v>
      </c>
      <c r="K313" s="363" t="s">
        <v>820</v>
      </c>
      <c r="L313" s="364">
        <v>4224.12</v>
      </c>
      <c r="M313" s="365" t="s">
        <v>190</v>
      </c>
      <c r="N313" s="366" t="s">
        <v>197</v>
      </c>
      <c r="P313" s="368" t="s">
        <v>636</v>
      </c>
      <c r="Q313" s="368" t="s">
        <v>935</v>
      </c>
    </row>
    <row r="314" spans="1:18" s="369" customFormat="1">
      <c r="A314" s="359"/>
      <c r="B314" s="359" t="s">
        <v>392</v>
      </c>
      <c r="C314" s="359" t="s">
        <v>943</v>
      </c>
      <c r="D314" s="360" t="s">
        <v>189</v>
      </c>
      <c r="E314" s="361">
        <v>318</v>
      </c>
      <c r="F314" s="361">
        <v>282</v>
      </c>
      <c r="G314" s="361">
        <v>199</v>
      </c>
      <c r="H314" s="359">
        <v>55</v>
      </c>
      <c r="I314" s="359">
        <v>165</v>
      </c>
      <c r="J314" s="362">
        <v>1.806</v>
      </c>
      <c r="K314" s="363" t="s">
        <v>820</v>
      </c>
      <c r="L314" s="364">
        <v>4347.66</v>
      </c>
      <c r="M314" s="365" t="s">
        <v>190</v>
      </c>
      <c r="N314" s="366" t="s">
        <v>197</v>
      </c>
      <c r="O314" s="367"/>
      <c r="P314" s="368" t="s">
        <v>636</v>
      </c>
      <c r="Q314" s="368" t="s">
        <v>935</v>
      </c>
    </row>
    <row r="315" spans="1:18" s="369" customFormat="1">
      <c r="A315" s="359"/>
      <c r="B315" s="359" t="s">
        <v>394</v>
      </c>
      <c r="C315" s="359" t="s">
        <v>944</v>
      </c>
      <c r="D315" s="360" t="s">
        <v>189</v>
      </c>
      <c r="E315" s="361">
        <v>318</v>
      </c>
      <c r="F315" s="361">
        <v>282</v>
      </c>
      <c r="G315" s="361">
        <v>199</v>
      </c>
      <c r="H315" s="359">
        <v>55</v>
      </c>
      <c r="I315" s="359">
        <v>165</v>
      </c>
      <c r="J315" s="362">
        <v>1.806</v>
      </c>
      <c r="K315" s="363" t="s">
        <v>820</v>
      </c>
      <c r="L315" s="364">
        <v>4347.5600000000004</v>
      </c>
      <c r="M315" s="365" t="s">
        <v>190</v>
      </c>
      <c r="N315" s="366" t="s">
        <v>197</v>
      </c>
      <c r="P315" s="368" t="s">
        <v>636</v>
      </c>
      <c r="Q315" s="368" t="s">
        <v>935</v>
      </c>
    </row>
    <row r="316" spans="1:18" s="369" customFormat="1">
      <c r="A316" s="359"/>
      <c r="B316" s="359" t="s">
        <v>663</v>
      </c>
      <c r="C316" s="359" t="s">
        <v>945</v>
      </c>
      <c r="D316" s="360" t="s">
        <v>189</v>
      </c>
      <c r="E316" s="361">
        <v>334</v>
      </c>
      <c r="F316" s="361">
        <v>293</v>
      </c>
      <c r="G316" s="361">
        <v>199</v>
      </c>
      <c r="H316" s="359">
        <v>55</v>
      </c>
      <c r="I316" s="359">
        <v>165</v>
      </c>
      <c r="J316" s="362">
        <v>1.806</v>
      </c>
      <c r="K316" s="363" t="s">
        <v>820</v>
      </c>
      <c r="L316" s="364">
        <v>5716.5</v>
      </c>
      <c r="M316" s="365" t="s">
        <v>190</v>
      </c>
      <c r="N316" s="366" t="s">
        <v>197</v>
      </c>
      <c r="O316" s="367"/>
      <c r="P316" s="368" t="s">
        <v>636</v>
      </c>
      <c r="Q316" s="368" t="s">
        <v>935</v>
      </c>
    </row>
    <row r="317" spans="1:18" s="369" customFormat="1">
      <c r="A317" s="359"/>
      <c r="B317" s="359" t="s">
        <v>662</v>
      </c>
      <c r="C317" s="359" t="s">
        <v>946</v>
      </c>
      <c r="D317" s="360" t="s">
        <v>189</v>
      </c>
      <c r="E317" s="361">
        <v>334</v>
      </c>
      <c r="F317" s="361">
        <v>293</v>
      </c>
      <c r="G317" s="361">
        <v>199</v>
      </c>
      <c r="H317" s="359">
        <v>55</v>
      </c>
      <c r="I317" s="359">
        <v>165</v>
      </c>
      <c r="J317" s="362">
        <v>1.806</v>
      </c>
      <c r="K317" s="363" t="s">
        <v>820</v>
      </c>
      <c r="L317" s="364">
        <v>5716.48</v>
      </c>
      <c r="M317" s="365" t="s">
        <v>190</v>
      </c>
      <c r="N317" s="366" t="s">
        <v>197</v>
      </c>
      <c r="P317" s="368" t="s">
        <v>636</v>
      </c>
      <c r="Q317" s="368" t="s">
        <v>935</v>
      </c>
    </row>
    <row r="318" spans="1:18" s="369" customFormat="1">
      <c r="A318" s="359"/>
      <c r="B318" s="359" t="s">
        <v>229</v>
      </c>
      <c r="C318" s="359" t="s">
        <v>947</v>
      </c>
      <c r="D318" s="360" t="s">
        <v>189</v>
      </c>
      <c r="E318" s="361">
        <v>334</v>
      </c>
      <c r="F318" s="361">
        <v>293</v>
      </c>
      <c r="G318" s="361">
        <v>199</v>
      </c>
      <c r="H318" s="359">
        <v>55</v>
      </c>
      <c r="I318" s="359">
        <v>165</v>
      </c>
      <c r="J318" s="362">
        <v>1.806</v>
      </c>
      <c r="K318" s="363" t="s">
        <v>820</v>
      </c>
      <c r="L318" s="364">
        <v>5668.21</v>
      </c>
      <c r="M318" s="365" t="s">
        <v>190</v>
      </c>
      <c r="N318" s="366" t="s">
        <v>197</v>
      </c>
      <c r="O318" s="367"/>
      <c r="P318" s="368" t="s">
        <v>636</v>
      </c>
      <c r="Q318" s="368" t="s">
        <v>935</v>
      </c>
    </row>
    <row r="319" spans="1:18" s="369" customFormat="1">
      <c r="A319" s="359"/>
      <c r="B319" s="359" t="s">
        <v>230</v>
      </c>
      <c r="C319" s="359" t="s">
        <v>948</v>
      </c>
      <c r="D319" s="360" t="s">
        <v>189</v>
      </c>
      <c r="E319" s="361">
        <v>334</v>
      </c>
      <c r="F319" s="361">
        <v>293</v>
      </c>
      <c r="G319" s="361">
        <v>199</v>
      </c>
      <c r="H319" s="359">
        <v>55</v>
      </c>
      <c r="I319" s="359">
        <v>165</v>
      </c>
      <c r="J319" s="362">
        <v>1.806</v>
      </c>
      <c r="K319" s="363" t="s">
        <v>820</v>
      </c>
      <c r="L319" s="364">
        <v>5664.17</v>
      </c>
      <c r="M319" s="365" t="s">
        <v>190</v>
      </c>
      <c r="N319" s="366" t="s">
        <v>197</v>
      </c>
      <c r="O319" s="367"/>
      <c r="P319" s="368" t="s">
        <v>636</v>
      </c>
      <c r="Q319" s="368" t="s">
        <v>935</v>
      </c>
    </row>
    <row r="320" spans="1:18" s="290" customFormat="1">
      <c r="A320" s="253"/>
      <c r="B320" s="252"/>
      <c r="C320" s="253"/>
      <c r="D320" s="265" t="s">
        <v>189</v>
      </c>
      <c r="E320" s="259"/>
      <c r="F320" s="259"/>
      <c r="G320" s="259"/>
      <c r="H320" s="253"/>
      <c r="I320" s="253"/>
      <c r="J320" s="256"/>
      <c r="K320" s="257"/>
      <c r="L320" s="322"/>
      <c r="M320" s="283" t="s">
        <v>190</v>
      </c>
      <c r="N320" s="341"/>
      <c r="P320" s="248"/>
      <c r="Q320" s="248"/>
    </row>
    <row r="321" spans="1:17" s="290" customFormat="1">
      <c r="A321" s="253"/>
      <c r="B321" s="252"/>
      <c r="C321" s="253"/>
      <c r="D321" s="265" t="s">
        <v>189</v>
      </c>
      <c r="E321" s="255"/>
      <c r="F321" s="253"/>
      <c r="G321" s="253"/>
      <c r="H321" s="253"/>
      <c r="I321" s="253"/>
      <c r="J321" s="256"/>
      <c r="K321" s="257"/>
      <c r="L321" s="322"/>
      <c r="M321" s="283" t="s">
        <v>190</v>
      </c>
      <c r="N321" s="341"/>
      <c r="P321" s="248"/>
      <c r="Q321" s="248"/>
    </row>
    <row r="322" spans="1:17">
      <c r="A322" s="253"/>
      <c r="B322" s="253"/>
      <c r="C322" s="253"/>
      <c r="D322" s="265" t="s">
        <v>189</v>
      </c>
      <c r="E322" s="287"/>
      <c r="F322" s="253"/>
      <c r="G322" s="253"/>
      <c r="H322" s="253"/>
      <c r="I322" s="253"/>
      <c r="J322" s="256"/>
      <c r="K322" s="257"/>
      <c r="L322" s="322"/>
      <c r="M322" s="283" t="s">
        <v>190</v>
      </c>
      <c r="N322" s="341"/>
      <c r="P322" s="248"/>
      <c r="Q322" s="248"/>
    </row>
    <row r="323" spans="1:17">
      <c r="A323" s="253"/>
      <c r="B323" s="252"/>
      <c r="C323" s="253"/>
      <c r="D323" s="265" t="s">
        <v>189</v>
      </c>
      <c r="E323" s="261"/>
      <c r="F323" s="258"/>
      <c r="G323" s="253"/>
      <c r="H323" s="253"/>
      <c r="I323" s="253"/>
      <c r="J323" s="256"/>
      <c r="K323" s="257"/>
      <c r="L323" s="322"/>
      <c r="M323" s="283" t="s">
        <v>190</v>
      </c>
      <c r="N323" s="341"/>
      <c r="P323" s="248"/>
      <c r="Q323" s="248"/>
    </row>
    <row r="324" spans="1:17">
      <c r="A324" s="253"/>
      <c r="B324" s="252"/>
      <c r="C324" s="253"/>
      <c r="D324" s="265" t="s">
        <v>189</v>
      </c>
      <c r="E324" s="261"/>
      <c r="F324" s="258"/>
      <c r="G324" s="253"/>
      <c r="H324" s="253"/>
      <c r="I324" s="253"/>
      <c r="J324" s="256"/>
      <c r="K324" s="257"/>
      <c r="L324" s="322"/>
      <c r="M324" s="283" t="s">
        <v>190</v>
      </c>
      <c r="N324" s="341"/>
      <c r="O324" s="247"/>
      <c r="P324" s="248"/>
      <c r="Q324" s="248"/>
    </row>
    <row r="325" spans="1:17">
      <c r="A325" s="253"/>
      <c r="B325" s="252"/>
      <c r="C325" s="253"/>
      <c r="D325" s="265" t="s">
        <v>189</v>
      </c>
      <c r="E325" s="261"/>
      <c r="F325" s="258"/>
      <c r="G325" s="253"/>
      <c r="H325" s="253"/>
      <c r="I325" s="253"/>
      <c r="J325" s="256"/>
      <c r="K325" s="257"/>
      <c r="L325" s="322"/>
      <c r="M325" s="283" t="s">
        <v>190</v>
      </c>
      <c r="N325" s="341"/>
      <c r="O325" s="247"/>
      <c r="P325" s="248"/>
      <c r="Q325" s="248"/>
    </row>
    <row r="326" spans="1:17">
      <c r="A326" s="253"/>
      <c r="B326" s="252"/>
      <c r="C326" s="253"/>
      <c r="D326" s="265" t="s">
        <v>189</v>
      </c>
      <c r="E326" s="261"/>
      <c r="F326" s="258"/>
      <c r="G326" s="253"/>
      <c r="H326" s="253"/>
      <c r="I326" s="253"/>
      <c r="J326" s="256"/>
      <c r="K326" s="257"/>
      <c r="L326" s="322"/>
      <c r="M326" s="283" t="s">
        <v>190</v>
      </c>
      <c r="N326" s="341"/>
      <c r="O326" s="247"/>
      <c r="P326" s="248"/>
      <c r="Q326" s="248"/>
    </row>
    <row r="327" spans="1:17">
      <c r="A327" s="253"/>
      <c r="B327" s="252"/>
      <c r="C327" s="253"/>
      <c r="D327" s="265" t="s">
        <v>189</v>
      </c>
      <c r="E327" s="261"/>
      <c r="F327" s="258"/>
      <c r="G327" s="253"/>
      <c r="H327" s="253"/>
      <c r="I327" s="253"/>
      <c r="J327" s="256"/>
      <c r="K327" s="257"/>
      <c r="L327" s="322"/>
      <c r="M327" s="283" t="s">
        <v>190</v>
      </c>
      <c r="N327" s="341"/>
      <c r="O327" s="247"/>
      <c r="P327" s="248"/>
      <c r="Q327" s="248"/>
    </row>
    <row r="328" spans="1:17">
      <c r="A328" s="253">
        <v>1</v>
      </c>
      <c r="B328" s="253" t="s">
        <v>77</v>
      </c>
      <c r="C328" s="253" t="s">
        <v>380</v>
      </c>
      <c r="D328" s="265" t="s">
        <v>189</v>
      </c>
      <c r="E328" s="259">
        <v>9.5</v>
      </c>
      <c r="F328" s="259">
        <v>7.5</v>
      </c>
      <c r="G328" s="259">
        <v>83</v>
      </c>
      <c r="H328" s="253">
        <v>43</v>
      </c>
      <c r="I328" s="253">
        <v>13</v>
      </c>
      <c r="J328" s="256">
        <v>4.5999999999999999E-2</v>
      </c>
      <c r="K328" s="257"/>
      <c r="L328" s="322">
        <v>79.66</v>
      </c>
      <c r="M328" s="283" t="s">
        <v>190</v>
      </c>
      <c r="N328" s="341"/>
      <c r="O328" s="247"/>
      <c r="P328" s="248"/>
      <c r="Q328" s="248"/>
    </row>
    <row r="329" spans="1:17">
      <c r="A329" s="253">
        <v>2</v>
      </c>
      <c r="B329" s="253" t="s">
        <v>78</v>
      </c>
      <c r="C329" s="253" t="s">
        <v>381</v>
      </c>
      <c r="D329" s="265" t="s">
        <v>189</v>
      </c>
      <c r="E329" s="259">
        <v>7</v>
      </c>
      <c r="F329" s="259">
        <v>6.4</v>
      </c>
      <c r="G329" s="259">
        <v>67</v>
      </c>
      <c r="H329" s="253">
        <v>35</v>
      </c>
      <c r="I329" s="253">
        <v>13.5</v>
      </c>
      <c r="J329" s="256">
        <v>3.2000000000000001E-2</v>
      </c>
      <c r="K329" s="257"/>
      <c r="L329" s="322">
        <v>86.66</v>
      </c>
      <c r="M329" s="283" t="s">
        <v>190</v>
      </c>
      <c r="N329" s="341"/>
      <c r="O329" s="247"/>
      <c r="P329" s="248"/>
      <c r="Q329" s="248"/>
    </row>
    <row r="330" spans="1:17">
      <c r="A330" s="253">
        <v>3</v>
      </c>
      <c r="B330" s="253" t="s">
        <v>191</v>
      </c>
      <c r="C330" s="253" t="s">
        <v>192</v>
      </c>
      <c r="D330" s="265" t="s">
        <v>189</v>
      </c>
      <c r="E330" s="259">
        <v>7</v>
      </c>
      <c r="F330" s="259">
        <v>6.4</v>
      </c>
      <c r="G330" s="259">
        <v>67</v>
      </c>
      <c r="H330" s="253">
        <v>35</v>
      </c>
      <c r="I330" s="253">
        <v>13.5</v>
      </c>
      <c r="J330" s="256">
        <v>3.2000000000000001E-2</v>
      </c>
      <c r="K330" s="257"/>
      <c r="L330" s="322">
        <v>57.46</v>
      </c>
      <c r="M330" s="283" t="s">
        <v>190</v>
      </c>
      <c r="N330" s="341"/>
      <c r="O330" s="247"/>
      <c r="P330" s="248"/>
      <c r="Q330" s="248"/>
    </row>
    <row r="331" spans="1:17">
      <c r="A331" s="253">
        <v>4</v>
      </c>
      <c r="B331" s="253" t="s">
        <v>639</v>
      </c>
      <c r="C331" s="253" t="s">
        <v>652</v>
      </c>
      <c r="D331" s="265" t="s">
        <v>189</v>
      </c>
      <c r="E331" s="259">
        <v>7</v>
      </c>
      <c r="F331" s="259">
        <v>6.4</v>
      </c>
      <c r="G331" s="259">
        <v>67</v>
      </c>
      <c r="H331" s="253">
        <v>35</v>
      </c>
      <c r="I331" s="253">
        <v>13.5</v>
      </c>
      <c r="J331" s="256">
        <v>3.2000000000000001E-2</v>
      </c>
      <c r="K331" s="257"/>
      <c r="L331" s="322">
        <v>73.38</v>
      </c>
      <c r="M331" s="266" t="s">
        <v>190</v>
      </c>
      <c r="N331" s="341"/>
      <c r="O331" s="247"/>
      <c r="P331" s="286"/>
      <c r="Q331" s="286"/>
    </row>
    <row r="332" spans="1:17">
      <c r="A332" s="253">
        <v>5</v>
      </c>
      <c r="B332" s="253" t="s">
        <v>640</v>
      </c>
      <c r="C332" s="253" t="s">
        <v>653</v>
      </c>
      <c r="D332" s="265" t="s">
        <v>189</v>
      </c>
      <c r="E332" s="259">
        <v>7</v>
      </c>
      <c r="F332" s="259">
        <v>6.4</v>
      </c>
      <c r="G332" s="259">
        <v>67</v>
      </c>
      <c r="H332" s="253">
        <v>35</v>
      </c>
      <c r="I332" s="253">
        <v>13.5</v>
      </c>
      <c r="J332" s="256">
        <v>3.2000000000000001E-2</v>
      </c>
      <c r="K332" s="257"/>
      <c r="L332" s="322">
        <v>73.38</v>
      </c>
      <c r="M332" s="283" t="s">
        <v>190</v>
      </c>
      <c r="N332" s="341"/>
      <c r="O332" s="247"/>
      <c r="P332" s="248"/>
      <c r="Q332" s="248"/>
    </row>
    <row r="333" spans="1:17">
      <c r="A333" s="253">
        <v>6</v>
      </c>
      <c r="B333" s="253" t="s">
        <v>788</v>
      </c>
      <c r="C333" s="253" t="s">
        <v>789</v>
      </c>
      <c r="D333" s="265" t="s">
        <v>189</v>
      </c>
      <c r="E333" s="259">
        <v>7</v>
      </c>
      <c r="F333" s="259">
        <v>6.4</v>
      </c>
      <c r="G333" s="259">
        <v>67</v>
      </c>
      <c r="H333" s="253">
        <v>35</v>
      </c>
      <c r="I333" s="253">
        <v>14</v>
      </c>
      <c r="J333" s="256">
        <v>3.3000000000000002E-2</v>
      </c>
      <c r="K333" s="257"/>
      <c r="L333" s="322">
        <v>80.16</v>
      </c>
      <c r="M333" s="283" t="s">
        <v>190</v>
      </c>
      <c r="N333" s="341"/>
      <c r="O333" s="247"/>
      <c r="P333" s="286"/>
      <c r="Q333" s="286"/>
    </row>
    <row r="334" spans="1:17">
      <c r="A334" s="253">
        <v>7</v>
      </c>
      <c r="B334" s="253" t="s">
        <v>641</v>
      </c>
      <c r="C334" s="253" t="s">
        <v>607</v>
      </c>
      <c r="D334" s="265" t="s">
        <v>189</v>
      </c>
      <c r="E334" s="259">
        <v>7</v>
      </c>
      <c r="F334" s="259">
        <v>6.4</v>
      </c>
      <c r="G334" s="259">
        <v>67</v>
      </c>
      <c r="H334" s="253">
        <v>35</v>
      </c>
      <c r="I334" s="253">
        <v>13.5</v>
      </c>
      <c r="J334" s="256">
        <v>3.2000000000000001E-2</v>
      </c>
      <c r="K334" s="257"/>
      <c r="L334" s="322">
        <v>91.13</v>
      </c>
      <c r="M334" s="283" t="s">
        <v>190</v>
      </c>
      <c r="N334" s="341"/>
      <c r="O334" s="247"/>
      <c r="P334" s="286"/>
      <c r="Q334" s="286"/>
    </row>
    <row r="335" spans="1:17">
      <c r="A335" s="253">
        <v>8</v>
      </c>
      <c r="B335" s="253" t="s">
        <v>642</v>
      </c>
      <c r="C335" s="253" t="s">
        <v>654</v>
      </c>
      <c r="D335" s="265" t="s">
        <v>189</v>
      </c>
      <c r="E335" s="259">
        <v>7.6</v>
      </c>
      <c r="F335" s="259">
        <v>7</v>
      </c>
      <c r="G335" s="259">
        <v>0</v>
      </c>
      <c r="H335" s="253">
        <v>0</v>
      </c>
      <c r="I335" s="253">
        <v>0</v>
      </c>
      <c r="J335" s="256">
        <v>0.04</v>
      </c>
      <c r="K335" s="257"/>
      <c r="L335" s="322">
        <v>93.88</v>
      </c>
      <c r="M335" s="283" t="s">
        <v>190</v>
      </c>
      <c r="N335" s="341"/>
      <c r="O335" s="247"/>
      <c r="P335" s="286"/>
      <c r="Q335" s="286"/>
    </row>
    <row r="336" spans="1:17">
      <c r="A336" s="253">
        <v>9</v>
      </c>
      <c r="B336" s="253" t="s">
        <v>643</v>
      </c>
      <c r="C336" s="253" t="s">
        <v>193</v>
      </c>
      <c r="D336" s="265" t="s">
        <v>189</v>
      </c>
      <c r="E336" s="259">
        <v>12.1</v>
      </c>
      <c r="F336" s="259">
        <v>10.1</v>
      </c>
      <c r="G336" s="259">
        <v>90.9</v>
      </c>
      <c r="H336" s="253">
        <v>42.4</v>
      </c>
      <c r="I336" s="253">
        <v>10</v>
      </c>
      <c r="J336" s="256">
        <v>3.9E-2</v>
      </c>
      <c r="K336" s="257"/>
      <c r="L336" s="322">
        <v>357.66</v>
      </c>
      <c r="M336" s="283" t="s">
        <v>190</v>
      </c>
      <c r="N336" s="341"/>
      <c r="O336" s="247"/>
      <c r="P336" s="286"/>
      <c r="Q336" s="286"/>
    </row>
    <row r="337" spans="1:17">
      <c r="A337" s="253">
        <v>10</v>
      </c>
      <c r="B337" s="253" t="s">
        <v>644</v>
      </c>
      <c r="C337" s="253" t="s">
        <v>194</v>
      </c>
      <c r="D337" s="265" t="s">
        <v>189</v>
      </c>
      <c r="E337" s="259">
        <v>11.6</v>
      </c>
      <c r="F337" s="259">
        <v>9.6</v>
      </c>
      <c r="G337" s="259">
        <v>90.9</v>
      </c>
      <c r="H337" s="253">
        <v>42.4</v>
      </c>
      <c r="I337" s="253">
        <v>10</v>
      </c>
      <c r="J337" s="256">
        <v>3.9E-2</v>
      </c>
      <c r="K337" s="257"/>
      <c r="L337" s="322">
        <v>350.5</v>
      </c>
      <c r="M337" s="283" t="s">
        <v>190</v>
      </c>
      <c r="N337" s="341"/>
      <c r="O337" s="247"/>
      <c r="P337" s="286"/>
      <c r="Q337" s="286"/>
    </row>
    <row r="338" spans="1:17">
      <c r="A338" s="253">
        <v>11</v>
      </c>
      <c r="B338" s="253" t="s">
        <v>645</v>
      </c>
      <c r="C338" s="253" t="s">
        <v>655</v>
      </c>
      <c r="D338" s="265" t="s">
        <v>189</v>
      </c>
      <c r="E338" s="259">
        <v>7.6</v>
      </c>
      <c r="F338" s="259">
        <v>7</v>
      </c>
      <c r="G338" s="259">
        <v>0</v>
      </c>
      <c r="H338" s="253">
        <v>0</v>
      </c>
      <c r="I338" s="253">
        <v>0</v>
      </c>
      <c r="J338" s="256">
        <v>0.04</v>
      </c>
      <c r="K338" s="257"/>
      <c r="L338" s="322">
        <v>89.51</v>
      </c>
      <c r="M338" s="283" t="s">
        <v>190</v>
      </c>
      <c r="N338" s="341"/>
      <c r="O338" s="247"/>
      <c r="P338" s="286"/>
      <c r="Q338" s="286"/>
    </row>
    <row r="339" spans="1:17">
      <c r="A339" s="253">
        <v>12</v>
      </c>
      <c r="B339" s="253" t="s">
        <v>646</v>
      </c>
      <c r="C339" s="253" t="s">
        <v>656</v>
      </c>
      <c r="D339" s="265" t="s">
        <v>189</v>
      </c>
      <c r="E339" s="259">
        <v>7.6</v>
      </c>
      <c r="F339" s="259">
        <v>7</v>
      </c>
      <c r="G339" s="259">
        <v>0</v>
      </c>
      <c r="H339" s="253">
        <v>0</v>
      </c>
      <c r="I339" s="253">
        <v>0</v>
      </c>
      <c r="J339" s="256">
        <v>0.04</v>
      </c>
      <c r="K339" s="257"/>
      <c r="L339" s="322">
        <v>96.7</v>
      </c>
      <c r="M339" s="283" t="s">
        <v>190</v>
      </c>
      <c r="N339" s="341"/>
      <c r="O339" s="247"/>
      <c r="P339" s="248"/>
      <c r="Q339" s="248"/>
    </row>
    <row r="340" spans="1:17">
      <c r="A340" s="253">
        <v>13</v>
      </c>
      <c r="B340" s="253" t="s">
        <v>614</v>
      </c>
      <c r="C340" s="253" t="s">
        <v>613</v>
      </c>
      <c r="D340" s="265" t="s">
        <v>189</v>
      </c>
      <c r="E340" s="259">
        <v>7</v>
      </c>
      <c r="F340" s="259">
        <v>6.4</v>
      </c>
      <c r="G340" s="259">
        <v>67</v>
      </c>
      <c r="H340" s="253">
        <v>35</v>
      </c>
      <c r="I340" s="253">
        <v>13.5</v>
      </c>
      <c r="J340" s="256">
        <v>3.2000000000000001E-2</v>
      </c>
      <c r="K340" s="257"/>
      <c r="L340" s="322">
        <v>161.47999999999999</v>
      </c>
      <c r="M340" s="283" t="s">
        <v>190</v>
      </c>
      <c r="N340" s="341"/>
      <c r="O340" s="247"/>
      <c r="P340" s="248"/>
      <c r="Q340" s="248"/>
    </row>
    <row r="341" spans="1:17">
      <c r="A341" s="253">
        <v>14</v>
      </c>
      <c r="B341" s="253" t="s">
        <v>16</v>
      </c>
      <c r="C341" s="253" t="s">
        <v>15</v>
      </c>
      <c r="D341" s="265" t="s">
        <v>189</v>
      </c>
      <c r="E341" s="259">
        <v>8</v>
      </c>
      <c r="F341" s="259">
        <v>7.6</v>
      </c>
      <c r="G341" s="259">
        <v>82</v>
      </c>
      <c r="H341" s="253">
        <v>42</v>
      </c>
      <c r="I341" s="253">
        <v>13</v>
      </c>
      <c r="J341" s="256">
        <v>4.4771999999999999E-2</v>
      </c>
      <c r="K341" s="257"/>
      <c r="L341" s="322">
        <v>97.77</v>
      </c>
      <c r="M341" s="283" t="s">
        <v>190</v>
      </c>
      <c r="N341" s="341"/>
      <c r="O341" s="247"/>
      <c r="P341" s="248"/>
      <c r="Q341" s="248"/>
    </row>
    <row r="342" spans="1:17">
      <c r="A342" s="253">
        <v>15</v>
      </c>
      <c r="B342" s="253" t="s">
        <v>647</v>
      </c>
      <c r="C342" s="253" t="s">
        <v>657</v>
      </c>
      <c r="D342" s="265" t="s">
        <v>189</v>
      </c>
      <c r="E342" s="259">
        <v>7.6</v>
      </c>
      <c r="F342" s="259">
        <v>7</v>
      </c>
      <c r="G342" s="259">
        <v>0</v>
      </c>
      <c r="H342" s="253">
        <v>0</v>
      </c>
      <c r="I342" s="253">
        <v>0</v>
      </c>
      <c r="J342" s="256">
        <v>0.04</v>
      </c>
      <c r="K342" s="257"/>
      <c r="L342" s="322">
        <v>0</v>
      </c>
      <c r="M342" s="283" t="s">
        <v>190</v>
      </c>
      <c r="N342" s="341"/>
      <c r="O342" s="247"/>
      <c r="P342" s="248"/>
      <c r="Q342" s="248"/>
    </row>
    <row r="343" spans="1:17">
      <c r="A343" s="253">
        <v>16</v>
      </c>
      <c r="B343" s="253" t="s">
        <v>648</v>
      </c>
      <c r="C343" s="253" t="s">
        <v>658</v>
      </c>
      <c r="D343" s="265" t="s">
        <v>189</v>
      </c>
      <c r="E343" s="259">
        <v>0</v>
      </c>
      <c r="F343" s="259">
        <v>0</v>
      </c>
      <c r="G343" s="259">
        <v>0</v>
      </c>
      <c r="H343" s="253">
        <v>0</v>
      </c>
      <c r="I343" s="253">
        <v>0</v>
      </c>
      <c r="J343" s="256">
        <v>0</v>
      </c>
      <c r="K343" s="257"/>
      <c r="L343" s="322">
        <v>96.97</v>
      </c>
      <c r="M343" s="283" t="s">
        <v>190</v>
      </c>
      <c r="N343" s="341"/>
      <c r="O343" s="247"/>
      <c r="P343" s="248"/>
      <c r="Q343" s="248"/>
    </row>
    <row r="344" spans="1:17">
      <c r="A344" s="253">
        <v>17</v>
      </c>
      <c r="B344" s="253" t="s">
        <v>649</v>
      </c>
      <c r="C344" s="253" t="s">
        <v>659</v>
      </c>
      <c r="D344" s="265" t="s">
        <v>189</v>
      </c>
      <c r="E344" s="259">
        <v>0</v>
      </c>
      <c r="F344" s="259">
        <v>0</v>
      </c>
      <c r="G344" s="259">
        <v>0</v>
      </c>
      <c r="H344" s="253">
        <v>0</v>
      </c>
      <c r="I344" s="253">
        <v>0</v>
      </c>
      <c r="J344" s="256">
        <v>0</v>
      </c>
      <c r="K344" s="263"/>
      <c r="L344" s="322">
        <v>97.15</v>
      </c>
      <c r="M344" s="283" t="s">
        <v>190</v>
      </c>
      <c r="N344" s="341"/>
      <c r="O344" s="247"/>
      <c r="P344" s="248"/>
      <c r="Q344" s="248"/>
    </row>
    <row r="345" spans="1:17">
      <c r="A345" s="253">
        <v>18</v>
      </c>
      <c r="B345" s="253" t="s">
        <v>650</v>
      </c>
      <c r="C345" s="253" t="s">
        <v>660</v>
      </c>
      <c r="D345" s="265" t="s">
        <v>189</v>
      </c>
      <c r="E345" s="259">
        <v>7</v>
      </c>
      <c r="F345" s="259">
        <v>6.4</v>
      </c>
      <c r="G345" s="259">
        <v>67</v>
      </c>
      <c r="H345" s="253">
        <v>35</v>
      </c>
      <c r="I345" s="253">
        <v>13.5</v>
      </c>
      <c r="J345" s="256">
        <v>3.2000000000000001E-2</v>
      </c>
      <c r="K345" s="257"/>
      <c r="L345" s="322">
        <v>95.79</v>
      </c>
      <c r="M345" s="283" t="s">
        <v>190</v>
      </c>
      <c r="N345" s="341"/>
      <c r="O345" s="247"/>
      <c r="P345" s="248"/>
      <c r="Q345" s="248"/>
    </row>
    <row r="346" spans="1:17">
      <c r="A346" s="253">
        <v>19</v>
      </c>
      <c r="B346" s="253" t="s">
        <v>651</v>
      </c>
      <c r="C346" s="253" t="s">
        <v>661</v>
      </c>
      <c r="D346" s="265" t="s">
        <v>189</v>
      </c>
      <c r="E346" s="259">
        <v>7</v>
      </c>
      <c r="F346" s="259">
        <v>6.4</v>
      </c>
      <c r="G346" s="259">
        <v>67</v>
      </c>
      <c r="H346" s="253">
        <v>35</v>
      </c>
      <c r="I346" s="253">
        <v>13.5</v>
      </c>
      <c r="J346" s="256">
        <v>3.2000000000000001E-2</v>
      </c>
      <c r="K346" s="257"/>
      <c r="L346" s="322">
        <v>144.54</v>
      </c>
      <c r="M346" s="283" t="s">
        <v>190</v>
      </c>
      <c r="N346" s="341"/>
      <c r="O346" s="247"/>
      <c r="P346" s="248"/>
      <c r="Q346" s="248"/>
    </row>
    <row r="347" spans="1:17">
      <c r="A347" s="255">
        <v>20</v>
      </c>
      <c r="B347" s="252" t="s">
        <v>880</v>
      </c>
      <c r="C347" s="253" t="s">
        <v>881</v>
      </c>
      <c r="D347" s="265" t="s">
        <v>189</v>
      </c>
      <c r="E347" s="259">
        <v>7</v>
      </c>
      <c r="F347" s="259">
        <v>6.4</v>
      </c>
      <c r="G347" s="259">
        <v>67</v>
      </c>
      <c r="H347" s="253">
        <v>35</v>
      </c>
      <c r="I347" s="253">
        <v>13.5</v>
      </c>
      <c r="J347" s="256">
        <v>3.2000000000000001E-2</v>
      </c>
      <c r="K347" s="257"/>
      <c r="L347" s="322">
        <v>88.52</v>
      </c>
      <c r="M347" s="266" t="s">
        <v>190</v>
      </c>
      <c r="N347" s="341"/>
      <c r="P347" s="286"/>
      <c r="Q347" s="286"/>
    </row>
    <row r="348" spans="1:17">
      <c r="A348" s="253">
        <v>21</v>
      </c>
      <c r="B348" s="253" t="s">
        <v>913</v>
      </c>
      <c r="C348" s="253" t="s">
        <v>613</v>
      </c>
      <c r="D348" s="265" t="s">
        <v>189</v>
      </c>
      <c r="E348" s="259">
        <v>7</v>
      </c>
      <c r="F348" s="259">
        <v>6.4</v>
      </c>
      <c r="G348" s="259">
        <v>67</v>
      </c>
      <c r="H348" s="253">
        <v>35</v>
      </c>
      <c r="I348" s="253">
        <v>13.5</v>
      </c>
      <c r="J348" s="256">
        <v>3.2000000000000001E-2</v>
      </c>
      <c r="K348" s="257"/>
      <c r="L348" s="322">
        <v>161.47999999999999</v>
      </c>
      <c r="M348" s="283" t="s">
        <v>190</v>
      </c>
      <c r="N348" s="341"/>
      <c r="O348" s="247"/>
      <c r="P348" s="248"/>
      <c r="Q348" s="248"/>
    </row>
    <row r="349" spans="1:17">
      <c r="A349" s="255"/>
      <c r="B349" s="253" t="s">
        <v>645</v>
      </c>
      <c r="C349" s="253" t="s">
        <v>655</v>
      </c>
      <c r="D349" s="265" t="s">
        <v>189</v>
      </c>
      <c r="E349" s="259">
        <v>7.6</v>
      </c>
      <c r="F349" s="259">
        <v>7</v>
      </c>
      <c r="G349" s="259">
        <v>0</v>
      </c>
      <c r="H349" s="253">
        <v>0</v>
      </c>
      <c r="I349" s="253">
        <v>0</v>
      </c>
      <c r="J349" s="256">
        <v>0.04</v>
      </c>
      <c r="K349" s="257"/>
      <c r="L349" s="322">
        <v>89.51</v>
      </c>
      <c r="M349" s="283" t="s">
        <v>190</v>
      </c>
      <c r="N349" s="341"/>
      <c r="O349" s="247"/>
      <c r="P349" s="286"/>
      <c r="Q349" s="286"/>
    </row>
    <row r="350" spans="1:17">
      <c r="A350" s="255">
        <v>1</v>
      </c>
      <c r="B350" s="342" t="s">
        <v>188</v>
      </c>
      <c r="C350" s="253" t="s">
        <v>14</v>
      </c>
      <c r="D350" s="343" t="s">
        <v>189</v>
      </c>
      <c r="E350" s="344">
        <v>8</v>
      </c>
      <c r="F350" s="342">
        <v>7.6</v>
      </c>
      <c r="G350" s="342">
        <v>82</v>
      </c>
      <c r="H350" s="342">
        <v>42</v>
      </c>
      <c r="I350" s="342">
        <v>13</v>
      </c>
      <c r="J350" s="345">
        <v>4.4999999999999998E-2</v>
      </c>
      <c r="K350" s="263"/>
      <c r="L350" s="322">
        <v>124.63</v>
      </c>
      <c r="M350" s="266" t="s">
        <v>190</v>
      </c>
      <c r="N350" s="341"/>
      <c r="P350" s="286"/>
      <c r="Q350" s="286"/>
    </row>
    <row r="351" spans="1:17">
      <c r="A351" s="255">
        <v>2</v>
      </c>
      <c r="B351" s="252" t="s">
        <v>560</v>
      </c>
      <c r="C351" s="253" t="s">
        <v>584</v>
      </c>
      <c r="D351" s="343" t="s">
        <v>189</v>
      </c>
      <c r="E351" s="261">
        <v>0.6071428571428571</v>
      </c>
      <c r="F351" s="258">
        <v>0.5714285714285714</v>
      </c>
      <c r="G351" s="253">
        <v>0</v>
      </c>
      <c r="H351" s="253">
        <v>0</v>
      </c>
      <c r="I351" s="253">
        <v>0</v>
      </c>
      <c r="J351" s="256">
        <v>3.0000000000000001E-3</v>
      </c>
      <c r="K351" s="263"/>
      <c r="L351" s="322">
        <v>10.77</v>
      </c>
      <c r="M351" s="266" t="s">
        <v>190</v>
      </c>
      <c r="N351" s="341"/>
      <c r="O351" s="247"/>
      <c r="P351" s="286"/>
      <c r="Q351" s="286"/>
    </row>
    <row r="352" spans="1:17" s="285" customFormat="1">
      <c r="A352" s="255">
        <v>3</v>
      </c>
      <c r="B352" s="252" t="s">
        <v>598</v>
      </c>
      <c r="C352" s="253" t="s">
        <v>19</v>
      </c>
      <c r="D352" s="343" t="s">
        <v>189</v>
      </c>
      <c r="E352" s="261">
        <v>1.1200000000000001</v>
      </c>
      <c r="F352" s="258">
        <v>1.1000000000000001</v>
      </c>
      <c r="G352" s="253">
        <v>95</v>
      </c>
      <c r="H352" s="253">
        <v>63</v>
      </c>
      <c r="I352" s="253">
        <v>30</v>
      </c>
      <c r="J352" s="256">
        <v>3.64E-3</v>
      </c>
      <c r="K352" s="257"/>
      <c r="L352" s="322">
        <v>35.08</v>
      </c>
      <c r="M352" s="266" t="s">
        <v>190</v>
      </c>
      <c r="N352" s="341"/>
      <c r="O352" s="247"/>
      <c r="P352" s="248"/>
      <c r="Q352" s="248"/>
    </row>
    <row r="353" spans="1:17">
      <c r="A353" s="255">
        <v>4</v>
      </c>
      <c r="B353" s="252" t="s">
        <v>13</v>
      </c>
      <c r="C353" s="253" t="s">
        <v>569</v>
      </c>
      <c r="D353" s="343" t="s">
        <v>189</v>
      </c>
      <c r="E353" s="261">
        <v>5.0999999999999996</v>
      </c>
      <c r="F353" s="258">
        <v>4.5</v>
      </c>
      <c r="G353" s="253">
        <v>100</v>
      </c>
      <c r="H353" s="253">
        <v>70</v>
      </c>
      <c r="I353" s="253">
        <v>83</v>
      </c>
      <c r="J353" s="256">
        <v>5.8099999999999999E-2</v>
      </c>
      <c r="K353" s="257"/>
      <c r="L353" s="322">
        <v>117.38</v>
      </c>
      <c r="M353" s="266" t="s">
        <v>190</v>
      </c>
      <c r="N353" s="341"/>
      <c r="O353" s="247"/>
      <c r="P353" s="248"/>
      <c r="Q353" s="248"/>
    </row>
    <row r="354" spans="1:17">
      <c r="A354" s="255">
        <v>5</v>
      </c>
      <c r="B354" s="252" t="s">
        <v>10</v>
      </c>
      <c r="C354" s="253" t="s">
        <v>597</v>
      </c>
      <c r="D354" s="343" t="s">
        <v>189</v>
      </c>
      <c r="E354" s="261">
        <v>5.0999999999999996</v>
      </c>
      <c r="F354" s="258">
        <v>4.5</v>
      </c>
      <c r="G354" s="253">
        <v>100</v>
      </c>
      <c r="H354" s="253">
        <v>70</v>
      </c>
      <c r="I354" s="253">
        <v>83</v>
      </c>
      <c r="J354" s="256">
        <v>5.8099999999999999E-2</v>
      </c>
      <c r="K354" s="257"/>
      <c r="L354" s="322">
        <v>114.9</v>
      </c>
      <c r="M354" s="266" t="s">
        <v>190</v>
      </c>
      <c r="N354" s="341"/>
      <c r="O354" s="247"/>
      <c r="P354" s="248"/>
      <c r="Q354" s="248"/>
    </row>
    <row r="355" spans="1:17">
      <c r="A355" s="255">
        <v>6</v>
      </c>
      <c r="B355" s="252" t="s">
        <v>335</v>
      </c>
      <c r="C355" s="253" t="s">
        <v>567</v>
      </c>
      <c r="D355" s="343" t="s">
        <v>189</v>
      </c>
      <c r="E355" s="261">
        <v>6.6</v>
      </c>
      <c r="F355" s="258">
        <v>6.5</v>
      </c>
      <c r="G355" s="253">
        <v>142</v>
      </c>
      <c r="H355" s="253">
        <v>98</v>
      </c>
      <c r="I355" s="253">
        <v>52</v>
      </c>
      <c r="J355" s="256">
        <v>1.3419E-2</v>
      </c>
      <c r="K355" s="257"/>
      <c r="L355" s="322">
        <v>128.6</v>
      </c>
      <c r="M355" s="266" t="s">
        <v>190</v>
      </c>
    </row>
    <row r="356" spans="1:17">
      <c r="A356" s="255">
        <v>7</v>
      </c>
      <c r="B356" s="252" t="s">
        <v>600</v>
      </c>
      <c r="C356" s="253" t="s">
        <v>601</v>
      </c>
      <c r="D356" s="343" t="s">
        <v>189</v>
      </c>
      <c r="E356" s="261">
        <v>6.5</v>
      </c>
      <c r="F356" s="258">
        <v>6</v>
      </c>
      <c r="G356" s="253">
        <v>142</v>
      </c>
      <c r="H356" s="253">
        <v>98</v>
      </c>
      <c r="I356" s="253">
        <v>52</v>
      </c>
      <c r="J356" s="256">
        <v>3.6199999999999996E-2</v>
      </c>
      <c r="K356" s="257"/>
      <c r="L356" s="322">
        <v>129.94999999999999</v>
      </c>
      <c r="M356" s="266" t="s">
        <v>190</v>
      </c>
      <c r="N356" s="341"/>
    </row>
    <row r="357" spans="1:17">
      <c r="A357" s="255">
        <v>8</v>
      </c>
      <c r="B357" s="252" t="s">
        <v>347</v>
      </c>
      <c r="C357" s="253" t="s">
        <v>568</v>
      </c>
      <c r="D357" s="343" t="s">
        <v>189</v>
      </c>
      <c r="E357" s="261">
        <v>6.6</v>
      </c>
      <c r="F357" s="258">
        <v>6.5</v>
      </c>
      <c r="G357" s="253">
        <v>142</v>
      </c>
      <c r="H357" s="253">
        <v>98</v>
      </c>
      <c r="I357" s="253">
        <v>52</v>
      </c>
      <c r="J357" s="256">
        <v>1.3419E-2</v>
      </c>
      <c r="K357" s="257"/>
      <c r="L357" s="322">
        <v>128.13999999999999</v>
      </c>
      <c r="M357" s="266" t="s">
        <v>190</v>
      </c>
      <c r="N357" s="341"/>
    </row>
    <row r="358" spans="1:17">
      <c r="A358" s="255">
        <v>9</v>
      </c>
      <c r="B358" s="252" t="s">
        <v>11</v>
      </c>
      <c r="C358" s="253" t="s">
        <v>577</v>
      </c>
      <c r="D358" s="343" t="s">
        <v>189</v>
      </c>
      <c r="E358" s="261">
        <v>2.1666666666666665</v>
      </c>
      <c r="F358" s="258">
        <v>2</v>
      </c>
      <c r="G358" s="253">
        <v>0</v>
      </c>
      <c r="H358" s="253">
        <v>0</v>
      </c>
      <c r="I358" s="253">
        <v>0</v>
      </c>
      <c r="J358" s="256">
        <v>8.0000000000000002E-3</v>
      </c>
      <c r="K358" s="257"/>
      <c r="L358" s="322">
        <v>13.71</v>
      </c>
      <c r="M358" s="266" t="s">
        <v>190</v>
      </c>
      <c r="N358" s="341"/>
    </row>
    <row r="359" spans="1:17">
      <c r="A359" s="255">
        <v>10</v>
      </c>
      <c r="B359" s="252" t="s">
        <v>550</v>
      </c>
      <c r="C359" s="253" t="s">
        <v>599</v>
      </c>
      <c r="D359" s="343" t="s">
        <v>189</v>
      </c>
      <c r="E359" s="261">
        <v>2.1666666666666665</v>
      </c>
      <c r="F359" s="258">
        <v>2</v>
      </c>
      <c r="G359" s="253">
        <v>0</v>
      </c>
      <c r="H359" s="253">
        <v>0</v>
      </c>
      <c r="I359" s="253">
        <v>0</v>
      </c>
      <c r="J359" s="256">
        <v>8.0000000000000002E-3</v>
      </c>
      <c r="K359" s="257"/>
      <c r="L359" s="322">
        <v>13.22</v>
      </c>
      <c r="M359" s="266" t="s">
        <v>190</v>
      </c>
      <c r="N359" s="341"/>
    </row>
    <row r="360" spans="1:17">
      <c r="A360" s="255">
        <v>11</v>
      </c>
      <c r="B360" s="252" t="s">
        <v>589</v>
      </c>
      <c r="C360" s="253" t="s">
        <v>563</v>
      </c>
      <c r="D360" s="343" t="s">
        <v>189</v>
      </c>
      <c r="E360" s="261">
        <v>2.2000000000000002</v>
      </c>
      <c r="F360" s="258">
        <v>1</v>
      </c>
      <c r="G360" s="253">
        <v>87</v>
      </c>
      <c r="H360" s="253">
        <v>75</v>
      </c>
      <c r="I360" s="253">
        <v>52</v>
      </c>
      <c r="J360" s="256">
        <v>3.4000000000000002E-3</v>
      </c>
      <c r="K360" s="257"/>
      <c r="L360" s="322">
        <v>24.7</v>
      </c>
      <c r="M360" s="266" t="s">
        <v>190</v>
      </c>
      <c r="N360" s="341"/>
    </row>
    <row r="361" spans="1:17">
      <c r="A361" s="255">
        <v>12</v>
      </c>
      <c r="B361" s="252" t="s">
        <v>590</v>
      </c>
      <c r="C361" s="253" t="s">
        <v>564</v>
      </c>
      <c r="D361" s="343" t="s">
        <v>189</v>
      </c>
      <c r="E361" s="255">
        <v>0</v>
      </c>
      <c r="F361" s="253">
        <v>1</v>
      </c>
      <c r="G361" s="253">
        <v>0</v>
      </c>
      <c r="H361" s="253">
        <v>0</v>
      </c>
      <c r="I361" s="253">
        <v>0</v>
      </c>
      <c r="J361" s="256">
        <v>3.4000000000000002E-3</v>
      </c>
      <c r="K361" s="257"/>
      <c r="L361" s="322">
        <v>24.7</v>
      </c>
      <c r="M361" s="283" t="s">
        <v>190</v>
      </c>
    </row>
    <row r="362" spans="1:17">
      <c r="A362" s="255">
        <v>13</v>
      </c>
      <c r="B362" s="252" t="s">
        <v>592</v>
      </c>
      <c r="C362" s="253" t="s">
        <v>18</v>
      </c>
      <c r="D362" s="343" t="s">
        <v>189</v>
      </c>
      <c r="E362" s="255">
        <v>2.2000000000000002</v>
      </c>
      <c r="F362" s="253">
        <v>1</v>
      </c>
      <c r="G362" s="253">
        <v>87</v>
      </c>
      <c r="H362" s="253">
        <v>75</v>
      </c>
      <c r="I362" s="253">
        <v>52</v>
      </c>
      <c r="J362" s="256">
        <v>3.4000000000000002E-3</v>
      </c>
      <c r="K362" s="257"/>
      <c r="L362" s="322">
        <v>24.65</v>
      </c>
      <c r="M362" s="283" t="s">
        <v>190</v>
      </c>
    </row>
    <row r="363" spans="1:17">
      <c r="A363" s="255">
        <v>14</v>
      </c>
      <c r="B363" s="252" t="s">
        <v>591</v>
      </c>
      <c r="C363" s="253" t="s">
        <v>17</v>
      </c>
      <c r="D363" s="343" t="s">
        <v>189</v>
      </c>
      <c r="E363" s="255">
        <v>0</v>
      </c>
      <c r="F363" s="253">
        <v>1</v>
      </c>
      <c r="G363" s="253">
        <v>0</v>
      </c>
      <c r="H363" s="253">
        <v>0</v>
      </c>
      <c r="I363" s="253">
        <v>0</v>
      </c>
      <c r="J363" s="256">
        <v>3.4000000000000002E-3</v>
      </c>
      <c r="K363" s="257"/>
      <c r="L363" s="322">
        <v>24.65</v>
      </c>
      <c r="M363" s="283" t="s">
        <v>190</v>
      </c>
    </row>
    <row r="364" spans="1:17">
      <c r="A364" s="255">
        <v>15</v>
      </c>
      <c r="B364" s="252" t="s">
        <v>603</v>
      </c>
      <c r="C364" s="253" t="s">
        <v>576</v>
      </c>
      <c r="D364" s="343" t="s">
        <v>189</v>
      </c>
      <c r="E364" s="255">
        <v>0</v>
      </c>
      <c r="F364" s="253">
        <v>1</v>
      </c>
      <c r="G364" s="253">
        <v>0</v>
      </c>
      <c r="H364" s="253">
        <v>0</v>
      </c>
      <c r="I364" s="253">
        <v>0</v>
      </c>
      <c r="J364" s="256">
        <v>3.4000000000000002E-3</v>
      </c>
      <c r="K364" s="263"/>
      <c r="L364" s="322">
        <v>0</v>
      </c>
      <c r="M364" s="283" t="s">
        <v>190</v>
      </c>
    </row>
    <row r="365" spans="1:17">
      <c r="A365" s="255">
        <v>16</v>
      </c>
      <c r="B365" s="252" t="s">
        <v>602</v>
      </c>
      <c r="C365" s="253" t="s">
        <v>575</v>
      </c>
      <c r="D365" s="343" t="s">
        <v>189</v>
      </c>
      <c r="E365" s="255">
        <v>2.2000000000000002</v>
      </c>
      <c r="F365" s="253">
        <v>1</v>
      </c>
      <c r="G365" s="253">
        <v>87</v>
      </c>
      <c r="H365" s="253">
        <v>75</v>
      </c>
      <c r="I365" s="253">
        <v>52</v>
      </c>
      <c r="J365" s="256">
        <v>3.4000000000000002E-3</v>
      </c>
      <c r="K365" s="257"/>
      <c r="L365" s="322">
        <v>0</v>
      </c>
      <c r="M365" s="283" t="s">
        <v>190</v>
      </c>
    </row>
    <row r="366" spans="1:17">
      <c r="A366" s="255">
        <v>17</v>
      </c>
      <c r="B366" s="252" t="s">
        <v>593</v>
      </c>
      <c r="C366" s="253" t="s">
        <v>565</v>
      </c>
      <c r="D366" s="343" t="s">
        <v>189</v>
      </c>
      <c r="E366" s="255">
        <v>1.5</v>
      </c>
      <c r="F366" s="253">
        <v>0.65</v>
      </c>
      <c r="G366" s="253">
        <v>110</v>
      </c>
      <c r="H366" s="253">
        <v>65</v>
      </c>
      <c r="I366" s="253">
        <v>55</v>
      </c>
      <c r="J366" s="256">
        <v>3.9399999999999999E-3</v>
      </c>
      <c r="K366" s="257"/>
      <c r="L366" s="322">
        <v>25.11</v>
      </c>
      <c r="M366" s="266" t="s">
        <v>190</v>
      </c>
      <c r="N366" s="341"/>
      <c r="O366" s="247"/>
      <c r="P366" s="286"/>
      <c r="Q366" s="286"/>
    </row>
    <row r="367" spans="1:17">
      <c r="A367" s="255">
        <v>18</v>
      </c>
      <c r="B367" s="252" t="s">
        <v>594</v>
      </c>
      <c r="C367" s="253" t="s">
        <v>566</v>
      </c>
      <c r="D367" s="343" t="s">
        <v>189</v>
      </c>
      <c r="E367" s="255">
        <v>0</v>
      </c>
      <c r="F367" s="253">
        <v>0.65</v>
      </c>
      <c r="G367" s="253">
        <v>0</v>
      </c>
      <c r="H367" s="253">
        <v>0</v>
      </c>
      <c r="I367" s="253">
        <v>0</v>
      </c>
      <c r="J367" s="256">
        <v>3.9399999999999999E-3</v>
      </c>
      <c r="K367" s="257"/>
      <c r="L367" s="322">
        <v>25.11</v>
      </c>
      <c r="M367" s="266" t="s">
        <v>190</v>
      </c>
      <c r="N367" s="341"/>
      <c r="O367" s="247"/>
      <c r="P367" s="286"/>
      <c r="Q367" s="286"/>
    </row>
    <row r="368" spans="1:17">
      <c r="A368" s="255">
        <v>19</v>
      </c>
      <c r="B368" s="252" t="s">
        <v>596</v>
      </c>
      <c r="C368" s="253" t="s">
        <v>587</v>
      </c>
      <c r="D368" s="343" t="s">
        <v>189</v>
      </c>
      <c r="E368" s="255">
        <v>0</v>
      </c>
      <c r="F368" s="253">
        <v>0.65</v>
      </c>
      <c r="G368" s="253">
        <v>0</v>
      </c>
      <c r="H368" s="253">
        <v>0</v>
      </c>
      <c r="I368" s="253">
        <v>0</v>
      </c>
      <c r="J368" s="256">
        <v>3.9399999999999999E-3</v>
      </c>
      <c r="K368" s="257"/>
      <c r="L368" s="322">
        <v>0</v>
      </c>
      <c r="M368" s="266" t="s">
        <v>190</v>
      </c>
      <c r="N368" s="341"/>
      <c r="O368" s="247"/>
      <c r="P368" s="286"/>
      <c r="Q368" s="286"/>
    </row>
    <row r="369" spans="1:17">
      <c r="A369" s="255">
        <v>20</v>
      </c>
      <c r="B369" s="252" t="s">
        <v>595</v>
      </c>
      <c r="C369" s="253" t="s">
        <v>586</v>
      </c>
      <c r="D369" s="343" t="s">
        <v>189</v>
      </c>
      <c r="E369" s="255">
        <v>1.5</v>
      </c>
      <c r="F369" s="253">
        <v>0.65</v>
      </c>
      <c r="G369" s="253">
        <v>110</v>
      </c>
      <c r="H369" s="253">
        <v>65</v>
      </c>
      <c r="I369" s="253">
        <v>55</v>
      </c>
      <c r="J369" s="256">
        <v>3.9399999999999999E-3</v>
      </c>
      <c r="K369" s="257"/>
      <c r="L369" s="322">
        <v>0</v>
      </c>
      <c r="M369" s="266" t="s">
        <v>190</v>
      </c>
      <c r="N369" s="341"/>
      <c r="O369" s="247"/>
      <c r="P369" s="286"/>
      <c r="Q369" s="286"/>
    </row>
    <row r="370" spans="1:17">
      <c r="A370" s="255">
        <v>21</v>
      </c>
      <c r="B370" s="252" t="s">
        <v>540</v>
      </c>
      <c r="C370" s="253" t="s">
        <v>571</v>
      </c>
      <c r="D370" s="343" t="s">
        <v>189</v>
      </c>
      <c r="E370" s="255">
        <v>0.75</v>
      </c>
      <c r="F370" s="253">
        <v>0.7</v>
      </c>
      <c r="G370" s="253">
        <v>0</v>
      </c>
      <c r="H370" s="253">
        <v>0</v>
      </c>
      <c r="I370" s="253">
        <v>0</v>
      </c>
      <c r="J370" s="256">
        <v>7.0000000000000001E-3</v>
      </c>
      <c r="K370" s="257"/>
      <c r="L370" s="322">
        <v>10.1</v>
      </c>
      <c r="M370" s="266" t="s">
        <v>190</v>
      </c>
      <c r="N370" s="341"/>
      <c r="O370" s="247"/>
      <c r="P370" s="286"/>
      <c r="Q370" s="286"/>
    </row>
    <row r="371" spans="1:17">
      <c r="A371" s="255">
        <v>22</v>
      </c>
      <c r="B371" s="252" t="s">
        <v>541</v>
      </c>
      <c r="C371" s="253" t="s">
        <v>572</v>
      </c>
      <c r="D371" s="343" t="s">
        <v>189</v>
      </c>
      <c r="E371" s="255">
        <v>0.75</v>
      </c>
      <c r="F371" s="253">
        <v>0.7</v>
      </c>
      <c r="G371" s="253">
        <v>0</v>
      </c>
      <c r="H371" s="253">
        <v>0</v>
      </c>
      <c r="I371" s="253">
        <v>0</v>
      </c>
      <c r="J371" s="256">
        <v>7.0000000000000001E-3</v>
      </c>
      <c r="K371" s="257"/>
      <c r="L371" s="322">
        <v>7.37</v>
      </c>
      <c r="M371" s="266" t="s">
        <v>190</v>
      </c>
      <c r="N371" s="341"/>
      <c r="O371" s="247"/>
      <c r="P371" s="286"/>
      <c r="Q371" s="286"/>
    </row>
    <row r="372" spans="1:17">
      <c r="A372" s="255">
        <v>23</v>
      </c>
      <c r="B372" s="252" t="s">
        <v>615</v>
      </c>
      <c r="C372" s="253" t="s">
        <v>165</v>
      </c>
      <c r="D372" s="343" t="s">
        <v>189</v>
      </c>
      <c r="E372" s="255">
        <v>10.75</v>
      </c>
      <c r="F372" s="253">
        <v>8.6</v>
      </c>
      <c r="G372" s="253">
        <v>158</v>
      </c>
      <c r="H372" s="253">
        <v>59</v>
      </c>
      <c r="I372" s="253">
        <v>26</v>
      </c>
      <c r="J372" s="256">
        <v>2.6930222222222223E-2</v>
      </c>
      <c r="K372" s="257"/>
      <c r="L372" s="322">
        <v>21.69</v>
      </c>
      <c r="M372" s="266" t="s">
        <v>190</v>
      </c>
      <c r="N372" s="341"/>
      <c r="O372" s="247"/>
      <c r="P372" s="248"/>
      <c r="Q372" s="248"/>
    </row>
    <row r="373" spans="1:17">
      <c r="A373" s="255">
        <v>24</v>
      </c>
      <c r="B373" s="252" t="s">
        <v>616</v>
      </c>
      <c r="C373" s="253" t="s">
        <v>166</v>
      </c>
      <c r="D373" s="343" t="s">
        <v>189</v>
      </c>
      <c r="E373" s="255">
        <v>10.35</v>
      </c>
      <c r="F373" s="253">
        <v>8.1999999999999993</v>
      </c>
      <c r="G373" s="253">
        <v>158</v>
      </c>
      <c r="H373" s="253">
        <v>59</v>
      </c>
      <c r="I373" s="253">
        <v>26</v>
      </c>
      <c r="J373" s="256">
        <v>2.6930222222222223E-2</v>
      </c>
      <c r="K373" s="257"/>
      <c r="L373" s="322">
        <v>21.12</v>
      </c>
      <c r="M373" s="266" t="s">
        <v>190</v>
      </c>
      <c r="N373" s="341"/>
      <c r="O373" s="247"/>
      <c r="P373" s="248"/>
      <c r="Q373" s="248"/>
    </row>
    <row r="374" spans="1:17">
      <c r="A374" s="255">
        <v>25</v>
      </c>
      <c r="B374" s="252" t="s">
        <v>617</v>
      </c>
      <c r="C374" s="253" t="s">
        <v>167</v>
      </c>
      <c r="D374" s="343" t="s">
        <v>189</v>
      </c>
      <c r="E374" s="255">
        <v>1.03</v>
      </c>
      <c r="F374" s="253">
        <v>0.4</v>
      </c>
      <c r="G374" s="253" t="s">
        <v>478</v>
      </c>
      <c r="H374" s="253" t="s">
        <v>478</v>
      </c>
      <c r="I374" s="253" t="s">
        <v>478</v>
      </c>
      <c r="J374" s="256">
        <v>8.2000000000000003E-2</v>
      </c>
      <c r="K374" s="257"/>
      <c r="L374" s="322">
        <v>7.67</v>
      </c>
      <c r="M374" s="266" t="s">
        <v>190</v>
      </c>
      <c r="N374" s="341"/>
      <c r="O374" s="247"/>
      <c r="P374" s="248"/>
      <c r="Q374" s="248"/>
    </row>
    <row r="375" spans="1:17">
      <c r="A375" s="255">
        <v>26</v>
      </c>
      <c r="B375" s="252" t="s">
        <v>618</v>
      </c>
      <c r="C375" s="253" t="s">
        <v>168</v>
      </c>
      <c r="D375" s="343" t="s">
        <v>189</v>
      </c>
      <c r="E375" s="255">
        <v>1.1399999999999999</v>
      </c>
      <c r="F375" s="253">
        <v>0.51</v>
      </c>
      <c r="G375" s="253" t="s">
        <v>478</v>
      </c>
      <c r="H375" s="253" t="s">
        <v>478</v>
      </c>
      <c r="I375" s="253" t="s">
        <v>478</v>
      </c>
      <c r="J375" s="256">
        <v>8.2000000000000003E-2</v>
      </c>
      <c r="K375" s="257"/>
      <c r="L375" s="322">
        <v>7.45</v>
      </c>
      <c r="M375" s="266" t="s">
        <v>190</v>
      </c>
      <c r="N375" s="341"/>
      <c r="O375" s="247"/>
      <c r="P375" s="248"/>
      <c r="Q375" s="248"/>
    </row>
    <row r="376" spans="1:17">
      <c r="A376" s="255">
        <v>27</v>
      </c>
      <c r="B376" s="252" t="s">
        <v>612</v>
      </c>
      <c r="C376" s="253" t="s">
        <v>169</v>
      </c>
      <c r="D376" s="343" t="s">
        <v>189</v>
      </c>
      <c r="E376" s="255">
        <v>7.51</v>
      </c>
      <c r="F376" s="253">
        <v>6.4</v>
      </c>
      <c r="G376" s="253">
        <v>158</v>
      </c>
      <c r="H376" s="253">
        <v>59</v>
      </c>
      <c r="I376" s="253">
        <v>26</v>
      </c>
      <c r="J376" s="256">
        <v>3.0296500000000001E-2</v>
      </c>
      <c r="K376" s="257"/>
      <c r="L376" s="322">
        <v>23.65</v>
      </c>
      <c r="M376" s="266" t="s">
        <v>190</v>
      </c>
      <c r="N376" s="341"/>
      <c r="O376" s="247"/>
      <c r="P376" s="248"/>
      <c r="Q376" s="248"/>
    </row>
    <row r="377" spans="1:17">
      <c r="A377" s="255">
        <v>28</v>
      </c>
      <c r="B377" s="252" t="s">
        <v>155</v>
      </c>
      <c r="C377" s="253" t="s">
        <v>170</v>
      </c>
      <c r="D377" s="343" t="s">
        <v>189</v>
      </c>
      <c r="E377" s="255">
        <v>5.45</v>
      </c>
      <c r="F377" s="253">
        <v>4.25</v>
      </c>
      <c r="G377" s="253">
        <v>158</v>
      </c>
      <c r="H377" s="253">
        <v>23</v>
      </c>
      <c r="I377" s="253">
        <v>14</v>
      </c>
      <c r="J377" s="256">
        <v>1.0175199999999999E-2</v>
      </c>
      <c r="K377" s="257"/>
      <c r="L377" s="322">
        <v>16.07</v>
      </c>
      <c r="M377" s="266" t="s">
        <v>190</v>
      </c>
      <c r="N377" s="341"/>
      <c r="O377" s="247"/>
      <c r="P377" s="248"/>
      <c r="Q377" s="248"/>
    </row>
    <row r="378" spans="1:17">
      <c r="A378" s="255">
        <v>29</v>
      </c>
      <c r="B378" s="252" t="s">
        <v>156</v>
      </c>
      <c r="C378" s="253" t="s">
        <v>171</v>
      </c>
      <c r="D378" s="343" t="s">
        <v>189</v>
      </c>
      <c r="E378" s="255">
        <v>5.65</v>
      </c>
      <c r="F378" s="253">
        <v>4.4000000000000004</v>
      </c>
      <c r="G378" s="253">
        <v>158</v>
      </c>
      <c r="H378" s="253">
        <v>23</v>
      </c>
      <c r="I378" s="253">
        <v>14</v>
      </c>
      <c r="J378" s="256">
        <v>1.0175199999999999E-2</v>
      </c>
      <c r="K378" s="257"/>
      <c r="L378" s="322">
        <v>16.02</v>
      </c>
      <c r="M378" s="266" t="s">
        <v>190</v>
      </c>
      <c r="N378" s="341"/>
      <c r="O378" s="247"/>
      <c r="P378" s="248"/>
      <c r="Q378" s="248"/>
    </row>
    <row r="379" spans="1:17">
      <c r="A379" s="255">
        <v>30</v>
      </c>
      <c r="B379" s="252" t="s">
        <v>157</v>
      </c>
      <c r="C379" s="253" t="s">
        <v>172</v>
      </c>
      <c r="D379" s="343" t="s">
        <v>189</v>
      </c>
      <c r="E379" s="255">
        <v>5.05</v>
      </c>
      <c r="F379" s="253">
        <v>3.8</v>
      </c>
      <c r="G379" s="253">
        <v>158</v>
      </c>
      <c r="H379" s="253">
        <v>23</v>
      </c>
      <c r="I379" s="253">
        <v>14</v>
      </c>
      <c r="J379" s="256">
        <v>2.5437999999999999E-2</v>
      </c>
      <c r="K379" s="257"/>
      <c r="L379" s="322">
        <v>39.72</v>
      </c>
      <c r="M379" s="266" t="s">
        <v>190</v>
      </c>
      <c r="N379" s="341"/>
      <c r="O379" s="247"/>
      <c r="P379" s="248"/>
      <c r="Q379" s="248"/>
    </row>
    <row r="380" spans="1:17">
      <c r="A380" s="255">
        <v>31</v>
      </c>
      <c r="B380" s="252" t="s">
        <v>158</v>
      </c>
      <c r="C380" s="253" t="s">
        <v>173</v>
      </c>
      <c r="D380" s="343" t="s">
        <v>189</v>
      </c>
      <c r="E380" s="255">
        <v>5.05</v>
      </c>
      <c r="F380" s="253">
        <v>3.8</v>
      </c>
      <c r="G380" s="253">
        <v>158</v>
      </c>
      <c r="H380" s="253">
        <v>23</v>
      </c>
      <c r="I380" s="253">
        <v>14</v>
      </c>
      <c r="J380" s="256">
        <v>2.5437999999999999E-2</v>
      </c>
      <c r="K380" s="257"/>
      <c r="L380" s="322">
        <v>37.4</v>
      </c>
      <c r="M380" s="266" t="s">
        <v>190</v>
      </c>
      <c r="N380" s="341"/>
      <c r="O380" s="247"/>
      <c r="P380" s="248"/>
      <c r="Q380" s="248"/>
    </row>
    <row r="381" spans="1:17">
      <c r="A381" s="255">
        <v>32</v>
      </c>
      <c r="B381" s="252" t="s">
        <v>159</v>
      </c>
      <c r="C381" s="253" t="s">
        <v>174</v>
      </c>
      <c r="D381" s="343" t="s">
        <v>189</v>
      </c>
      <c r="E381" s="255">
        <v>4.5</v>
      </c>
      <c r="F381" s="253">
        <v>4</v>
      </c>
      <c r="G381" s="253">
        <v>158</v>
      </c>
      <c r="H381" s="253">
        <v>23</v>
      </c>
      <c r="I381" s="253">
        <v>14</v>
      </c>
      <c r="J381" s="256">
        <v>2.5437999999999999E-2</v>
      </c>
      <c r="K381" s="257"/>
      <c r="L381" s="322">
        <v>37.14</v>
      </c>
      <c r="M381" s="266" t="s">
        <v>190</v>
      </c>
      <c r="N381" s="341"/>
      <c r="O381" s="247"/>
      <c r="P381" s="248"/>
      <c r="Q381" s="248"/>
    </row>
    <row r="382" spans="1:17">
      <c r="A382" s="255">
        <v>33</v>
      </c>
      <c r="B382" s="252" t="s">
        <v>160</v>
      </c>
      <c r="C382" s="253" t="s">
        <v>175</v>
      </c>
      <c r="D382" s="343" t="s">
        <v>189</v>
      </c>
      <c r="E382" s="255">
        <v>5</v>
      </c>
      <c r="F382" s="253">
        <v>4</v>
      </c>
      <c r="G382" s="253">
        <v>158</v>
      </c>
      <c r="H382" s="253">
        <v>23</v>
      </c>
      <c r="I382" s="253">
        <v>14</v>
      </c>
      <c r="J382" s="256">
        <v>2.5437999999999999E-2</v>
      </c>
      <c r="K382" s="257"/>
      <c r="L382" s="322">
        <v>34.82</v>
      </c>
      <c r="M382" s="266" t="s">
        <v>190</v>
      </c>
      <c r="N382" s="341"/>
      <c r="O382" s="247"/>
      <c r="P382" s="248"/>
      <c r="Q382" s="248"/>
    </row>
    <row r="383" spans="1:17">
      <c r="A383" s="255">
        <v>34</v>
      </c>
      <c r="B383" s="252" t="s">
        <v>161</v>
      </c>
      <c r="C383" s="253" t="s">
        <v>176</v>
      </c>
      <c r="D383" s="343" t="s">
        <v>189</v>
      </c>
      <c r="E383" s="255">
        <v>5.05</v>
      </c>
      <c r="F383" s="253">
        <v>3.8</v>
      </c>
      <c r="G383" s="253">
        <v>158</v>
      </c>
      <c r="H383" s="253">
        <v>23</v>
      </c>
      <c r="I383" s="253">
        <v>14</v>
      </c>
      <c r="J383" s="256">
        <v>2.5437999999999999E-2</v>
      </c>
      <c r="K383" s="257"/>
      <c r="L383" s="322">
        <v>38.46</v>
      </c>
      <c r="M383" s="266" t="s">
        <v>190</v>
      </c>
      <c r="N383" s="341"/>
      <c r="O383" s="247"/>
      <c r="P383" s="248"/>
      <c r="Q383" s="248"/>
    </row>
    <row r="384" spans="1:17">
      <c r="A384" s="255">
        <v>35</v>
      </c>
      <c r="B384" s="252" t="s">
        <v>162</v>
      </c>
      <c r="C384" s="253" t="s">
        <v>177</v>
      </c>
      <c r="D384" s="343" t="s">
        <v>189</v>
      </c>
      <c r="E384" s="255">
        <v>5.05</v>
      </c>
      <c r="F384" s="253">
        <v>3.8</v>
      </c>
      <c r="G384" s="253">
        <v>158</v>
      </c>
      <c r="H384" s="253">
        <v>23</v>
      </c>
      <c r="I384" s="253">
        <v>14</v>
      </c>
      <c r="J384" s="256">
        <v>2.5437999999999999E-2</v>
      </c>
      <c r="K384" s="257"/>
      <c r="L384" s="322">
        <v>38.46</v>
      </c>
      <c r="M384" s="266" t="s">
        <v>190</v>
      </c>
      <c r="N384" s="341"/>
      <c r="O384" s="247"/>
      <c r="P384" s="248"/>
      <c r="Q384" s="248"/>
    </row>
    <row r="385" spans="1:17">
      <c r="A385" s="255">
        <v>36</v>
      </c>
      <c r="B385" s="252" t="s">
        <v>163</v>
      </c>
      <c r="C385" s="253" t="s">
        <v>178</v>
      </c>
      <c r="D385" s="343" t="s">
        <v>189</v>
      </c>
      <c r="E385" s="255">
        <v>2</v>
      </c>
      <c r="F385" s="253">
        <v>1.4</v>
      </c>
      <c r="G385" s="253">
        <v>158</v>
      </c>
      <c r="H385" s="253">
        <v>59</v>
      </c>
      <c r="I385" s="253">
        <v>26</v>
      </c>
      <c r="J385" s="256">
        <v>0.242372</v>
      </c>
      <c r="K385" s="257"/>
      <c r="L385" s="322">
        <v>0</v>
      </c>
      <c r="M385" s="266" t="s">
        <v>190</v>
      </c>
      <c r="N385" s="341"/>
      <c r="O385" s="247"/>
      <c r="P385" s="248"/>
      <c r="Q385" s="248"/>
    </row>
    <row r="386" spans="1:17">
      <c r="A386" s="255">
        <v>37</v>
      </c>
      <c r="B386" s="252" t="s">
        <v>164</v>
      </c>
      <c r="C386" s="253" t="s">
        <v>179</v>
      </c>
      <c r="D386" s="343" t="s">
        <v>189</v>
      </c>
      <c r="E386" s="255">
        <v>4</v>
      </c>
      <c r="F386" s="253">
        <v>3</v>
      </c>
      <c r="G386" s="253">
        <v>158</v>
      </c>
      <c r="H386" s="253">
        <v>59</v>
      </c>
      <c r="I386" s="253">
        <v>26</v>
      </c>
      <c r="J386" s="256">
        <v>0.242372</v>
      </c>
      <c r="K386" s="257"/>
      <c r="L386" s="322">
        <v>0</v>
      </c>
      <c r="M386" s="266" t="s">
        <v>190</v>
      </c>
      <c r="N386" s="341"/>
      <c r="O386" s="247"/>
      <c r="P386" s="248"/>
      <c r="Q386" s="248"/>
    </row>
    <row r="387" spans="1:17">
      <c r="A387" s="255">
        <v>38</v>
      </c>
      <c r="B387" s="252" t="s">
        <v>125</v>
      </c>
      <c r="C387" s="253" t="s">
        <v>140</v>
      </c>
      <c r="D387" s="343" t="s">
        <v>189</v>
      </c>
      <c r="E387" s="255">
        <v>7.4599999999999991</v>
      </c>
      <c r="F387" s="253">
        <v>4.5999999999999996</v>
      </c>
      <c r="G387" s="253">
        <v>153</v>
      </c>
      <c r="H387" s="253">
        <v>59</v>
      </c>
      <c r="I387" s="253">
        <v>26</v>
      </c>
      <c r="J387" s="256">
        <v>1.17E-2</v>
      </c>
      <c r="K387" s="257"/>
      <c r="L387" s="322">
        <v>57.4</v>
      </c>
      <c r="M387" s="266" t="s">
        <v>190</v>
      </c>
      <c r="N387" s="341"/>
      <c r="O387" s="247"/>
      <c r="P387" s="248"/>
      <c r="Q387" s="248"/>
    </row>
    <row r="388" spans="1:17">
      <c r="A388" s="255">
        <v>39</v>
      </c>
      <c r="B388" s="252" t="s">
        <v>126</v>
      </c>
      <c r="C388" s="253" t="s">
        <v>141</v>
      </c>
      <c r="D388" s="343" t="s">
        <v>189</v>
      </c>
      <c r="E388" s="255">
        <v>9.34</v>
      </c>
      <c r="F388" s="253">
        <v>9</v>
      </c>
      <c r="G388" s="253">
        <v>158</v>
      </c>
      <c r="H388" s="253">
        <v>59</v>
      </c>
      <c r="I388" s="253">
        <v>26</v>
      </c>
      <c r="J388" s="256">
        <v>2.4799999999999999E-2</v>
      </c>
      <c r="K388" s="257"/>
      <c r="L388" s="322">
        <v>0</v>
      </c>
      <c r="M388" s="266" t="s">
        <v>190</v>
      </c>
      <c r="N388" s="341"/>
      <c r="O388" s="247"/>
      <c r="P388" s="248"/>
      <c r="Q388" s="248"/>
    </row>
    <row r="389" spans="1:17">
      <c r="A389" s="255">
        <v>40</v>
      </c>
      <c r="B389" s="252" t="s">
        <v>127</v>
      </c>
      <c r="C389" s="253" t="s">
        <v>142</v>
      </c>
      <c r="D389" s="343" t="s">
        <v>189</v>
      </c>
      <c r="E389" s="255">
        <v>9.14</v>
      </c>
      <c r="F389" s="253">
        <v>8.8000000000000007</v>
      </c>
      <c r="G389" s="253">
        <v>153</v>
      </c>
      <c r="H389" s="253">
        <v>106</v>
      </c>
      <c r="I389" s="253">
        <v>53</v>
      </c>
      <c r="J389" s="256">
        <v>2.1600000000000001E-2</v>
      </c>
      <c r="K389" s="257"/>
      <c r="L389" s="322">
        <v>44.63</v>
      </c>
      <c r="M389" s="266" t="s">
        <v>190</v>
      </c>
      <c r="N389" s="341"/>
      <c r="O389" s="247"/>
      <c r="P389" s="248"/>
      <c r="Q389" s="248"/>
    </row>
    <row r="390" spans="1:17">
      <c r="A390" s="255">
        <v>41</v>
      </c>
      <c r="B390" s="252" t="s">
        <v>128</v>
      </c>
      <c r="C390" s="253" t="s">
        <v>143</v>
      </c>
      <c r="D390" s="343" t="s">
        <v>189</v>
      </c>
      <c r="E390" s="255">
        <v>9.14</v>
      </c>
      <c r="F390" s="253">
        <v>8.6</v>
      </c>
      <c r="G390" s="253">
        <v>153</v>
      </c>
      <c r="H390" s="253">
        <v>106</v>
      </c>
      <c r="I390" s="253">
        <v>53</v>
      </c>
      <c r="J390" s="256">
        <v>2.1600000000000001E-2</v>
      </c>
      <c r="K390" s="257"/>
      <c r="L390" s="322">
        <v>42.63</v>
      </c>
      <c r="M390" s="266" t="s">
        <v>190</v>
      </c>
      <c r="N390" s="341"/>
      <c r="O390" s="247"/>
      <c r="P390" s="248"/>
      <c r="Q390" s="248"/>
    </row>
    <row r="391" spans="1:17">
      <c r="A391" s="255">
        <v>42</v>
      </c>
      <c r="B391" s="252" t="s">
        <v>129</v>
      </c>
      <c r="C391" s="253" t="s">
        <v>144</v>
      </c>
      <c r="D391" s="343" t="s">
        <v>189</v>
      </c>
      <c r="E391" s="255">
        <v>2.0230000000000001</v>
      </c>
      <c r="F391" s="253">
        <v>0.69</v>
      </c>
      <c r="G391" s="253">
        <v>22</v>
      </c>
      <c r="H391" s="253">
        <v>15</v>
      </c>
      <c r="I391" s="253">
        <v>11</v>
      </c>
      <c r="J391" s="256">
        <v>1.2099999999999999E-3</v>
      </c>
      <c r="K391" s="257"/>
      <c r="L391" s="322">
        <v>16.37</v>
      </c>
      <c r="M391" s="266" t="s">
        <v>190</v>
      </c>
      <c r="N391" s="341"/>
      <c r="O391" s="247"/>
      <c r="P391" s="248"/>
      <c r="Q391" s="248"/>
    </row>
    <row r="392" spans="1:17">
      <c r="A392" s="255">
        <v>43</v>
      </c>
      <c r="B392" s="252" t="s">
        <v>130</v>
      </c>
      <c r="C392" s="253" t="s">
        <v>145</v>
      </c>
      <c r="D392" s="343" t="s">
        <v>189</v>
      </c>
      <c r="E392" s="255">
        <v>7.15</v>
      </c>
      <c r="F392" s="253">
        <v>6.8</v>
      </c>
      <c r="G392" s="253">
        <v>153</v>
      </c>
      <c r="H392" s="253">
        <v>106</v>
      </c>
      <c r="I392" s="253">
        <v>53</v>
      </c>
      <c r="J392" s="256">
        <v>2.1600000000000001E-2</v>
      </c>
      <c r="K392" s="257"/>
      <c r="L392" s="322">
        <v>44.02</v>
      </c>
      <c r="M392" s="266" t="s">
        <v>190</v>
      </c>
      <c r="N392" s="341"/>
      <c r="O392" s="247"/>
      <c r="P392" s="248"/>
      <c r="Q392" s="248"/>
    </row>
    <row r="393" spans="1:17">
      <c r="A393" s="255">
        <v>44</v>
      </c>
      <c r="B393" s="252" t="s">
        <v>131</v>
      </c>
      <c r="C393" s="253" t="s">
        <v>146</v>
      </c>
      <c r="D393" s="343" t="s">
        <v>189</v>
      </c>
      <c r="E393" s="255">
        <v>4.8099999999999996</v>
      </c>
      <c r="F393" s="253">
        <v>4.4000000000000004</v>
      </c>
      <c r="G393" s="253">
        <v>153</v>
      </c>
      <c r="H393" s="253">
        <v>59</v>
      </c>
      <c r="I393" s="253">
        <v>26</v>
      </c>
      <c r="J393" s="256">
        <v>1.17E-2</v>
      </c>
      <c r="K393" s="257"/>
      <c r="L393" s="322">
        <v>38.19</v>
      </c>
      <c r="M393" s="266" t="s">
        <v>190</v>
      </c>
      <c r="N393" s="341"/>
      <c r="O393" s="247"/>
      <c r="P393" s="248"/>
      <c r="Q393" s="248"/>
    </row>
    <row r="394" spans="1:17">
      <c r="A394" s="255">
        <v>45</v>
      </c>
      <c r="B394" s="252" t="s">
        <v>132</v>
      </c>
      <c r="C394" s="253" t="s">
        <v>147</v>
      </c>
      <c r="D394" s="343" t="s">
        <v>189</v>
      </c>
      <c r="E394" s="255">
        <v>5</v>
      </c>
      <c r="F394" s="253">
        <v>4.5999999999999996</v>
      </c>
      <c r="G394" s="253">
        <v>153</v>
      </c>
      <c r="H394" s="253">
        <v>59</v>
      </c>
      <c r="I394" s="253">
        <v>26</v>
      </c>
      <c r="J394" s="256">
        <v>1.15E-2</v>
      </c>
      <c r="K394" s="257"/>
      <c r="L394" s="322">
        <v>31.06</v>
      </c>
      <c r="M394" s="266" t="s">
        <v>190</v>
      </c>
      <c r="N394" s="341"/>
      <c r="O394" s="247"/>
      <c r="P394" s="248"/>
      <c r="Q394" s="248"/>
    </row>
    <row r="395" spans="1:17" s="285" customFormat="1">
      <c r="A395" s="255">
        <v>46</v>
      </c>
      <c r="B395" s="252" t="s">
        <v>133</v>
      </c>
      <c r="C395" s="253" t="s">
        <v>148</v>
      </c>
      <c r="D395" s="343" t="s">
        <v>189</v>
      </c>
      <c r="E395" s="255">
        <v>4.54</v>
      </c>
      <c r="F395" s="253">
        <v>4.2</v>
      </c>
      <c r="G395" s="253">
        <v>153</v>
      </c>
      <c r="H395" s="253">
        <v>106</v>
      </c>
      <c r="I395" s="253">
        <v>53</v>
      </c>
      <c r="J395" s="256">
        <v>1.2999999999999999E-2</v>
      </c>
      <c r="K395" s="253"/>
      <c r="L395" s="322">
        <v>96.46</v>
      </c>
      <c r="M395" s="346" t="s">
        <v>190</v>
      </c>
    </row>
    <row r="396" spans="1:17" s="285" customFormat="1">
      <c r="A396" s="255">
        <v>47</v>
      </c>
      <c r="B396" s="252" t="s">
        <v>134</v>
      </c>
      <c r="C396" s="253" t="s">
        <v>149</v>
      </c>
      <c r="D396" s="343" t="s">
        <v>189</v>
      </c>
      <c r="E396" s="255">
        <v>4.54</v>
      </c>
      <c r="F396" s="253">
        <v>4.2</v>
      </c>
      <c r="G396" s="253">
        <v>153</v>
      </c>
      <c r="H396" s="253">
        <v>106</v>
      </c>
      <c r="I396" s="253">
        <v>53</v>
      </c>
      <c r="J396" s="256">
        <v>1.2999999999999999E-2</v>
      </c>
      <c r="K396" s="253"/>
      <c r="L396" s="322">
        <v>94.14</v>
      </c>
      <c r="M396" s="346" t="s">
        <v>190</v>
      </c>
    </row>
    <row r="397" spans="1:17" s="285" customFormat="1">
      <c r="A397" s="255">
        <v>48</v>
      </c>
      <c r="B397" s="252" t="s">
        <v>135</v>
      </c>
      <c r="C397" s="253" t="s">
        <v>150</v>
      </c>
      <c r="D397" s="343" t="s">
        <v>189</v>
      </c>
      <c r="E397" s="255">
        <v>4.54</v>
      </c>
      <c r="F397" s="253">
        <v>4.2</v>
      </c>
      <c r="G397" s="253">
        <v>153</v>
      </c>
      <c r="H397" s="253">
        <v>106</v>
      </c>
      <c r="I397" s="253">
        <v>53</v>
      </c>
      <c r="J397" s="256">
        <v>1.2999999999999999E-2</v>
      </c>
      <c r="K397" s="253"/>
      <c r="L397" s="322">
        <v>97.38</v>
      </c>
      <c r="M397" s="346" t="s">
        <v>190</v>
      </c>
    </row>
    <row r="398" spans="1:17" s="285" customFormat="1">
      <c r="A398" s="255">
        <v>49</v>
      </c>
      <c r="B398" s="252" t="s">
        <v>136</v>
      </c>
      <c r="C398" s="253" t="s">
        <v>151</v>
      </c>
      <c r="D398" s="343" t="s">
        <v>189</v>
      </c>
      <c r="E398" s="255">
        <v>4.54</v>
      </c>
      <c r="F398" s="253">
        <v>4.2</v>
      </c>
      <c r="G398" s="253">
        <v>153</v>
      </c>
      <c r="H398" s="253">
        <v>106</v>
      </c>
      <c r="I398" s="253">
        <v>53</v>
      </c>
      <c r="J398" s="256">
        <v>1.2999999999999999E-2</v>
      </c>
      <c r="K398" s="253"/>
      <c r="L398" s="322">
        <v>95.06</v>
      </c>
      <c r="M398" s="346" t="s">
        <v>190</v>
      </c>
    </row>
    <row r="399" spans="1:17" s="285" customFormat="1">
      <c r="A399" s="255">
        <v>50</v>
      </c>
      <c r="B399" s="252" t="s">
        <v>137</v>
      </c>
      <c r="C399" s="253" t="s">
        <v>152</v>
      </c>
      <c r="D399" s="343" t="s">
        <v>189</v>
      </c>
      <c r="E399" s="255">
        <v>4.54</v>
      </c>
      <c r="F399" s="253">
        <v>4.2</v>
      </c>
      <c r="G399" s="253">
        <v>153</v>
      </c>
      <c r="H399" s="253">
        <v>106</v>
      </c>
      <c r="I399" s="253">
        <v>53</v>
      </c>
      <c r="J399" s="256">
        <v>1.2999999999999999E-2</v>
      </c>
      <c r="K399" s="253"/>
      <c r="L399" s="322">
        <v>96.87</v>
      </c>
      <c r="M399" s="346" t="s">
        <v>190</v>
      </c>
    </row>
    <row r="400" spans="1:17" s="285" customFormat="1">
      <c r="A400" s="255">
        <v>51</v>
      </c>
      <c r="B400" s="252" t="s">
        <v>138</v>
      </c>
      <c r="C400" s="253" t="s">
        <v>153</v>
      </c>
      <c r="D400" s="343" t="s">
        <v>189</v>
      </c>
      <c r="E400" s="255">
        <v>4.54</v>
      </c>
      <c r="F400" s="253">
        <v>4.2</v>
      </c>
      <c r="G400" s="253">
        <v>153</v>
      </c>
      <c r="H400" s="253">
        <v>106</v>
      </c>
      <c r="I400" s="253">
        <v>53</v>
      </c>
      <c r="J400" s="256">
        <v>1.2999999999999999E-2</v>
      </c>
      <c r="K400" s="253"/>
      <c r="L400" s="322">
        <v>96.87</v>
      </c>
      <c r="M400" s="346" t="s">
        <v>190</v>
      </c>
    </row>
    <row r="401" spans="1:14" s="285" customFormat="1">
      <c r="A401" s="255">
        <v>52</v>
      </c>
      <c r="B401" s="252" t="s">
        <v>139</v>
      </c>
      <c r="C401" s="253" t="s">
        <v>154</v>
      </c>
      <c r="D401" s="343" t="s">
        <v>189</v>
      </c>
      <c r="E401" s="255">
        <v>4.54</v>
      </c>
      <c r="F401" s="253">
        <v>4.2</v>
      </c>
      <c r="G401" s="253">
        <v>153</v>
      </c>
      <c r="H401" s="253">
        <v>106</v>
      </c>
      <c r="I401" s="253">
        <v>53</v>
      </c>
      <c r="J401" s="256">
        <v>1.2999999999999999E-2</v>
      </c>
      <c r="K401" s="253"/>
      <c r="L401" s="322">
        <v>98.33</v>
      </c>
      <c r="M401" s="346" t="s">
        <v>190</v>
      </c>
    </row>
    <row r="402" spans="1:14" s="285" customFormat="1">
      <c r="A402" s="255">
        <v>53</v>
      </c>
      <c r="B402" s="252" t="s">
        <v>344</v>
      </c>
      <c r="C402" s="253" t="s">
        <v>345</v>
      </c>
      <c r="D402" s="343" t="s">
        <v>189</v>
      </c>
      <c r="E402" s="255">
        <v>0.7</v>
      </c>
      <c r="F402" s="253">
        <v>0.6</v>
      </c>
      <c r="G402" s="253">
        <v>0</v>
      </c>
      <c r="H402" s="253">
        <v>0</v>
      </c>
      <c r="I402" s="253">
        <v>0</v>
      </c>
      <c r="J402" s="256">
        <v>3.5000000000000003E-2</v>
      </c>
      <c r="K402" s="253"/>
      <c r="L402" s="322">
        <v>0</v>
      </c>
      <c r="M402" s="346" t="s">
        <v>190</v>
      </c>
    </row>
    <row r="403" spans="1:14" s="285" customFormat="1">
      <c r="A403" s="255">
        <v>54</v>
      </c>
      <c r="B403" s="252" t="s">
        <v>620</v>
      </c>
      <c r="C403" s="253" t="s">
        <v>623</v>
      </c>
      <c r="D403" s="343" t="s">
        <v>189</v>
      </c>
      <c r="E403" s="255">
        <v>3</v>
      </c>
      <c r="F403" s="253">
        <v>2</v>
      </c>
      <c r="G403" s="253">
        <v>135</v>
      </c>
      <c r="H403" s="253">
        <v>45</v>
      </c>
      <c r="I403" s="253">
        <v>26</v>
      </c>
      <c r="J403" s="256">
        <v>3.1E-2</v>
      </c>
      <c r="K403" s="253"/>
      <c r="L403" s="322">
        <v>128.37</v>
      </c>
      <c r="M403" s="346" t="s">
        <v>190</v>
      </c>
    </row>
    <row r="404" spans="1:14" s="285" customFormat="1">
      <c r="A404" s="255">
        <v>55</v>
      </c>
      <c r="B404" s="252" t="s">
        <v>621</v>
      </c>
      <c r="C404" s="253" t="s">
        <v>624</v>
      </c>
      <c r="D404" s="343" t="s">
        <v>189</v>
      </c>
      <c r="E404" s="255">
        <v>3</v>
      </c>
      <c r="F404" s="253">
        <v>2</v>
      </c>
      <c r="G404" s="253">
        <v>135</v>
      </c>
      <c r="H404" s="253">
        <v>45</v>
      </c>
      <c r="I404" s="253">
        <v>26</v>
      </c>
      <c r="J404" s="256">
        <v>3.1E-2</v>
      </c>
      <c r="K404" s="257"/>
      <c r="L404" s="322">
        <v>159.74</v>
      </c>
      <c r="M404" s="266" t="s">
        <v>190</v>
      </c>
      <c r="N404" s="341"/>
    </row>
    <row r="405" spans="1:14" s="285" customFormat="1">
      <c r="A405" s="255">
        <v>56</v>
      </c>
      <c r="B405" s="252" t="s">
        <v>622</v>
      </c>
      <c r="C405" s="253" t="s">
        <v>625</v>
      </c>
      <c r="D405" s="343" t="s">
        <v>189</v>
      </c>
      <c r="E405" s="255">
        <v>3</v>
      </c>
      <c r="F405" s="253">
        <v>2</v>
      </c>
      <c r="G405" s="253">
        <v>135</v>
      </c>
      <c r="H405" s="253">
        <v>45</v>
      </c>
      <c r="I405" s="253">
        <v>26</v>
      </c>
      <c r="J405" s="256">
        <v>3.1E-2</v>
      </c>
      <c r="K405" s="257"/>
      <c r="L405" s="322">
        <v>128.04</v>
      </c>
      <c r="M405" s="266" t="s">
        <v>190</v>
      </c>
      <c r="N405" s="341"/>
    </row>
    <row r="406" spans="1:14" s="285" customFormat="1">
      <c r="A406" s="255">
        <v>57</v>
      </c>
      <c r="B406" s="252" t="s">
        <v>608</v>
      </c>
      <c r="C406" s="253" t="s">
        <v>609</v>
      </c>
      <c r="D406" s="343" t="s">
        <v>189</v>
      </c>
      <c r="E406" s="255">
        <v>1.5</v>
      </c>
      <c r="F406" s="253">
        <v>1</v>
      </c>
      <c r="G406" s="253">
        <v>125</v>
      </c>
      <c r="H406" s="253">
        <v>28</v>
      </c>
      <c r="I406" s="253">
        <v>27</v>
      </c>
      <c r="J406" s="256">
        <v>9.4000000000000004E-3</v>
      </c>
      <c r="K406" s="257"/>
      <c r="L406" s="322">
        <v>73.209999999999994</v>
      </c>
      <c r="M406" s="266" t="s">
        <v>190</v>
      </c>
      <c r="N406" s="341"/>
    </row>
    <row r="407" spans="1:14" s="285" customFormat="1">
      <c r="A407" s="255">
        <v>58</v>
      </c>
      <c r="B407" s="252" t="s">
        <v>629</v>
      </c>
      <c r="C407" s="253" t="s">
        <v>630</v>
      </c>
      <c r="D407" s="343" t="s">
        <v>189</v>
      </c>
      <c r="E407" s="255">
        <v>3.5</v>
      </c>
      <c r="F407" s="253">
        <v>1.59</v>
      </c>
      <c r="G407" s="253">
        <v>47</v>
      </c>
      <c r="H407" s="253">
        <v>30</v>
      </c>
      <c r="I407" s="253">
        <v>14</v>
      </c>
      <c r="J407" s="256">
        <v>2.1000000000000001E-2</v>
      </c>
      <c r="K407" s="257"/>
      <c r="L407" s="322">
        <v>1.42</v>
      </c>
      <c r="M407" s="266" t="s">
        <v>190</v>
      </c>
      <c r="N407" s="341"/>
    </row>
    <row r="408" spans="1:14" s="285" customFormat="1">
      <c r="A408" s="255">
        <v>59</v>
      </c>
      <c r="B408" s="252" t="s">
        <v>16</v>
      </c>
      <c r="C408" s="253" t="s">
        <v>15</v>
      </c>
      <c r="D408" s="343" t="s">
        <v>189</v>
      </c>
      <c r="E408" s="255">
        <v>8</v>
      </c>
      <c r="F408" s="253">
        <v>7.6</v>
      </c>
      <c r="G408" s="253">
        <v>82</v>
      </c>
      <c r="H408" s="253">
        <v>42</v>
      </c>
      <c r="I408" s="253">
        <v>13</v>
      </c>
      <c r="J408" s="256">
        <v>4.4771999999999999E-2</v>
      </c>
      <c r="K408" s="257"/>
      <c r="L408" s="370">
        <v>103.16</v>
      </c>
      <c r="M408" s="266" t="s">
        <v>190</v>
      </c>
      <c r="N408" s="341"/>
    </row>
    <row r="409" spans="1:14" s="285" customFormat="1">
      <c r="A409" s="255">
        <v>60</v>
      </c>
      <c r="B409" s="252" t="s">
        <v>542</v>
      </c>
      <c r="C409" s="253" t="s">
        <v>543</v>
      </c>
      <c r="D409" s="343" t="s">
        <v>189</v>
      </c>
      <c r="E409" s="261">
        <v>4.21</v>
      </c>
      <c r="F409" s="253">
        <v>4.12</v>
      </c>
      <c r="G409" s="253">
        <v>146</v>
      </c>
      <c r="H409" s="253">
        <v>95</v>
      </c>
      <c r="I409" s="253">
        <v>85</v>
      </c>
      <c r="J409" s="256">
        <v>9.3571428571428573E-3</v>
      </c>
      <c r="K409" s="257"/>
      <c r="L409" s="322">
        <v>28.85</v>
      </c>
      <c r="M409" s="266" t="s">
        <v>190</v>
      </c>
      <c r="N409" s="341"/>
    </row>
    <row r="410" spans="1:14" s="289" customFormat="1">
      <c r="A410" s="255">
        <v>61</v>
      </c>
      <c r="B410" s="252" t="s">
        <v>626</v>
      </c>
      <c r="C410" s="253" t="s">
        <v>619</v>
      </c>
      <c r="D410" s="343" t="s">
        <v>189</v>
      </c>
      <c r="E410" s="261">
        <v>4.21</v>
      </c>
      <c r="F410" s="253">
        <v>4.12</v>
      </c>
      <c r="G410" s="253">
        <v>95</v>
      </c>
      <c r="H410" s="253">
        <v>150</v>
      </c>
      <c r="I410" s="253">
        <v>76</v>
      </c>
      <c r="J410" s="256">
        <v>9.3571428571428573E-3</v>
      </c>
      <c r="K410" s="257"/>
      <c r="L410" s="322">
        <v>28.11</v>
      </c>
      <c r="M410" s="266" t="s">
        <v>190</v>
      </c>
      <c r="N410" s="341"/>
    </row>
    <row r="411" spans="1:14" s="285" customFormat="1">
      <c r="A411" s="255">
        <v>62</v>
      </c>
      <c r="B411" s="252" t="s">
        <v>287</v>
      </c>
      <c r="C411" s="253" t="s">
        <v>288</v>
      </c>
      <c r="D411" s="343" t="s">
        <v>189</v>
      </c>
      <c r="E411" s="261">
        <v>4.21</v>
      </c>
      <c r="F411" s="253">
        <v>4.12</v>
      </c>
      <c r="G411" s="253">
        <v>146</v>
      </c>
      <c r="H411" s="253">
        <v>95</v>
      </c>
      <c r="I411" s="253">
        <v>85</v>
      </c>
      <c r="J411" s="256">
        <v>9.3571428571428573E-3</v>
      </c>
      <c r="K411" s="257"/>
      <c r="L411" s="322">
        <v>37.49</v>
      </c>
      <c r="M411" s="266" t="s">
        <v>190</v>
      </c>
      <c r="N411" s="341"/>
    </row>
    <row r="412" spans="1:14" s="285" customFormat="1">
      <c r="A412" s="255">
        <v>63</v>
      </c>
      <c r="B412" s="252" t="s">
        <v>579</v>
      </c>
      <c r="C412" s="253" t="s">
        <v>585</v>
      </c>
      <c r="D412" s="343" t="s">
        <v>189</v>
      </c>
      <c r="E412" s="261">
        <v>3.59</v>
      </c>
      <c r="F412" s="253">
        <v>3.5</v>
      </c>
      <c r="G412" s="253">
        <v>146</v>
      </c>
      <c r="H412" s="253">
        <v>95</v>
      </c>
      <c r="I412" s="253">
        <v>85</v>
      </c>
      <c r="J412" s="256">
        <v>9.3571428571428573E-3</v>
      </c>
      <c r="K412" s="257"/>
      <c r="L412" s="322">
        <v>31.98</v>
      </c>
      <c r="M412" s="266" t="s">
        <v>190</v>
      </c>
      <c r="N412" s="341"/>
    </row>
    <row r="413" spans="1:14" s="285" customFormat="1">
      <c r="A413" s="255">
        <v>64</v>
      </c>
      <c r="B413" s="252" t="s">
        <v>573</v>
      </c>
      <c r="C413" s="253" t="s">
        <v>574</v>
      </c>
      <c r="D413" s="343" t="s">
        <v>189</v>
      </c>
      <c r="E413" s="261">
        <v>3.59</v>
      </c>
      <c r="F413" s="253">
        <v>3.5</v>
      </c>
      <c r="G413" s="253">
        <v>146</v>
      </c>
      <c r="H413" s="253">
        <v>95</v>
      </c>
      <c r="I413" s="253">
        <v>85</v>
      </c>
      <c r="J413" s="256">
        <v>9.8250000000000004E-3</v>
      </c>
      <c r="K413" s="257"/>
      <c r="L413" s="322">
        <v>30.53</v>
      </c>
      <c r="M413" s="266" t="s">
        <v>190</v>
      </c>
      <c r="N413" s="341"/>
    </row>
    <row r="414" spans="1:14" s="289" customFormat="1">
      <c r="A414" s="255">
        <v>65</v>
      </c>
      <c r="B414" s="252" t="s">
        <v>0</v>
      </c>
      <c r="C414" s="253" t="s">
        <v>5</v>
      </c>
      <c r="D414" s="343" t="s">
        <v>189</v>
      </c>
      <c r="E414" s="261">
        <v>3.59</v>
      </c>
      <c r="F414" s="253">
        <v>3.5</v>
      </c>
      <c r="G414" s="253">
        <v>96</v>
      </c>
      <c r="H414" s="253">
        <v>67</v>
      </c>
      <c r="I414" s="253">
        <v>90</v>
      </c>
      <c r="J414" s="256">
        <f>96*67*90/1000000</f>
        <v>0.57887999999999995</v>
      </c>
      <c r="K414" s="257"/>
      <c r="L414" s="322">
        <v>17.03</v>
      </c>
      <c r="M414" s="266" t="s">
        <v>190</v>
      </c>
      <c r="N414" s="341"/>
    </row>
    <row r="415" spans="1:14" s="285" customFormat="1">
      <c r="A415" s="255">
        <v>66</v>
      </c>
      <c r="B415" s="252" t="s">
        <v>1</v>
      </c>
      <c r="C415" s="253" t="s">
        <v>583</v>
      </c>
      <c r="D415" s="343" t="s">
        <v>189</v>
      </c>
      <c r="E415" s="255">
        <v>1.1000000000000001</v>
      </c>
      <c r="F415" s="253">
        <v>1</v>
      </c>
      <c r="G415" s="253">
        <v>96</v>
      </c>
      <c r="H415" s="253">
        <v>67</v>
      </c>
      <c r="I415" s="253">
        <v>90</v>
      </c>
      <c r="J415" s="256">
        <f>96*67*90/1000000</f>
        <v>0.57887999999999995</v>
      </c>
      <c r="K415" s="257"/>
      <c r="L415" s="322">
        <v>15.12</v>
      </c>
      <c r="M415" s="266" t="s">
        <v>190</v>
      </c>
      <c r="N415" s="341"/>
    </row>
    <row r="416" spans="1:14" s="285" customFormat="1">
      <c r="A416" s="255">
        <v>67</v>
      </c>
      <c r="B416" s="252" t="s">
        <v>2</v>
      </c>
      <c r="C416" s="253" t="s">
        <v>6</v>
      </c>
      <c r="D416" s="343" t="s">
        <v>189</v>
      </c>
      <c r="E416" s="255">
        <v>1.6</v>
      </c>
      <c r="F416" s="253">
        <v>1.5</v>
      </c>
      <c r="G416" s="253">
        <v>96</v>
      </c>
      <c r="H416" s="253">
        <v>67</v>
      </c>
      <c r="I416" s="253">
        <v>90</v>
      </c>
      <c r="J416" s="256">
        <f>96*67*90/1000000</f>
        <v>0.57887999999999995</v>
      </c>
      <c r="K416" s="257"/>
      <c r="L416" s="322">
        <v>16.59</v>
      </c>
      <c r="M416" s="266" t="s">
        <v>190</v>
      </c>
      <c r="N416" s="341"/>
    </row>
    <row r="417" spans="1:17" s="285" customFormat="1">
      <c r="A417" s="255">
        <v>68</v>
      </c>
      <c r="B417" s="252" t="s">
        <v>3</v>
      </c>
      <c r="C417" s="253" t="s">
        <v>7</v>
      </c>
      <c r="D417" s="343" t="s">
        <v>189</v>
      </c>
      <c r="E417" s="255">
        <v>0</v>
      </c>
      <c r="F417" s="253">
        <v>0</v>
      </c>
      <c r="G417" s="253">
        <v>0</v>
      </c>
      <c r="H417" s="253">
        <v>0</v>
      </c>
      <c r="I417" s="253">
        <v>0</v>
      </c>
      <c r="J417" s="256">
        <v>0</v>
      </c>
      <c r="K417" s="257"/>
      <c r="L417" s="322">
        <v>11.94</v>
      </c>
      <c r="M417" s="266" t="s">
        <v>190</v>
      </c>
      <c r="N417" s="341"/>
    </row>
    <row r="418" spans="1:17" s="285" customFormat="1">
      <c r="A418" s="255">
        <v>69</v>
      </c>
      <c r="B418" s="252" t="s">
        <v>4</v>
      </c>
      <c r="C418" s="253" t="s">
        <v>8</v>
      </c>
      <c r="D418" s="343" t="s">
        <v>189</v>
      </c>
      <c r="E418" s="255">
        <v>0</v>
      </c>
      <c r="F418" s="253">
        <v>0</v>
      </c>
      <c r="G418" s="253">
        <v>0</v>
      </c>
      <c r="H418" s="253">
        <v>0</v>
      </c>
      <c r="I418" s="253">
        <v>0</v>
      </c>
      <c r="J418" s="256">
        <v>0</v>
      </c>
      <c r="K418" s="257"/>
      <c r="L418" s="322">
        <v>11.94</v>
      </c>
      <c r="M418" s="266" t="s">
        <v>190</v>
      </c>
      <c r="N418" s="341"/>
    </row>
    <row r="419" spans="1:17" s="285" customFormat="1">
      <c r="A419" s="255">
        <v>70</v>
      </c>
      <c r="B419" s="252" t="s">
        <v>604</v>
      </c>
      <c r="C419" s="253" t="s">
        <v>582</v>
      </c>
      <c r="D419" s="343" t="s">
        <v>189</v>
      </c>
      <c r="E419" s="255">
        <v>0.3</v>
      </c>
      <c r="F419" s="253">
        <v>0.25</v>
      </c>
      <c r="G419" s="253">
        <v>99</v>
      </c>
      <c r="H419" s="253">
        <v>58</v>
      </c>
      <c r="I419" s="253">
        <v>60</v>
      </c>
      <c r="J419" s="256">
        <f>99*58*60/1000000</f>
        <v>0.34451999999999999</v>
      </c>
      <c r="K419" s="257"/>
      <c r="L419" s="322">
        <v>8.73</v>
      </c>
      <c r="M419" s="266" t="s">
        <v>190</v>
      </c>
      <c r="N419" s="341"/>
    </row>
    <row r="420" spans="1:17" s="285" customFormat="1">
      <c r="A420" s="255">
        <v>71</v>
      </c>
      <c r="B420" s="252" t="s">
        <v>605</v>
      </c>
      <c r="C420" s="253" t="s">
        <v>581</v>
      </c>
      <c r="D420" s="343" t="s">
        <v>189</v>
      </c>
      <c r="E420" s="255">
        <v>0.6</v>
      </c>
      <c r="F420" s="253">
        <v>0.5</v>
      </c>
      <c r="G420" s="253">
        <v>99</v>
      </c>
      <c r="H420" s="253">
        <v>58</v>
      </c>
      <c r="I420" s="253">
        <v>60</v>
      </c>
      <c r="J420" s="256">
        <f>99*58*60/1000000</f>
        <v>0.34451999999999999</v>
      </c>
      <c r="K420" s="257"/>
      <c r="L420" s="322">
        <v>6.24</v>
      </c>
      <c r="M420" s="266" t="s">
        <v>190</v>
      </c>
      <c r="N420" s="341"/>
    </row>
    <row r="421" spans="1:17" s="285" customFormat="1">
      <c r="A421" s="255">
        <v>72</v>
      </c>
      <c r="B421" s="252" t="s">
        <v>606</v>
      </c>
      <c r="C421" s="253" t="s">
        <v>580</v>
      </c>
      <c r="D421" s="343" t="s">
        <v>189</v>
      </c>
      <c r="E421" s="255">
        <v>0.6</v>
      </c>
      <c r="F421" s="253">
        <v>0.5</v>
      </c>
      <c r="G421" s="253">
        <v>99</v>
      </c>
      <c r="H421" s="253">
        <v>58</v>
      </c>
      <c r="I421" s="253">
        <v>60</v>
      </c>
      <c r="J421" s="256">
        <f>99*58*60/1000000</f>
        <v>0.34451999999999999</v>
      </c>
      <c r="K421" s="257"/>
      <c r="L421" s="322">
        <v>6.24</v>
      </c>
      <c r="M421" s="266" t="s">
        <v>190</v>
      </c>
      <c r="N421" s="341"/>
    </row>
    <row r="422" spans="1:17">
      <c r="A422" s="255">
        <v>73</v>
      </c>
      <c r="B422" s="252" t="s">
        <v>665</v>
      </c>
      <c r="C422" s="253" t="s">
        <v>664</v>
      </c>
      <c r="D422" s="343" t="s">
        <v>812</v>
      </c>
      <c r="E422" s="255">
        <v>8.82</v>
      </c>
      <c r="F422" s="253">
        <v>8.7200000000000006</v>
      </c>
      <c r="G422" s="253">
        <v>0</v>
      </c>
      <c r="H422" s="253">
        <v>0</v>
      </c>
      <c r="I422" s="253">
        <v>0</v>
      </c>
      <c r="J422" s="256">
        <v>1.5859999999999999E-2</v>
      </c>
      <c r="K422" s="253"/>
      <c r="L422" s="322">
        <v>33.07</v>
      </c>
      <c r="M422" s="266" t="s">
        <v>190</v>
      </c>
      <c r="N422" s="341"/>
      <c r="O422" s="247"/>
      <c r="P422" s="267"/>
      <c r="Q422" s="267"/>
    </row>
    <row r="423" spans="1:17">
      <c r="A423" s="255">
        <v>74</v>
      </c>
      <c r="B423" s="252" t="s">
        <v>12</v>
      </c>
      <c r="C423" s="253" t="s">
        <v>588</v>
      </c>
      <c r="D423" s="343" t="s">
        <v>812</v>
      </c>
      <c r="E423" s="255">
        <v>8.82</v>
      </c>
      <c r="F423" s="253">
        <v>8.7200000000000006</v>
      </c>
      <c r="G423" s="253">
        <v>0</v>
      </c>
      <c r="H423" s="253">
        <v>0</v>
      </c>
      <c r="I423" s="253">
        <v>0</v>
      </c>
      <c r="J423" s="256">
        <v>1.5859999999999999E-2</v>
      </c>
      <c r="K423" s="263"/>
      <c r="L423" s="322">
        <v>16.59</v>
      </c>
      <c r="M423" s="266" t="s">
        <v>190</v>
      </c>
      <c r="N423" s="341"/>
      <c r="O423" s="247"/>
      <c r="P423" s="267"/>
      <c r="Q423" s="267"/>
    </row>
    <row r="424" spans="1:17" s="285" customFormat="1">
      <c r="A424" s="255">
        <v>75</v>
      </c>
      <c r="B424" s="252" t="s">
        <v>829</v>
      </c>
      <c r="C424" s="254" t="s">
        <v>9</v>
      </c>
      <c r="D424" s="343" t="s">
        <v>189</v>
      </c>
      <c r="E424" s="255">
        <v>0.03</v>
      </c>
      <c r="F424" s="253">
        <v>0.02</v>
      </c>
      <c r="G424" s="253">
        <v>0</v>
      </c>
      <c r="H424" s="253">
        <v>0</v>
      </c>
      <c r="I424" s="253">
        <v>0</v>
      </c>
      <c r="J424" s="256">
        <v>1.8000000000000001E-4</v>
      </c>
      <c r="K424" s="263"/>
      <c r="L424" s="322">
        <v>1.1200000000000001</v>
      </c>
      <c r="M424" s="346" t="s">
        <v>190</v>
      </c>
      <c r="N424" s="341"/>
    </row>
    <row r="425" spans="1:17">
      <c r="A425" s="255">
        <v>76</v>
      </c>
      <c r="B425" s="254" t="s">
        <v>892</v>
      </c>
      <c r="C425" s="254" t="s">
        <v>893</v>
      </c>
      <c r="D425" s="265" t="s">
        <v>189</v>
      </c>
      <c r="E425" s="259">
        <v>9.8000000000000007</v>
      </c>
      <c r="F425" s="259">
        <v>9</v>
      </c>
      <c r="G425" s="259">
        <v>61</v>
      </c>
      <c r="H425" s="253">
        <v>40</v>
      </c>
      <c r="I425" s="253">
        <v>15</v>
      </c>
      <c r="J425" s="256">
        <v>3.5999999999999997E-2</v>
      </c>
      <c r="K425" s="257"/>
      <c r="L425" s="322">
        <v>0</v>
      </c>
      <c r="M425" s="346" t="s">
        <v>190</v>
      </c>
      <c r="N425" s="341"/>
    </row>
    <row r="426" spans="1:17">
      <c r="A426" s="255">
        <v>77</v>
      </c>
      <c r="B426" s="254" t="s">
        <v>843</v>
      </c>
      <c r="C426" s="254" t="s">
        <v>850</v>
      </c>
      <c r="D426" s="265" t="s">
        <v>189</v>
      </c>
      <c r="E426" s="261">
        <v>7.49</v>
      </c>
      <c r="F426" s="259">
        <v>7</v>
      </c>
      <c r="G426" s="259">
        <v>149</v>
      </c>
      <c r="H426" s="253">
        <v>102</v>
      </c>
      <c r="I426" s="253">
        <v>45</v>
      </c>
      <c r="J426" s="256">
        <f>(149*102*45/1000000)/45</f>
        <v>1.5198E-2</v>
      </c>
      <c r="K426" s="257"/>
      <c r="L426" s="322">
        <v>0</v>
      </c>
      <c r="M426" s="346" t="s">
        <v>190</v>
      </c>
      <c r="N426" s="341"/>
    </row>
    <row r="427" spans="1:17">
      <c r="A427" s="255">
        <v>78</v>
      </c>
      <c r="B427" s="253" t="s">
        <v>844</v>
      </c>
      <c r="C427" s="253" t="s">
        <v>851</v>
      </c>
      <c r="D427" s="265" t="s">
        <v>189</v>
      </c>
      <c r="E427" s="261">
        <v>7.2</v>
      </c>
      <c r="F427" s="259">
        <v>6.8</v>
      </c>
      <c r="G427" s="259">
        <v>149</v>
      </c>
      <c r="H427" s="253">
        <v>102</v>
      </c>
      <c r="I427" s="253">
        <v>45</v>
      </c>
      <c r="J427" s="256">
        <f>(149*102*45/1000000)/54</f>
        <v>1.2665000000000001E-2</v>
      </c>
      <c r="K427" s="257"/>
      <c r="L427" s="322">
        <v>0</v>
      </c>
      <c r="M427" s="266" t="s">
        <v>190</v>
      </c>
      <c r="N427" s="341"/>
      <c r="O427" s="247"/>
      <c r="P427" s="267"/>
      <c r="Q427" s="267"/>
    </row>
    <row r="428" spans="1:17">
      <c r="A428" s="255">
        <v>79</v>
      </c>
      <c r="B428" s="253" t="s">
        <v>845</v>
      </c>
      <c r="C428" s="253" t="s">
        <v>852</v>
      </c>
      <c r="D428" s="265" t="s">
        <v>189</v>
      </c>
      <c r="E428" s="261">
        <v>7.4</v>
      </c>
      <c r="F428" s="259">
        <v>7</v>
      </c>
      <c r="G428" s="259">
        <v>149</v>
      </c>
      <c r="H428" s="253">
        <v>102</v>
      </c>
      <c r="I428" s="253">
        <v>45</v>
      </c>
      <c r="J428" s="256">
        <f>(149*102*45/1000000)/54</f>
        <v>1.2665000000000001E-2</v>
      </c>
      <c r="K428" s="257"/>
      <c r="L428" s="322">
        <v>0</v>
      </c>
      <c r="M428" s="266" t="s">
        <v>190</v>
      </c>
      <c r="N428" s="341"/>
      <c r="O428" s="247"/>
      <c r="P428" s="267"/>
      <c r="Q428" s="267"/>
    </row>
    <row r="429" spans="1:17">
      <c r="A429" s="255">
        <v>80</v>
      </c>
      <c r="B429" s="253" t="s">
        <v>846</v>
      </c>
      <c r="C429" s="253" t="s">
        <v>853</v>
      </c>
      <c r="D429" s="265" t="s">
        <v>189</v>
      </c>
      <c r="E429" s="261">
        <v>6.3</v>
      </c>
      <c r="F429" s="259">
        <v>6</v>
      </c>
      <c r="G429" s="259">
        <v>149</v>
      </c>
      <c r="H429" s="253">
        <v>102</v>
      </c>
      <c r="I429" s="253">
        <v>45</v>
      </c>
      <c r="J429" s="256">
        <f>(149*102*45/1000000)/72</f>
        <v>9.4987500000000002E-3</v>
      </c>
      <c r="K429" s="257"/>
      <c r="L429" s="322">
        <v>0</v>
      </c>
      <c r="M429" s="266" t="s">
        <v>190</v>
      </c>
      <c r="N429" s="341"/>
      <c r="O429" s="247"/>
      <c r="P429" s="267"/>
      <c r="Q429" s="267"/>
    </row>
    <row r="430" spans="1:17">
      <c r="A430" s="255">
        <v>81</v>
      </c>
      <c r="B430" s="253" t="s">
        <v>847</v>
      </c>
      <c r="C430" s="254" t="s">
        <v>854</v>
      </c>
      <c r="D430" s="265" t="s">
        <v>189</v>
      </c>
      <c r="E430" s="261">
        <v>2.4</v>
      </c>
      <c r="F430" s="259">
        <v>2.2000000000000002</v>
      </c>
      <c r="G430" s="259">
        <v>158</v>
      </c>
      <c r="H430" s="253">
        <v>57</v>
      </c>
      <c r="I430" s="253">
        <v>20</v>
      </c>
      <c r="J430" s="256">
        <f>(158*57*20/1000000)/40</f>
        <v>4.5030000000000001E-3</v>
      </c>
      <c r="K430" s="257"/>
      <c r="L430" s="322">
        <v>0</v>
      </c>
      <c r="M430" s="346" t="s">
        <v>190</v>
      </c>
      <c r="N430" s="341"/>
    </row>
    <row r="431" spans="1:17">
      <c r="A431" s="255">
        <v>82</v>
      </c>
      <c r="B431" s="254" t="s">
        <v>848</v>
      </c>
      <c r="C431" s="254" t="s">
        <v>855</v>
      </c>
      <c r="D431" s="265" t="s">
        <v>189</v>
      </c>
      <c r="E431" s="261">
        <v>4.8</v>
      </c>
      <c r="F431" s="259">
        <v>4.4000000000000004</v>
      </c>
      <c r="G431" s="259">
        <v>158</v>
      </c>
      <c r="H431" s="253">
        <v>57</v>
      </c>
      <c r="I431" s="253">
        <v>20</v>
      </c>
      <c r="J431" s="256">
        <f>(158*57*20/1000000)/25</f>
        <v>7.2047999999999999E-3</v>
      </c>
      <c r="K431" s="257"/>
      <c r="L431" s="322">
        <v>0</v>
      </c>
      <c r="M431" s="266" t="s">
        <v>190</v>
      </c>
      <c r="N431" s="341"/>
      <c r="O431" s="247"/>
      <c r="P431" s="248"/>
      <c r="Q431" s="248"/>
    </row>
    <row r="432" spans="1:17">
      <c r="A432" s="255">
        <v>83</v>
      </c>
      <c r="B432" s="254" t="s">
        <v>849</v>
      </c>
      <c r="C432" s="254" t="s">
        <v>856</v>
      </c>
      <c r="D432" s="265" t="s">
        <v>189</v>
      </c>
      <c r="E432" s="261">
        <v>2.6</v>
      </c>
      <c r="F432" s="259">
        <v>2.5</v>
      </c>
      <c r="G432" s="259">
        <v>49</v>
      </c>
      <c r="H432" s="253">
        <v>59</v>
      </c>
      <c r="I432" s="253">
        <v>22</v>
      </c>
      <c r="J432" s="256">
        <f>(49*59*22/1000000)/7</f>
        <v>9.0860000000000003E-3</v>
      </c>
      <c r="K432" s="257"/>
      <c r="L432" s="322">
        <v>0</v>
      </c>
      <c r="M432" s="266" t="s">
        <v>190</v>
      </c>
      <c r="N432" s="341"/>
      <c r="O432" s="247"/>
      <c r="P432" s="248"/>
      <c r="Q432" s="248"/>
    </row>
    <row r="433" spans="1:17" s="285" customFormat="1">
      <c r="A433" s="255">
        <v>84</v>
      </c>
      <c r="B433" s="253" t="s">
        <v>857</v>
      </c>
      <c r="C433" s="253" t="s">
        <v>858</v>
      </c>
      <c r="D433" s="265" t="s">
        <v>189</v>
      </c>
      <c r="E433" s="261">
        <v>6.6</v>
      </c>
      <c r="F433" s="259">
        <v>6.2</v>
      </c>
      <c r="G433" s="259">
        <v>149</v>
      </c>
      <c r="H433" s="253">
        <v>102</v>
      </c>
      <c r="I433" s="253">
        <v>45</v>
      </c>
      <c r="J433" s="256">
        <f>(149*102*45/1000000)/54</f>
        <v>1.2665000000000001E-2</v>
      </c>
      <c r="K433" s="257"/>
      <c r="L433" s="322">
        <v>0</v>
      </c>
      <c r="M433" s="266" t="s">
        <v>190</v>
      </c>
      <c r="N433" s="341"/>
    </row>
    <row r="434" spans="1:17" s="285" customFormat="1">
      <c r="A434" s="255"/>
      <c r="B434" s="253"/>
      <c r="C434" s="253"/>
      <c r="D434" s="265" t="s">
        <v>189</v>
      </c>
      <c r="E434" s="259"/>
      <c r="F434" s="259"/>
      <c r="G434" s="259"/>
      <c r="H434" s="253"/>
      <c r="I434" s="253"/>
      <c r="J434" s="256"/>
      <c r="K434" s="257"/>
      <c r="L434" s="260"/>
      <c r="M434" s="266" t="s">
        <v>190</v>
      </c>
      <c r="N434" s="341"/>
    </row>
    <row r="435" spans="1:17">
      <c r="B435" s="245"/>
      <c r="C435" s="245"/>
      <c r="D435" s="265" t="s">
        <v>189</v>
      </c>
      <c r="E435" s="259"/>
      <c r="F435" s="259"/>
      <c r="G435" s="259"/>
      <c r="H435" s="253"/>
      <c r="I435" s="253"/>
      <c r="J435" s="256"/>
      <c r="K435" s="245"/>
      <c r="L435" s="260"/>
      <c r="M435" s="266" t="s">
        <v>190</v>
      </c>
      <c r="N435" s="341"/>
    </row>
    <row r="436" spans="1:17">
      <c r="B436" s="245"/>
      <c r="C436" s="245"/>
      <c r="D436" s="265" t="s">
        <v>189</v>
      </c>
      <c r="E436" s="259"/>
      <c r="F436" s="259"/>
      <c r="G436" s="259"/>
      <c r="H436" s="253"/>
      <c r="I436" s="253"/>
      <c r="J436" s="256"/>
      <c r="K436" s="245"/>
      <c r="L436" s="260"/>
      <c r="M436" s="266" t="s">
        <v>190</v>
      </c>
      <c r="N436" s="341"/>
    </row>
    <row r="437" spans="1:17">
      <c r="B437" s="245"/>
      <c r="C437" s="245"/>
      <c r="D437" s="265" t="s">
        <v>189</v>
      </c>
      <c r="E437" s="259"/>
      <c r="F437" s="259"/>
      <c r="G437" s="259"/>
      <c r="H437" s="253"/>
      <c r="I437" s="253"/>
      <c r="J437" s="256"/>
      <c r="K437" s="245"/>
      <c r="L437" s="260"/>
      <c r="M437" s="266" t="s">
        <v>190</v>
      </c>
      <c r="N437" s="341"/>
    </row>
    <row r="438" spans="1:17">
      <c r="B438" s="245"/>
      <c r="C438" s="245"/>
      <c r="D438" s="265" t="s">
        <v>189</v>
      </c>
      <c r="E438" s="259"/>
      <c r="F438" s="259"/>
      <c r="G438" s="259"/>
      <c r="H438" s="253"/>
      <c r="I438" s="253"/>
      <c r="J438" s="256"/>
      <c r="K438" s="245"/>
      <c r="L438" s="260"/>
      <c r="M438" s="266" t="s">
        <v>190</v>
      </c>
      <c r="N438" s="341"/>
    </row>
    <row r="439" spans="1:17">
      <c r="B439" s="245"/>
      <c r="C439" s="245"/>
      <c r="D439" s="265" t="s">
        <v>189</v>
      </c>
      <c r="E439" s="259"/>
      <c r="F439" s="259"/>
      <c r="G439" s="259"/>
      <c r="H439" s="253"/>
      <c r="I439" s="253"/>
      <c r="J439" s="256"/>
      <c r="K439" s="245"/>
      <c r="L439" s="260"/>
      <c r="M439" s="266" t="s">
        <v>190</v>
      </c>
      <c r="N439" s="341"/>
    </row>
    <row r="440" spans="1:17">
      <c r="B440" s="245"/>
      <c r="C440" s="245"/>
      <c r="D440" s="265" t="s">
        <v>189</v>
      </c>
      <c r="E440" s="259"/>
      <c r="F440" s="259"/>
      <c r="G440" s="259"/>
      <c r="H440" s="253"/>
      <c r="I440" s="253"/>
      <c r="J440" s="256"/>
      <c r="K440" s="245"/>
      <c r="L440" s="260"/>
      <c r="M440" s="266" t="s">
        <v>190</v>
      </c>
      <c r="N440" s="341"/>
    </row>
    <row r="441" spans="1:17">
      <c r="B441" s="245"/>
      <c r="C441" s="245"/>
      <c r="D441" s="265" t="s">
        <v>189</v>
      </c>
      <c r="E441" s="259"/>
      <c r="F441" s="259"/>
      <c r="G441" s="259"/>
      <c r="H441" s="253"/>
      <c r="I441" s="253"/>
      <c r="J441" s="256"/>
      <c r="K441" s="245"/>
      <c r="L441" s="260"/>
      <c r="M441" s="266" t="s">
        <v>190</v>
      </c>
      <c r="N441" s="341"/>
    </row>
    <row r="442" spans="1:17">
      <c r="B442" s="245"/>
      <c r="C442" s="245"/>
      <c r="D442" s="265" t="s">
        <v>189</v>
      </c>
      <c r="E442" s="259"/>
      <c r="F442" s="259"/>
      <c r="G442" s="259"/>
      <c r="H442" s="253"/>
      <c r="I442" s="253"/>
      <c r="J442" s="256"/>
      <c r="K442" s="245"/>
      <c r="L442" s="260"/>
      <c r="M442" s="266" t="s">
        <v>190</v>
      </c>
      <c r="N442" s="341"/>
    </row>
    <row r="443" spans="1:17">
      <c r="B443" s="245"/>
      <c r="C443" s="245"/>
      <c r="D443" s="265" t="s">
        <v>189</v>
      </c>
      <c r="E443" s="259"/>
      <c r="F443" s="259"/>
      <c r="G443" s="259"/>
      <c r="H443" s="253"/>
      <c r="I443" s="253"/>
      <c r="J443" s="256"/>
      <c r="K443" s="245"/>
      <c r="L443" s="260"/>
      <c r="M443" s="266" t="s">
        <v>190</v>
      </c>
      <c r="N443" s="341"/>
    </row>
    <row r="444" spans="1:17">
      <c r="B444" s="245"/>
      <c r="C444" s="245"/>
      <c r="D444" s="265" t="s">
        <v>189</v>
      </c>
      <c r="E444" s="259"/>
      <c r="F444" s="259"/>
      <c r="G444" s="259"/>
      <c r="H444" s="253"/>
      <c r="I444" s="253"/>
      <c r="J444" s="256"/>
      <c r="K444" s="245"/>
      <c r="L444" s="260"/>
      <c r="M444" s="266" t="s">
        <v>190</v>
      </c>
      <c r="N444" s="341"/>
    </row>
    <row r="445" spans="1:17">
      <c r="B445" s="245"/>
      <c r="C445" s="245"/>
      <c r="D445" s="265" t="s">
        <v>189</v>
      </c>
      <c r="E445" s="259"/>
      <c r="F445" s="259"/>
      <c r="G445" s="259"/>
      <c r="H445" s="253"/>
      <c r="I445" s="253"/>
      <c r="J445" s="256"/>
      <c r="K445" s="245"/>
      <c r="L445" s="260"/>
      <c r="M445" s="266" t="s">
        <v>190</v>
      </c>
      <c r="N445" s="341"/>
    </row>
    <row r="446" spans="1:17">
      <c r="B446" s="245"/>
      <c r="C446" s="245"/>
      <c r="D446" s="265" t="s">
        <v>189</v>
      </c>
      <c r="E446" s="259"/>
      <c r="F446" s="259"/>
      <c r="G446" s="259"/>
      <c r="H446" s="253"/>
      <c r="I446" s="253"/>
      <c r="J446" s="256"/>
      <c r="K446" s="245"/>
      <c r="L446" s="260"/>
      <c r="M446" s="266" t="s">
        <v>190</v>
      </c>
      <c r="N446" s="341"/>
    </row>
    <row r="447" spans="1:17">
      <c r="B447" s="245"/>
      <c r="C447" s="245"/>
      <c r="D447" s="265" t="s">
        <v>189</v>
      </c>
      <c r="E447" s="259"/>
      <c r="F447" s="259"/>
      <c r="G447" s="259"/>
      <c r="H447" s="253"/>
      <c r="I447" s="253"/>
      <c r="J447" s="256"/>
      <c r="K447" s="245"/>
      <c r="L447" s="260"/>
      <c r="M447" s="266" t="s">
        <v>190</v>
      </c>
      <c r="N447" s="341"/>
    </row>
    <row r="448" spans="1:17">
      <c r="A448" s="255"/>
      <c r="B448" s="253"/>
      <c r="C448" s="253"/>
      <c r="D448" s="265" t="s">
        <v>189</v>
      </c>
      <c r="E448" s="259"/>
      <c r="F448" s="259"/>
      <c r="G448" s="259"/>
      <c r="H448" s="253"/>
      <c r="I448" s="253"/>
      <c r="J448" s="256"/>
      <c r="K448" s="257"/>
      <c r="L448" s="270"/>
      <c r="M448" s="266" t="s">
        <v>190</v>
      </c>
      <c r="N448" s="341"/>
      <c r="P448" s="267"/>
      <c r="Q448" s="267"/>
    </row>
    <row r="449" spans="1:17" s="289" customFormat="1">
      <c r="A449" s="255"/>
      <c r="B449" s="253"/>
      <c r="C449" s="253"/>
      <c r="D449" s="265" t="s">
        <v>189</v>
      </c>
      <c r="E449" s="259"/>
      <c r="F449" s="259"/>
      <c r="G449" s="259"/>
      <c r="H449" s="253"/>
      <c r="I449" s="253"/>
      <c r="J449" s="256"/>
      <c r="K449" s="257"/>
      <c r="L449" s="260"/>
      <c r="M449" s="266" t="s">
        <v>190</v>
      </c>
      <c r="N449" s="341"/>
    </row>
    <row r="450" spans="1:17">
      <c r="B450" s="253"/>
      <c r="C450" s="245"/>
      <c r="D450" s="265" t="s">
        <v>189</v>
      </c>
      <c r="E450" s="259"/>
      <c r="F450" s="259"/>
      <c r="G450" s="259"/>
      <c r="H450" s="253"/>
      <c r="I450" s="253"/>
      <c r="J450" s="256"/>
      <c r="K450" s="245"/>
      <c r="L450" s="260"/>
      <c r="M450" s="266" t="s">
        <v>190</v>
      </c>
      <c r="N450" s="341"/>
    </row>
    <row r="451" spans="1:17" s="285" customFormat="1">
      <c r="A451" s="255"/>
      <c r="B451" s="253"/>
      <c r="C451" s="253"/>
      <c r="D451" s="265" t="s">
        <v>189</v>
      </c>
      <c r="E451" s="259"/>
      <c r="F451" s="259"/>
      <c r="G451" s="259"/>
      <c r="H451" s="253"/>
      <c r="I451" s="253"/>
      <c r="J451" s="256"/>
      <c r="K451" s="257"/>
      <c r="L451" s="260"/>
      <c r="M451" s="266" t="s">
        <v>190</v>
      </c>
      <c r="N451" s="341"/>
    </row>
    <row r="452" spans="1:17" s="285" customFormat="1">
      <c r="A452" s="255"/>
      <c r="B452" s="253"/>
      <c r="C452" s="253"/>
      <c r="D452" s="265" t="s">
        <v>189</v>
      </c>
      <c r="E452" s="259"/>
      <c r="F452" s="259"/>
      <c r="G452" s="259"/>
      <c r="H452" s="253"/>
      <c r="I452" s="253"/>
      <c r="J452" s="256"/>
      <c r="K452" s="257"/>
      <c r="L452" s="260"/>
      <c r="M452" s="266" t="s">
        <v>190</v>
      </c>
      <c r="N452" s="341"/>
    </row>
    <row r="453" spans="1:17">
      <c r="A453" s="255"/>
      <c r="B453" s="253"/>
      <c r="C453" s="253"/>
      <c r="D453" s="265" t="s">
        <v>189</v>
      </c>
      <c r="E453" s="259"/>
      <c r="F453" s="259"/>
      <c r="G453" s="259"/>
      <c r="H453" s="253"/>
      <c r="I453" s="253"/>
      <c r="J453" s="256"/>
      <c r="K453" s="257"/>
      <c r="L453" s="260"/>
      <c r="M453" s="266" t="s">
        <v>190</v>
      </c>
      <c r="N453" s="341"/>
      <c r="P453" s="267"/>
      <c r="Q453" s="267"/>
    </row>
    <row r="454" spans="1:17">
      <c r="B454" s="253"/>
      <c r="C454" s="253"/>
      <c r="D454" s="265" t="s">
        <v>189</v>
      </c>
      <c r="E454" s="259"/>
      <c r="F454" s="259"/>
      <c r="G454" s="259"/>
      <c r="H454" s="253"/>
      <c r="I454" s="253"/>
      <c r="J454" s="256"/>
      <c r="K454" s="257"/>
      <c r="L454" s="260"/>
      <c r="M454" s="266" t="s">
        <v>190</v>
      </c>
      <c r="N454" s="341"/>
    </row>
    <row r="455" spans="1:17" s="285" customFormat="1">
      <c r="A455" s="255"/>
      <c r="B455" s="253"/>
      <c r="C455" s="253"/>
      <c r="D455" s="265" t="s">
        <v>189</v>
      </c>
      <c r="E455" s="259"/>
      <c r="F455" s="259"/>
      <c r="G455" s="259"/>
      <c r="H455" s="253"/>
      <c r="I455" s="253"/>
      <c r="J455" s="256"/>
      <c r="K455" s="257"/>
      <c r="L455" s="260"/>
      <c r="M455" s="266" t="s">
        <v>190</v>
      </c>
      <c r="N455" s="341"/>
    </row>
    <row r="456" spans="1:17">
      <c r="A456" s="255"/>
      <c r="B456" s="253"/>
      <c r="C456" s="253"/>
      <c r="D456" s="265" t="s">
        <v>189</v>
      </c>
      <c r="E456" s="259"/>
      <c r="F456" s="259"/>
      <c r="G456" s="259"/>
      <c r="H456" s="253"/>
      <c r="I456" s="253"/>
      <c r="J456" s="256"/>
      <c r="K456" s="257"/>
      <c r="L456" s="260"/>
      <c r="M456" s="266" t="s">
        <v>190</v>
      </c>
      <c r="N456" s="341"/>
      <c r="O456" s="247"/>
      <c r="P456" s="267"/>
      <c r="Q456" s="267"/>
    </row>
    <row r="457" spans="1:17">
      <c r="A457" s="255"/>
      <c r="B457" s="253"/>
      <c r="C457" s="253"/>
      <c r="D457" s="265" t="s">
        <v>189</v>
      </c>
      <c r="E457" s="259"/>
      <c r="F457" s="259"/>
      <c r="G457" s="259"/>
      <c r="H457" s="253"/>
      <c r="I457" s="253"/>
      <c r="J457" s="256"/>
      <c r="K457" s="257"/>
      <c r="L457" s="260"/>
      <c r="M457" s="266" t="s">
        <v>190</v>
      </c>
      <c r="N457" s="341"/>
      <c r="O457" s="247"/>
      <c r="P457" s="267"/>
      <c r="Q457" s="267"/>
    </row>
    <row r="458" spans="1:17" s="285" customFormat="1">
      <c r="A458" s="255"/>
      <c r="B458" s="253"/>
      <c r="C458" s="253"/>
      <c r="D458" s="265" t="s">
        <v>189</v>
      </c>
      <c r="E458" s="259"/>
      <c r="F458" s="259"/>
      <c r="G458" s="259"/>
      <c r="H458" s="253"/>
      <c r="I458" s="253"/>
      <c r="J458" s="256"/>
      <c r="K458" s="257"/>
      <c r="L458" s="270"/>
      <c r="M458" s="266" t="s">
        <v>190</v>
      </c>
      <c r="N458" s="341"/>
    </row>
    <row r="459" spans="1:17" s="285" customFormat="1">
      <c r="A459" s="255"/>
      <c r="B459" s="253"/>
      <c r="C459" s="253"/>
      <c r="D459" s="265" t="s">
        <v>189</v>
      </c>
      <c r="E459" s="259"/>
      <c r="F459" s="259"/>
      <c r="G459" s="259"/>
      <c r="H459" s="253"/>
      <c r="I459" s="253"/>
      <c r="J459" s="256"/>
      <c r="K459" s="257"/>
      <c r="L459" s="270"/>
      <c r="M459" s="266" t="s">
        <v>190</v>
      </c>
      <c r="N459" s="341"/>
    </row>
    <row r="460" spans="1:17">
      <c r="A460" s="255"/>
      <c r="B460" s="253"/>
      <c r="C460" s="253"/>
      <c r="D460" s="265" t="s">
        <v>189</v>
      </c>
      <c r="E460" s="259"/>
      <c r="F460" s="259"/>
      <c r="G460" s="259"/>
      <c r="H460" s="253"/>
      <c r="I460" s="253"/>
      <c r="J460" s="256"/>
      <c r="K460" s="257"/>
      <c r="L460" s="260"/>
      <c r="M460" s="266" t="s">
        <v>190</v>
      </c>
      <c r="N460" s="341"/>
      <c r="P460" s="267"/>
      <c r="Q460" s="267"/>
    </row>
    <row r="461" spans="1:17">
      <c r="A461" s="255"/>
      <c r="B461" s="253"/>
      <c r="C461" s="253"/>
      <c r="D461" s="265" t="s">
        <v>189</v>
      </c>
      <c r="E461" s="259"/>
      <c r="F461" s="259"/>
      <c r="G461" s="259"/>
      <c r="H461" s="253"/>
      <c r="I461" s="253"/>
      <c r="J461" s="256"/>
      <c r="K461" s="257"/>
      <c r="L461" s="260"/>
      <c r="M461" s="266" t="s">
        <v>190</v>
      </c>
      <c r="N461" s="341"/>
      <c r="P461" s="267"/>
      <c r="Q461" s="267"/>
    </row>
    <row r="462" spans="1:17">
      <c r="A462" s="255"/>
      <c r="B462" s="253"/>
      <c r="C462" s="253"/>
      <c r="D462" s="265" t="s">
        <v>189</v>
      </c>
      <c r="E462" s="259"/>
      <c r="F462" s="259"/>
      <c r="G462" s="259"/>
      <c r="H462" s="253"/>
      <c r="I462" s="253"/>
      <c r="J462" s="256"/>
      <c r="K462" s="257"/>
      <c r="L462" s="260"/>
      <c r="M462" s="266" t="s">
        <v>190</v>
      </c>
      <c r="N462" s="341"/>
      <c r="P462" s="267"/>
      <c r="Q462" s="267"/>
    </row>
    <row r="463" spans="1:17">
      <c r="A463" s="255"/>
      <c r="B463" s="253"/>
      <c r="C463" s="253"/>
      <c r="D463" s="265" t="s">
        <v>189</v>
      </c>
      <c r="E463" s="259"/>
      <c r="F463" s="259"/>
      <c r="G463" s="259"/>
      <c r="H463" s="253"/>
      <c r="I463" s="253"/>
      <c r="J463" s="256"/>
      <c r="K463" s="257"/>
      <c r="L463" s="260"/>
      <c r="M463" s="266" t="s">
        <v>190</v>
      </c>
      <c r="N463" s="341"/>
      <c r="P463" s="267"/>
      <c r="Q463" s="267"/>
    </row>
    <row r="464" spans="1:17">
      <c r="A464" s="255"/>
      <c r="B464" s="253"/>
      <c r="C464" s="253"/>
      <c r="D464" s="265" t="s">
        <v>189</v>
      </c>
      <c r="E464" s="259"/>
      <c r="F464" s="259"/>
      <c r="G464" s="259"/>
      <c r="H464" s="253"/>
      <c r="I464" s="253"/>
      <c r="J464" s="256"/>
      <c r="K464" s="257"/>
      <c r="L464" s="260"/>
      <c r="M464" s="266" t="s">
        <v>190</v>
      </c>
      <c r="N464" s="341"/>
      <c r="P464" s="267"/>
      <c r="Q464" s="267"/>
    </row>
    <row r="465" spans="1:17">
      <c r="A465" s="255"/>
      <c r="B465" s="253"/>
      <c r="C465" s="253"/>
      <c r="D465" s="265" t="s">
        <v>189</v>
      </c>
      <c r="E465" s="259"/>
      <c r="F465" s="259"/>
      <c r="G465" s="259"/>
      <c r="H465" s="253"/>
      <c r="I465" s="253"/>
      <c r="J465" s="256"/>
      <c r="K465" s="257"/>
      <c r="L465" s="260"/>
      <c r="M465" s="266" t="s">
        <v>190</v>
      </c>
      <c r="N465" s="341"/>
      <c r="P465" s="267"/>
      <c r="Q465" s="267"/>
    </row>
    <row r="466" spans="1:17">
      <c r="A466" s="255"/>
      <c r="B466" s="253"/>
      <c r="C466" s="253"/>
      <c r="D466" s="265" t="s">
        <v>189</v>
      </c>
      <c r="E466" s="259"/>
      <c r="F466" s="259"/>
      <c r="G466" s="259"/>
      <c r="H466" s="253"/>
      <c r="I466" s="253"/>
      <c r="J466" s="256"/>
      <c r="K466" s="257"/>
      <c r="L466" s="260"/>
      <c r="M466" s="266" t="s">
        <v>190</v>
      </c>
      <c r="N466" s="341"/>
      <c r="P466" s="267"/>
      <c r="Q466" s="267"/>
    </row>
    <row r="467" spans="1:17" s="285" customFormat="1">
      <c r="A467" s="255"/>
      <c r="B467" s="253"/>
      <c r="C467" s="253"/>
      <c r="D467" s="265" t="s">
        <v>189</v>
      </c>
      <c r="E467" s="259"/>
      <c r="F467" s="259"/>
      <c r="G467" s="259"/>
      <c r="H467" s="253"/>
      <c r="I467" s="253"/>
      <c r="J467" s="256"/>
      <c r="K467" s="257"/>
      <c r="L467" s="270"/>
      <c r="M467" s="266" t="s">
        <v>190</v>
      </c>
      <c r="N467" s="341"/>
      <c r="O467" s="247"/>
      <c r="P467" s="267"/>
      <c r="Q467" s="267"/>
    </row>
    <row r="468" spans="1:17" s="285" customFormat="1">
      <c r="A468" s="255"/>
      <c r="B468" s="253"/>
      <c r="C468" s="253"/>
      <c r="D468" s="265" t="s">
        <v>189</v>
      </c>
      <c r="E468" s="259"/>
      <c r="F468" s="259"/>
      <c r="G468" s="259"/>
      <c r="H468" s="253"/>
      <c r="I468" s="253"/>
      <c r="J468" s="256"/>
      <c r="K468" s="257"/>
      <c r="L468" s="260"/>
      <c r="M468" s="266" t="s">
        <v>190</v>
      </c>
      <c r="N468" s="341"/>
      <c r="O468" s="247"/>
      <c r="P468" s="267"/>
      <c r="Q468" s="267"/>
    </row>
    <row r="469" spans="1:17" s="285" customFormat="1">
      <c r="A469" s="255"/>
      <c r="B469" s="253"/>
      <c r="C469" s="253"/>
      <c r="D469" s="265" t="s">
        <v>189</v>
      </c>
      <c r="E469" s="259"/>
      <c r="F469" s="259"/>
      <c r="G469" s="259"/>
      <c r="H469" s="253"/>
      <c r="I469" s="253"/>
      <c r="J469" s="256"/>
      <c r="K469" s="257"/>
      <c r="L469" s="260"/>
      <c r="M469" s="266" t="s">
        <v>190</v>
      </c>
      <c r="N469" s="341"/>
      <c r="O469" s="247"/>
      <c r="P469" s="267"/>
      <c r="Q469" s="267"/>
    </row>
    <row r="470" spans="1:17">
      <c r="A470" s="255"/>
      <c r="B470" s="253"/>
      <c r="C470" s="253"/>
      <c r="D470" s="265" t="s">
        <v>189</v>
      </c>
      <c r="E470" s="259"/>
      <c r="F470" s="259"/>
      <c r="G470" s="259"/>
      <c r="H470" s="253"/>
      <c r="I470" s="253"/>
      <c r="J470" s="256"/>
      <c r="K470" s="257"/>
      <c r="L470" s="260"/>
      <c r="M470" s="266" t="s">
        <v>190</v>
      </c>
      <c r="N470" s="341"/>
      <c r="O470" s="247"/>
      <c r="P470" s="267"/>
      <c r="Q470" s="267"/>
    </row>
    <row r="471" spans="1:17">
      <c r="A471" s="255"/>
      <c r="B471" s="253"/>
      <c r="C471" s="253"/>
      <c r="D471" s="265" t="s">
        <v>189</v>
      </c>
      <c r="E471" s="259"/>
      <c r="F471" s="259"/>
      <c r="G471" s="259"/>
      <c r="H471" s="253"/>
      <c r="I471" s="253"/>
      <c r="J471" s="256"/>
      <c r="K471" s="257"/>
      <c r="L471" s="260"/>
      <c r="M471" s="266" t="s">
        <v>190</v>
      </c>
      <c r="N471" s="341"/>
      <c r="P471" s="267"/>
      <c r="Q471" s="267"/>
    </row>
    <row r="472" spans="1:17">
      <c r="A472" s="255"/>
      <c r="B472" s="253"/>
      <c r="C472" s="253"/>
      <c r="D472" s="265" t="s">
        <v>189</v>
      </c>
      <c r="E472" s="259"/>
      <c r="F472" s="259"/>
      <c r="G472" s="259"/>
      <c r="H472" s="253"/>
      <c r="I472" s="253"/>
      <c r="J472" s="256"/>
      <c r="K472" s="257"/>
      <c r="L472" s="260"/>
      <c r="M472" s="266" t="s">
        <v>190</v>
      </c>
      <c r="N472" s="341"/>
      <c r="P472" s="267"/>
      <c r="Q472" s="267"/>
    </row>
    <row r="473" spans="1:17">
      <c r="A473" s="255"/>
      <c r="B473" s="253"/>
      <c r="C473" s="253"/>
      <c r="D473" s="265" t="s">
        <v>189</v>
      </c>
      <c r="E473" s="259"/>
      <c r="F473" s="259"/>
      <c r="G473" s="259"/>
      <c r="H473" s="253"/>
      <c r="I473" s="253"/>
      <c r="J473" s="256"/>
      <c r="K473" s="257"/>
      <c r="L473" s="260"/>
      <c r="M473" s="266" t="s">
        <v>190</v>
      </c>
      <c r="N473" s="341"/>
      <c r="O473" s="247"/>
      <c r="P473" s="267"/>
      <c r="Q473" s="267"/>
    </row>
    <row r="474" spans="1:17" s="285" customFormat="1">
      <c r="A474" s="255"/>
      <c r="B474" s="253"/>
      <c r="C474" s="253"/>
      <c r="D474" s="265" t="s">
        <v>189</v>
      </c>
      <c r="E474" s="259"/>
      <c r="F474" s="259"/>
      <c r="G474" s="259"/>
      <c r="H474" s="253"/>
      <c r="I474" s="253"/>
      <c r="J474" s="256"/>
      <c r="K474" s="257"/>
      <c r="L474" s="270"/>
      <c r="M474" s="266" t="s">
        <v>190</v>
      </c>
      <c r="N474" s="341"/>
      <c r="P474" s="267"/>
      <c r="Q474" s="267"/>
    </row>
    <row r="475" spans="1:17">
      <c r="A475" s="255"/>
      <c r="B475" s="253"/>
      <c r="C475" s="253"/>
      <c r="D475" s="265" t="s">
        <v>189</v>
      </c>
      <c r="E475" s="259"/>
      <c r="F475" s="259"/>
      <c r="G475" s="259"/>
      <c r="H475" s="253"/>
      <c r="I475" s="253"/>
      <c r="J475" s="256"/>
      <c r="K475" s="257"/>
      <c r="L475" s="260"/>
      <c r="M475" s="266" t="s">
        <v>190</v>
      </c>
      <c r="N475" s="341"/>
      <c r="O475" s="247"/>
      <c r="P475" s="267"/>
      <c r="Q475" s="267"/>
    </row>
  </sheetData>
  <autoFilter ref="A4:S4" xr:uid="{00000000-0009-0000-0000-000002000000}"/>
  <mergeCells count="6">
    <mergeCell ref="E2:E3"/>
    <mergeCell ref="F2:F3"/>
    <mergeCell ref="K2:K3"/>
    <mergeCell ref="M2:M3"/>
    <mergeCell ref="G2:I2"/>
    <mergeCell ref="L2:L3"/>
  </mergeCells>
  <phoneticPr fontId="9"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58"/>
  <sheetViews>
    <sheetView view="pageBreakPreview" topLeftCell="A16" zoomScale="80" zoomScaleNormal="80" zoomScaleSheetLayoutView="80" workbookViewId="0">
      <selection activeCell="E32" sqref="E32"/>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890</v>
      </c>
      <c r="C18" s="239" t="str">
        <f>IF(D18="","",VLOOKUP(B18,Data!$B$5:$L$501,2,FALSE))</f>
        <v/>
      </c>
      <c r="D18" s="229"/>
      <c r="E18" s="228"/>
      <c r="F18" s="224" t="str">
        <f>IF(D18="","",VLOOKUP(B18,Data!$B$5:$L$501,11,FALSE))</f>
        <v/>
      </c>
      <c r="G18" s="234" t="str">
        <f>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102,Data!G102,(IF(B18=Data!#REF!,Data!#REF!,(IF(B18=Data!B105,Data!G105,(IF(B18=Data!#REF!,Data!#REF!,(IF(B18=Data!#REF!,Data!#REF!,(IF(B18=Data!#REF!,Data!#REF!,(IF(B18=Data!B89,Data!G89,(IF(B18=Data!#REF!,Data!#REF!,Data!#REF!)))))))))))))))&amp;IF(B18=Data!#REF!,Data!#REF!,(IF(B18=Data!#REF!,Data!#REF!,(IF(B18=Data!B229,Data!G229,(IF(B18=Data!#REF!,Data!#REF!,(IF(B18=Data!#REF!,Data!#REF!,(IF(B18=Data!B129,Data!G897,(IF(B18=Data!#REF!,Data!#REF!,(IF(B18=Data!#REF!,Data!#REF!,Data!#REF!)))))))))))))))&amp;IF(B18=Data!#REF!,Data!#REF!,(IF(B18=Data!#REF!,Data!#REF!,(IF(B18=Data!#REF!,Data!#REF!,(IF(B18=Data!#REF!,Data!#REF!,(IF(B18=Data!#REF!,Data!#REF!,Data!#REF!)))))))))</f>
        <v>#REF!</v>
      </c>
      <c r="N18" s="328"/>
      <c r="O18" s="329"/>
      <c r="P18" s="233" t="e">
        <f>IF(B18=Data!B102,Data!H102,(IF(B18=Data!#REF!,Data!#REF!,(IF(B18=Data!B105,Data!H105,(IF(B18=Data!#REF!,Data!#REF!,(IF(B18=Data!#REF!,Data!#REF!,(IF(B18=Data!#REF!,Data!#REF!,(IF(B18=Data!B89,Data!H89,(IF(B18=Data!#REF!,Data!#REF!,Data!#REF!)))))))))))))))&amp;IF(B18=Data!#REF!,Data!#REF!,(IF(B18=Data!#REF!,Data!#REF!,(IF(B18=Data!B229,Data!H229,(IF(B18=Data!#REF!,Data!#REF!,(IF(B18=Data!#REF!,Data!#REF!,(IF(B18=Data!B129,Data!H897,(IF(B18=Data!#REF!,Data!#REF!,(IF(B18=Data!#REF!,Data!#REF!,Data!#REF!)))))))))))))))&amp;IF(B18=Data!#REF!,Data!#REF!,(IF(B18=Data!#REF!,Data!#REF!,(IF(B18=Data!#REF!,Data!#REF!,(IF(B18=Data!#REF!,Data!#REF!,(IF(B18=Data!#REF!,Data!#REF!,Data!#REF!)))))))))</f>
        <v>#REF!</v>
      </c>
      <c r="Q18" s="329"/>
      <c r="R18" s="329"/>
      <c r="S18" s="233" t="e">
        <f>IF(B18=Data!B102,Data!I102,(IF(B18=Data!#REF!,Data!#REF!,(IF(B18=Data!B105,Data!I105,(IF(B18=Data!#REF!,Data!#REF!,(IF(B18=Data!#REF!,Data!#REF!,(IF(B18=Data!#REF!,Data!#REF!,(IF(B18=Data!B89,Data!I89,(IF(B18=Data!#REF!,Data!#REF!,Data!#REF!)))))))))))))))&amp;IF(B18=Data!#REF!,Data!#REF!,(IF(B18=Data!#REF!,Data!#REF!,(IF(B18=Data!B229,Data!I229,(IF(B18=Data!#REF!,Data!#REF!,(IF(B18=Data!#REF!,Data!#REF!,(IF(B18=Data!B129,Data!I897,(IF(B18=Data!#REF!,Data!#REF!,(IF(B18=Data!#REF!,Data!#REF!,Data!#REF!)))))))))))))))&amp;IF(B18=Data!#REF!,Data!#REF!,(IF(B18=Data!#REF!,Data!#REF!,(IF(B18=Data!#REF!,Data!#REF!,(IF(B18=Data!#REF!,Data!#REF!,(IF(B18=Data!#REF!,Data!#REF!,Data!#REF!)))))))))</f>
        <v>#REF!</v>
      </c>
      <c r="T18" s="330"/>
      <c r="U18" s="233" t="e">
        <f>IF(B18=Data!B102,Data!J102,(IF(B18=Data!#REF!,Data!#REF!,(IF(B18=Data!B105,Data!J105,(IF(B18=Data!#REF!,Data!#REF!,(IF(B18=Data!#REF!,Data!#REF!,(IF(B18=Data!#REF!,Data!#REF!,(IF(B18=Data!B89,Data!J89,(IF(B18=Data!#REF!,Data!#REF!,Data!#REF!)))))))))))))))&amp;IF(B18=Data!#REF!,Data!#REF!,(IF(B18=Data!#REF!,Data!#REF!,(IF(B18=Data!B229,Data!J229,(IF(B18=Data!#REF!,Data!#REF!,(IF(B18=Data!#REF!,Data!#REF!,(IF(B18=Data!B129,Data!J897,(IF(B18=Data!#REF!,Data!#REF!,(IF(B18=Data!#REF!,Data!#REF!,Data!#REF!)))))))))))))))&amp;IF(B18=Data!#REF!,Data!#REF!,(IF(B18=Data!#REF!,Data!#REF!,(IF(B18=Data!#REF!,Data!#REF!,(IF(B18=Data!#REF!,Data!#REF!,(IF(B18=Data!#REF!,Data!#REF!,Data!#REF!)))))))))</f>
        <v>#REF!</v>
      </c>
      <c r="V18" s="227" t="str">
        <f>IF(D18="","",VLOOKUP(B18,Data!$B$5:$J$501,9,FALSE)*D18)</f>
        <v/>
      </c>
    </row>
    <row r="19" spans="1:22" ht="17.5" customHeight="1">
      <c r="A19" s="326">
        <v>1</v>
      </c>
      <c r="B19" s="327" t="s">
        <v>38</v>
      </c>
      <c r="C19" s="239" t="str">
        <f>IF(D19="","",VLOOKUP(B19,Data!$B$5:$L$501,2,FALSE))</f>
        <v>ZJ54410</v>
      </c>
      <c r="D19" s="229">
        <v>1</v>
      </c>
      <c r="E19" s="320" t="s">
        <v>570</v>
      </c>
      <c r="F19" s="224">
        <f>IF(D19="","",VLOOKUP(B19,Data!$B$5:$L$501,11,FALSE))</f>
        <v>4657.7700000000004</v>
      </c>
      <c r="G19" s="234">
        <f>IF(D19&gt;0,D19*F19,"-")</f>
        <v>4657.7700000000004</v>
      </c>
      <c r="H19" s="225" t="str">
        <f>IF(D19="","",VLOOKUP(B19,Data!$B$5:$D$501,3,FALSE))</f>
        <v>C/T</v>
      </c>
      <c r="I19" s="225" t="str">
        <f>IF(D19="","",VLOOKUP(B19,Data!$B$5:$M$501,12,FALSE))</f>
        <v>Indonesia</v>
      </c>
      <c r="J19" s="231" t="s">
        <v>889</v>
      </c>
      <c r="K19" s="226">
        <f>IF(D19="","",VLOOKUP(B19,Data!$B$5:$E$501,4,FALSE)*D19)</f>
        <v>305</v>
      </c>
      <c r="L19" s="232">
        <f>IF(D19="","",VLOOKUP(B19,Data!$B$5:$F$501,5,FALSE)*D19)</f>
        <v>269</v>
      </c>
      <c r="M19" s="230" t="e">
        <f>IF(B19=Data!B80,Data!G80,(IF(B19=Data!#REF!,Data!#REF!,(IF(B19=Data!B83,Data!G83,(IF(B19=Data!#REF!,Data!#REF!,(IF(B19=Data!#REF!,Data!#REF!,(IF(B19=Data!#REF!,Data!#REF!,(IF(B19=Data!B67,Data!G67,(IF(B19=Data!#REF!,Data!#REF!,Data!#REF!)))))))))))))))&amp;IF(B19=Data!#REF!,Data!#REF!,(IF(B19=Data!#REF!,Data!#REF!,(IF(B19=Data!B207,Data!G207,(IF(B19=Data!#REF!,Data!#REF!,(IF(B19=Data!#REF!,Data!#REF!,(IF(B19=Data!B107,Data!G875,(IF(B19=Data!#REF!,Data!#REF!,(IF(B19=Data!#REF!,Data!#REF!,Data!#REF!)))))))))))))))&amp;IF(B19=Data!#REF!,Data!#REF!,(IF(B19=Data!#REF!,Data!#REF!,(IF(B19=Data!#REF!,Data!#REF!,(IF(B19=Data!#REF!,Data!#REF!,(IF(B19=Data!#REF!,Data!#REF!,Data!#REF!)))))))))</f>
        <v>#REF!</v>
      </c>
      <c r="N19" s="328"/>
      <c r="O19" s="329"/>
      <c r="P19" s="233" t="e">
        <f>IF(B19=Data!B80,Data!H80,(IF(B19=Data!#REF!,Data!#REF!,(IF(B19=Data!B83,Data!H83,(IF(B19=Data!#REF!,Data!#REF!,(IF(B19=Data!#REF!,Data!#REF!,(IF(B19=Data!#REF!,Data!#REF!,(IF(B19=Data!B67,Data!H67,(IF(B19=Data!#REF!,Data!#REF!,Data!#REF!)))))))))))))))&amp;IF(B19=Data!#REF!,Data!#REF!,(IF(B19=Data!#REF!,Data!#REF!,(IF(B19=Data!B207,Data!H207,(IF(B19=Data!#REF!,Data!#REF!,(IF(B19=Data!#REF!,Data!#REF!,(IF(B19=Data!B107,Data!H875,(IF(B19=Data!#REF!,Data!#REF!,(IF(B19=Data!#REF!,Data!#REF!,Data!#REF!)))))))))))))))&amp;IF(B19=Data!#REF!,Data!#REF!,(IF(B19=Data!#REF!,Data!#REF!,(IF(B19=Data!#REF!,Data!#REF!,(IF(B19=Data!#REF!,Data!#REF!,(IF(B19=Data!#REF!,Data!#REF!,Data!#REF!)))))))))</f>
        <v>#REF!</v>
      </c>
      <c r="Q19" s="329"/>
      <c r="R19" s="329"/>
      <c r="S19" s="233" t="e">
        <f>IF(B19=Data!B80,Data!I80,(IF(B19=Data!#REF!,Data!#REF!,(IF(B19=Data!B83,Data!I83,(IF(B19=Data!#REF!,Data!#REF!,(IF(B19=Data!#REF!,Data!#REF!,(IF(B19=Data!#REF!,Data!#REF!,(IF(B19=Data!B67,Data!I67,(IF(B19=Data!#REF!,Data!#REF!,Data!#REF!)))))))))))))))&amp;IF(B19=Data!#REF!,Data!#REF!,(IF(B19=Data!#REF!,Data!#REF!,(IF(B19=Data!B207,Data!I207,(IF(B19=Data!#REF!,Data!#REF!,(IF(B19=Data!#REF!,Data!#REF!,(IF(B19=Data!B107,Data!I875,(IF(B19=Data!#REF!,Data!#REF!,(IF(B19=Data!#REF!,Data!#REF!,Data!#REF!)))))))))))))))&amp;IF(B19=Data!#REF!,Data!#REF!,(IF(B19=Data!#REF!,Data!#REF!,(IF(B19=Data!#REF!,Data!#REF!,(IF(B19=Data!#REF!,Data!#REF!,(IF(B19=Data!#REF!,Data!#REF!,Data!#REF!)))))))))</f>
        <v>#REF!</v>
      </c>
      <c r="T19" s="330"/>
      <c r="U19" s="233" t="e">
        <f>IF(B19=Data!B80,Data!J80,(IF(B19=Data!#REF!,Data!#REF!,(IF(B19=Data!B83,Data!J83,(IF(B19=Data!#REF!,Data!#REF!,(IF(B19=Data!#REF!,Data!#REF!,(IF(B19=Data!#REF!,Data!#REF!,(IF(B19=Data!B67,Data!J67,(IF(B19=Data!#REF!,Data!#REF!,Data!#REF!)))))))))))))))&amp;IF(B19=Data!#REF!,Data!#REF!,(IF(B19=Data!#REF!,Data!#REF!,(IF(B19=Data!B207,Data!J207,(IF(B19=Data!#REF!,Data!#REF!,(IF(B19=Data!#REF!,Data!#REF!,(IF(B19=Data!B107,Data!J875,(IF(B19=Data!#REF!,Data!#REF!,(IF(B19=Data!#REF!,Data!#REF!,Data!#REF!)))))))))))))))&amp;IF(B19=Data!#REF!,Data!#REF!,(IF(B19=Data!#REF!,Data!#REF!,(IF(B19=Data!#REF!,Data!#REF!,(IF(B19=Data!#REF!,Data!#REF!,(IF(B19=Data!#REF!,Data!#REF!,Data!#REF!)))))))))</f>
        <v>#REF!</v>
      </c>
      <c r="V19" s="227">
        <f>IF(D19="","",VLOOKUP(B19,Data!$B$5:$J$501,9,FALSE)*D19)</f>
        <v>1.534</v>
      </c>
    </row>
    <row r="20" spans="1:22" ht="17.75" customHeight="1">
      <c r="A20" s="326">
        <v>2</v>
      </c>
      <c r="B20" s="327" t="s">
        <v>374</v>
      </c>
      <c r="C20" s="239" t="str">
        <f>IF(D20="","",VLOOKUP(B20,Data!$B$5:$L$501,2,FALSE))</f>
        <v>WQ78310</v>
      </c>
      <c r="D20" s="229">
        <v>1</v>
      </c>
      <c r="E20" s="228"/>
      <c r="F20" s="224">
        <f>IF(D20="","",VLOOKUP(B20,Data!$B$5:$L$501,11,FALSE))</f>
        <v>6409.6</v>
      </c>
      <c r="G20" s="234">
        <f t="shared" ref="G20" si="0">IF(D20&gt;0,D20*F20,"-")</f>
        <v>6409.6</v>
      </c>
      <c r="H20" s="225" t="str">
        <f>IF(D20="","",VLOOKUP(B20,Data!$B$5:$D$501,3,FALSE))</f>
        <v>C/T</v>
      </c>
      <c r="I20" s="225" t="str">
        <f>IF(D20="","",VLOOKUP(B20,Data!$B$5:$M$501,12,FALSE))</f>
        <v>Indonesia</v>
      </c>
      <c r="J20" s="231" t="s">
        <v>889</v>
      </c>
      <c r="K20" s="226">
        <f>IF(D20="","",VLOOKUP(B20,Data!$B$5:$E$501,4,FALSE)*D20)</f>
        <v>317</v>
      </c>
      <c r="L20" s="232">
        <f>IF(D20="","",VLOOKUP(B20,Data!$B$5:$F$501,5,FALSE)*D20)</f>
        <v>279</v>
      </c>
      <c r="M20" s="230" t="e">
        <f>IF(B20=Data!B60,Data!G60,(IF(B20=Data!#REF!,Data!#REF!,(IF(B20=Data!B63,Data!G63,(IF(B20=Data!#REF!,Data!#REF!,(IF(B20=Data!#REF!,Data!#REF!,(IF(B20=Data!#REF!,Data!#REF!,(IF(B20=Data!B47,Data!G47,(IF(B20=Data!#REF!,Data!#REF!,Data!#REF!)))))))))))))))&amp;IF(B20=Data!#REF!,Data!#REF!,(IF(B20=Data!#REF!,Data!#REF!,(IF(B20=Data!B187,Data!G187,(IF(B20=Data!#REF!,Data!#REF!,(IF(B20=Data!#REF!,Data!#REF!,(IF(B20=Data!B87,Data!G855,(IF(B20=Data!#REF!,Data!#REF!,(IF(B20=Data!#REF!,Data!#REF!,Data!#REF!)))))))))))))))&amp;IF(B20=Data!#REF!,Data!#REF!,(IF(B20=Data!#REF!,Data!#REF!,(IF(B20=Data!#REF!,Data!#REF!,(IF(B20=Data!#REF!,Data!#REF!,(IF(B20=Data!#REF!,Data!#REF!,Data!#REF!)))))))))</f>
        <v>#REF!</v>
      </c>
      <c r="N20" s="328"/>
      <c r="O20" s="329"/>
      <c r="P20" s="233" t="e">
        <f>IF(B20=Data!B60,Data!H60,(IF(B20=Data!#REF!,Data!#REF!,(IF(B20=Data!B63,Data!H63,(IF(B20=Data!#REF!,Data!#REF!,(IF(B20=Data!#REF!,Data!#REF!,(IF(B20=Data!#REF!,Data!#REF!,(IF(B20=Data!B47,Data!H47,(IF(B20=Data!#REF!,Data!#REF!,Data!#REF!)))))))))))))))&amp;IF(B20=Data!#REF!,Data!#REF!,(IF(B20=Data!#REF!,Data!#REF!,(IF(B20=Data!B187,Data!H187,(IF(B20=Data!#REF!,Data!#REF!,(IF(B20=Data!#REF!,Data!#REF!,(IF(B20=Data!B87,Data!H855,(IF(B20=Data!#REF!,Data!#REF!,(IF(B20=Data!#REF!,Data!#REF!,Data!#REF!)))))))))))))))&amp;IF(B20=Data!#REF!,Data!#REF!,(IF(B20=Data!#REF!,Data!#REF!,(IF(B20=Data!#REF!,Data!#REF!,(IF(B20=Data!#REF!,Data!#REF!,(IF(B20=Data!#REF!,Data!#REF!,Data!#REF!)))))))))</f>
        <v>#REF!</v>
      </c>
      <c r="Q20" s="329"/>
      <c r="R20" s="329"/>
      <c r="S20" s="233" t="e">
        <f>IF(B20=Data!B60,Data!I60,(IF(B20=Data!#REF!,Data!#REF!,(IF(B20=Data!B63,Data!I63,(IF(B20=Data!#REF!,Data!#REF!,(IF(B20=Data!#REF!,Data!#REF!,(IF(B20=Data!#REF!,Data!#REF!,(IF(B20=Data!B47,Data!I47,(IF(B20=Data!#REF!,Data!#REF!,Data!#REF!)))))))))))))))&amp;IF(B20=Data!#REF!,Data!#REF!,(IF(B20=Data!#REF!,Data!#REF!,(IF(B20=Data!B187,Data!I187,(IF(B20=Data!#REF!,Data!#REF!,(IF(B20=Data!#REF!,Data!#REF!,(IF(B20=Data!B87,Data!I855,(IF(B20=Data!#REF!,Data!#REF!,(IF(B20=Data!#REF!,Data!#REF!,Data!#REF!)))))))))))))))&amp;IF(B20=Data!#REF!,Data!#REF!,(IF(B20=Data!#REF!,Data!#REF!,(IF(B20=Data!#REF!,Data!#REF!,(IF(B20=Data!#REF!,Data!#REF!,(IF(B20=Data!#REF!,Data!#REF!,Data!#REF!)))))))))</f>
        <v>#REF!</v>
      </c>
      <c r="T20" s="330"/>
      <c r="U20" s="233" t="e">
        <f>IF(B20=Data!B60,Data!J60,(IF(B20=Data!#REF!,Data!#REF!,(IF(B20=Data!B63,Data!J63,(IF(B20=Data!#REF!,Data!#REF!,(IF(B20=Data!#REF!,Data!#REF!,(IF(B20=Data!#REF!,Data!#REF!,(IF(B20=Data!B47,Data!J47,(IF(B20=Data!#REF!,Data!#REF!,Data!#REF!)))))))))))))))&amp;IF(B20=Data!#REF!,Data!#REF!,(IF(B20=Data!#REF!,Data!#REF!,(IF(B20=Data!B187,Data!J187,(IF(B20=Data!#REF!,Data!#REF!,(IF(B20=Data!#REF!,Data!#REF!,(IF(B20=Data!B87,Data!J855,(IF(B20=Data!#REF!,Data!#REF!,(IF(B20=Data!#REF!,Data!#REF!,Data!#REF!)))))))))))))))&amp;IF(B20=Data!#REF!,Data!#REF!,(IF(B20=Data!#REF!,Data!#REF!,(IF(B20=Data!#REF!,Data!#REF!,(IF(B20=Data!#REF!,Data!#REF!,(IF(B20=Data!#REF!,Data!#REF!,Data!#REF!)))))))))</f>
        <v>#REF!</v>
      </c>
      <c r="V20" s="227">
        <f>IF(D20="","",VLOOKUP(B20,Data!$B$5:$J$501,9,FALSE)*D20)</f>
        <v>1.806</v>
      </c>
    </row>
    <row r="21" spans="1:22" ht="17.75" customHeight="1">
      <c r="A21" s="326">
        <v>3</v>
      </c>
      <c r="B21" s="327" t="s">
        <v>26</v>
      </c>
      <c r="C21" s="239" t="str">
        <f>IF(D21="","",VLOOKUP(B21,Data!$B$5:$L$501,2,FALSE))</f>
        <v>ZJ73750</v>
      </c>
      <c r="D21" s="229">
        <v>1</v>
      </c>
      <c r="E21" s="228"/>
      <c r="F21" s="224">
        <f>IF(D21="","",VLOOKUP(B21,Data!$B$5:$L$501,11,FALSE))</f>
        <v>2662.91</v>
      </c>
      <c r="G21" s="234">
        <f t="shared" ref="G21:G22" si="1">IF(D21&gt;0,D21*F21,"-")</f>
        <v>2662.91</v>
      </c>
      <c r="H21" s="225" t="str">
        <f>IF(D21="","",VLOOKUP(B21,Data!$B$5:$D$501,3,FALSE))</f>
        <v>C/T</v>
      </c>
      <c r="I21" s="225" t="str">
        <f>IF(D21="","",VLOOKUP(B21,Data!$B$5:$M$501,12,FALSE))</f>
        <v>Indonesia</v>
      </c>
      <c r="J21" s="231" t="s">
        <v>889</v>
      </c>
      <c r="K21" s="226">
        <f>IF(D21="","",VLOOKUP(B21,Data!$B$5:$E$501,4,FALSE)*D21)</f>
        <v>267</v>
      </c>
      <c r="L21" s="232">
        <f>IF(D21="","",VLOOKUP(B21,Data!$B$5:$F$501,5,FALSE)*D21)</f>
        <v>242</v>
      </c>
      <c r="M21" s="230" t="e">
        <f>IF(B21=Data!B61,Data!G61,(IF(B21=Data!#REF!,Data!#REF!,(IF(B21=Data!B64,Data!G64,(IF(B21=Data!#REF!,Data!#REF!,(IF(B21=Data!#REF!,Data!#REF!,(IF(B21=Data!#REF!,Data!#REF!,(IF(B21=Data!B48,Data!G48,(IF(B21=Data!#REF!,Data!#REF!,Data!#REF!)))))))))))))))&amp;IF(B21=Data!#REF!,Data!#REF!,(IF(B21=Data!#REF!,Data!#REF!,(IF(B21=Data!B188,Data!G188,(IF(B21=Data!#REF!,Data!#REF!,(IF(B21=Data!#REF!,Data!#REF!,(IF(B21=Data!B88,Data!G856,(IF(B21=Data!#REF!,Data!#REF!,(IF(B21=Data!#REF!,Data!#REF!,Data!#REF!)))))))))))))))&amp;IF(B21=Data!#REF!,Data!#REF!,(IF(B21=Data!#REF!,Data!#REF!,(IF(B21=Data!#REF!,Data!#REF!,(IF(B21=Data!#REF!,Data!#REF!,(IF(B21=Data!#REF!,Data!#REF!,Data!#REF!)))))))))</f>
        <v>#REF!</v>
      </c>
      <c r="N21" s="328"/>
      <c r="O21" s="329"/>
      <c r="P21" s="233" t="e">
        <f>IF(B21=Data!B61,Data!H61,(IF(B21=Data!#REF!,Data!#REF!,(IF(B21=Data!B64,Data!H64,(IF(B21=Data!#REF!,Data!#REF!,(IF(B21=Data!#REF!,Data!#REF!,(IF(B21=Data!#REF!,Data!#REF!,(IF(B21=Data!B48,Data!H48,(IF(B21=Data!#REF!,Data!#REF!,Data!#REF!)))))))))))))))&amp;IF(B21=Data!#REF!,Data!#REF!,(IF(B21=Data!#REF!,Data!#REF!,(IF(B21=Data!B188,Data!H188,(IF(B21=Data!#REF!,Data!#REF!,(IF(B21=Data!#REF!,Data!#REF!,(IF(B21=Data!B88,Data!H856,(IF(B21=Data!#REF!,Data!#REF!,(IF(B21=Data!#REF!,Data!#REF!,Data!#REF!)))))))))))))))&amp;IF(B21=Data!#REF!,Data!#REF!,(IF(B21=Data!#REF!,Data!#REF!,(IF(B21=Data!#REF!,Data!#REF!,(IF(B21=Data!#REF!,Data!#REF!,(IF(B21=Data!#REF!,Data!#REF!,Data!#REF!)))))))))</f>
        <v>#REF!</v>
      </c>
      <c r="Q21" s="329"/>
      <c r="R21" s="329"/>
      <c r="S21" s="233" t="e">
        <f>IF(B21=Data!B61,Data!I61,(IF(B21=Data!#REF!,Data!#REF!,(IF(B21=Data!B64,Data!I64,(IF(B21=Data!#REF!,Data!#REF!,(IF(B21=Data!#REF!,Data!#REF!,(IF(B21=Data!#REF!,Data!#REF!,(IF(B21=Data!B48,Data!I48,(IF(B21=Data!#REF!,Data!#REF!,Data!#REF!)))))))))))))))&amp;IF(B21=Data!#REF!,Data!#REF!,(IF(B21=Data!#REF!,Data!#REF!,(IF(B21=Data!B188,Data!I188,(IF(B21=Data!#REF!,Data!#REF!,(IF(B21=Data!#REF!,Data!#REF!,(IF(B21=Data!B88,Data!I856,(IF(B21=Data!#REF!,Data!#REF!,(IF(B21=Data!#REF!,Data!#REF!,Data!#REF!)))))))))))))))&amp;IF(B21=Data!#REF!,Data!#REF!,(IF(B21=Data!#REF!,Data!#REF!,(IF(B21=Data!#REF!,Data!#REF!,(IF(B21=Data!#REF!,Data!#REF!,(IF(B21=Data!#REF!,Data!#REF!,Data!#REF!)))))))))</f>
        <v>#REF!</v>
      </c>
      <c r="T21" s="330"/>
      <c r="U21" s="233" t="e">
        <f>IF(B21=Data!B61,Data!J61,(IF(B21=Data!#REF!,Data!#REF!,(IF(B21=Data!B64,Data!J64,(IF(B21=Data!#REF!,Data!#REF!,(IF(B21=Data!#REF!,Data!#REF!,(IF(B21=Data!#REF!,Data!#REF!,(IF(B21=Data!B48,Data!J48,(IF(B21=Data!#REF!,Data!#REF!,Data!#REF!)))))))))))))))&amp;IF(B21=Data!#REF!,Data!#REF!,(IF(B21=Data!#REF!,Data!#REF!,(IF(B21=Data!B188,Data!J188,(IF(B21=Data!#REF!,Data!#REF!,(IF(B21=Data!#REF!,Data!#REF!,(IF(B21=Data!B88,Data!J856,(IF(B21=Data!#REF!,Data!#REF!,(IF(B21=Data!#REF!,Data!#REF!,Data!#REF!)))))))))))))))&amp;IF(B21=Data!#REF!,Data!#REF!,(IF(B21=Data!#REF!,Data!#REF!,(IF(B21=Data!#REF!,Data!#REF!,(IF(B21=Data!#REF!,Data!#REF!,(IF(B21=Data!#REF!,Data!#REF!,Data!#REF!)))))))))</f>
        <v>#REF!</v>
      </c>
      <c r="V21" s="227">
        <f>IF(D21="","",VLOOKUP(B21,Data!$B$5:$J$501,9,FALSE)*D21)</f>
        <v>1.488</v>
      </c>
    </row>
    <row r="22" spans="1:22" ht="17.75" customHeight="1">
      <c r="A22" s="326">
        <v>4</v>
      </c>
      <c r="B22" s="327" t="s">
        <v>869</v>
      </c>
      <c r="C22" s="239" t="str">
        <f>IF(D22="","",VLOOKUP(B22,Data!$B$5:$L$501,2,FALSE))</f>
        <v>VCM7900</v>
      </c>
      <c r="D22" s="229">
        <v>5</v>
      </c>
      <c r="E22" s="228" t="s">
        <v>519</v>
      </c>
      <c r="F22" s="224">
        <f>IF(D22="","",VLOOKUP(B22,Data!$B$5:$L$501,11,FALSE))</f>
        <v>2696.84</v>
      </c>
      <c r="G22" s="234">
        <f t="shared" si="1"/>
        <v>13484.2</v>
      </c>
      <c r="H22" s="225" t="str">
        <f>IF(D22="","",VLOOKUP(B22,Data!$B$5:$D$501,3,FALSE))</f>
        <v>C/T</v>
      </c>
      <c r="I22" s="225" t="str">
        <f>IF(D22="","",VLOOKUP(B22,Data!$B$5:$M$501,12,FALSE))</f>
        <v>Indonesia</v>
      </c>
      <c r="J22" s="231" t="s">
        <v>889</v>
      </c>
      <c r="K22" s="226">
        <f>IF(D22="","",VLOOKUP(B22,Data!$B$5:$E$501,4,FALSE)*D22)</f>
        <v>1300</v>
      </c>
      <c r="L22" s="232">
        <f>IF(D22="","",VLOOKUP(B22,Data!$B$5:$F$501,5,FALSE)*D22)</f>
        <v>1175</v>
      </c>
      <c r="M22" s="230" t="e">
        <f>IF(B22=Data!B62,Data!G62,(IF(B22=Data!#REF!,Data!#REF!,(IF(B22=Data!B65,Data!G65,(IF(B22=Data!#REF!,Data!#REF!,(IF(B22=Data!#REF!,Data!#REF!,(IF(B22=Data!#REF!,Data!#REF!,(IF(B22=Data!B49,Data!G49,(IF(B22=Data!#REF!,Data!#REF!,Data!#REF!)))))))))))))))&amp;IF(B22=Data!#REF!,Data!#REF!,(IF(B22=Data!#REF!,Data!#REF!,(IF(B22=Data!B189,Data!G189,(IF(B22=Data!#REF!,Data!#REF!,(IF(B22=Data!#REF!,Data!#REF!,(IF(B22=Data!B89,Data!G857,(IF(B22=Data!#REF!,Data!#REF!,(IF(B22=Data!#REF!,Data!#REF!,Data!#REF!)))))))))))))))&amp;IF(B22=Data!#REF!,Data!#REF!,(IF(B22=Data!#REF!,Data!#REF!,(IF(B22=Data!#REF!,Data!#REF!,(IF(B22=Data!#REF!,Data!#REF!,(IF(B22=Data!#REF!,Data!#REF!,Data!#REF!)))))))))</f>
        <v>#REF!</v>
      </c>
      <c r="N22" s="328"/>
      <c r="O22" s="329"/>
      <c r="P22" s="233" t="e">
        <f>IF(B22=Data!B62,Data!H62,(IF(B22=Data!#REF!,Data!#REF!,(IF(B22=Data!B65,Data!H65,(IF(B22=Data!#REF!,Data!#REF!,(IF(B22=Data!#REF!,Data!#REF!,(IF(B22=Data!#REF!,Data!#REF!,(IF(B22=Data!B49,Data!H49,(IF(B22=Data!#REF!,Data!#REF!,Data!#REF!)))))))))))))))&amp;IF(B22=Data!#REF!,Data!#REF!,(IF(B22=Data!#REF!,Data!#REF!,(IF(B22=Data!B189,Data!H189,(IF(B22=Data!#REF!,Data!#REF!,(IF(B22=Data!#REF!,Data!#REF!,(IF(B22=Data!B89,Data!H857,(IF(B22=Data!#REF!,Data!#REF!,(IF(B22=Data!#REF!,Data!#REF!,Data!#REF!)))))))))))))))&amp;IF(B22=Data!#REF!,Data!#REF!,(IF(B22=Data!#REF!,Data!#REF!,(IF(B22=Data!#REF!,Data!#REF!,(IF(B22=Data!#REF!,Data!#REF!,(IF(B22=Data!#REF!,Data!#REF!,Data!#REF!)))))))))</f>
        <v>#REF!</v>
      </c>
      <c r="Q22" s="329"/>
      <c r="R22" s="329"/>
      <c r="S22" s="233" t="e">
        <f>IF(B22=Data!B62,Data!I62,(IF(B22=Data!#REF!,Data!#REF!,(IF(B22=Data!B65,Data!I65,(IF(B22=Data!#REF!,Data!#REF!,(IF(B22=Data!#REF!,Data!#REF!,(IF(B22=Data!#REF!,Data!#REF!,(IF(B22=Data!B49,Data!I49,(IF(B22=Data!#REF!,Data!#REF!,Data!#REF!)))))))))))))))&amp;IF(B22=Data!#REF!,Data!#REF!,(IF(B22=Data!#REF!,Data!#REF!,(IF(B22=Data!B189,Data!I189,(IF(B22=Data!#REF!,Data!#REF!,(IF(B22=Data!#REF!,Data!#REF!,(IF(B22=Data!B89,Data!I857,(IF(B22=Data!#REF!,Data!#REF!,(IF(B22=Data!#REF!,Data!#REF!,Data!#REF!)))))))))))))))&amp;IF(B22=Data!#REF!,Data!#REF!,(IF(B22=Data!#REF!,Data!#REF!,(IF(B22=Data!#REF!,Data!#REF!,(IF(B22=Data!#REF!,Data!#REF!,(IF(B22=Data!#REF!,Data!#REF!,Data!#REF!)))))))))</f>
        <v>#REF!</v>
      </c>
      <c r="T22" s="330"/>
      <c r="U22" s="233" t="e">
        <f>IF(B22=Data!B62,Data!J62,(IF(B22=Data!#REF!,Data!#REF!,(IF(B22=Data!B65,Data!J65,(IF(B22=Data!#REF!,Data!#REF!,(IF(B22=Data!#REF!,Data!#REF!,(IF(B22=Data!#REF!,Data!#REF!,(IF(B22=Data!B49,Data!J49,(IF(B22=Data!#REF!,Data!#REF!,Data!#REF!)))))))))))))))&amp;IF(B22=Data!#REF!,Data!#REF!,(IF(B22=Data!#REF!,Data!#REF!,(IF(B22=Data!B189,Data!J189,(IF(B22=Data!#REF!,Data!#REF!,(IF(B22=Data!#REF!,Data!#REF!,(IF(B22=Data!B89,Data!J857,(IF(B22=Data!#REF!,Data!#REF!,(IF(B22=Data!#REF!,Data!#REF!,Data!#REF!)))))))))))))))&amp;IF(B22=Data!#REF!,Data!#REF!,(IF(B22=Data!#REF!,Data!#REF!,(IF(B22=Data!#REF!,Data!#REF!,(IF(B22=Data!#REF!,Data!#REF!,(IF(B22=Data!#REF!,Data!#REF!,Data!#REF!)))))))))</f>
        <v>#REF!</v>
      </c>
      <c r="V22" s="227">
        <f>IF(D22="","",VLOOKUP(B22,Data!$B$5:$J$501,9,FALSE)*D22)</f>
        <v>7.0350000000000001</v>
      </c>
    </row>
    <row r="23" spans="1:22" ht="17.75" customHeight="1">
      <c r="A23" s="251"/>
      <c r="B23" s="242" t="s">
        <v>895</v>
      </c>
      <c r="C23" s="239" t="str">
        <f>IF(D23="","",VLOOKUP(B23,Data!$B$5:$L$501,2,FALSE))</f>
        <v/>
      </c>
      <c r="D23" s="229"/>
      <c r="E23" s="319"/>
      <c r="F23" s="224" t="str">
        <f>IF(D23="","",VLOOKUP(B23,Data!$B$5:$L$501,11,FALSE))</f>
        <v/>
      </c>
      <c r="G23" s="234" t="str">
        <f>IF(D23&gt;0,D23*F23,"-")</f>
        <v>-</v>
      </c>
      <c r="H23" s="225" t="str">
        <f>IF(D23="","",VLOOKUP(B23,Data!$B$5:$D$501,3,FALSE))</f>
        <v/>
      </c>
      <c r="I23" s="225" t="str">
        <f>IF(D23="","",VLOOKUP(B23,Data!$B$5:$M$501,12,FALSE))</f>
        <v/>
      </c>
      <c r="J23" s="231"/>
      <c r="K23" s="226" t="str">
        <f>IF(D23="","",VLOOKUP(B23,Data!$B$5:$E$501,4,FALSE)*D23)</f>
        <v/>
      </c>
      <c r="L23" s="232" t="str">
        <f>IF(D23="","",VLOOKUP(B23,Data!$B$5:$F$501,5,FALSE)*D23)</f>
        <v/>
      </c>
      <c r="M23" s="230" t="e">
        <f>IF(B23=Data!B113,Data!G113,(IF(B23=Data!#REF!,Data!#REF!,(IF(B23=Data!B116,Data!G116,(IF(B23=Data!#REF!,Data!#REF!,(IF(B23=Data!#REF!,Data!#REF!,(IF(B23=Data!#REF!,Data!#REF!,(IF(B23=Data!B100,Data!G100,(IF(B23=Data!#REF!,Data!#REF!,Data!#REF!)))))))))))))))&amp;IF(B23=Data!#REF!,Data!#REF!,(IF(B23=Data!#REF!,Data!#REF!,(IF(B23=Data!B240,Data!G240,(IF(B23=Data!#REF!,Data!#REF!,(IF(B23=Data!#REF!,Data!#REF!,(IF(B23=Data!B140,Data!G908,(IF(B23=Data!#REF!,Data!#REF!,(IF(B23=Data!#REF!,Data!#REF!,Data!#REF!)))))))))))))))&amp;IF(B23=Data!#REF!,Data!#REF!,(IF(B23=Data!#REF!,Data!#REF!,(IF(B23=Data!#REF!,Data!#REF!,(IF(B23=Data!#REF!,Data!#REF!,(IF(B23=Data!#REF!,Data!#REF!,Data!#REF!)))))))))</f>
        <v>#REF!</v>
      </c>
      <c r="N23" s="328"/>
      <c r="O23" s="329"/>
      <c r="P23" s="233" t="e">
        <f>IF(B23=Data!B113,Data!H113,(IF(B23=Data!#REF!,Data!#REF!,(IF(B23=Data!B116,Data!H116,(IF(B23=Data!#REF!,Data!#REF!,(IF(B23=Data!#REF!,Data!#REF!,(IF(B23=Data!#REF!,Data!#REF!,(IF(B23=Data!B100,Data!H100,(IF(B23=Data!#REF!,Data!#REF!,Data!#REF!)))))))))))))))&amp;IF(B23=Data!#REF!,Data!#REF!,(IF(B23=Data!#REF!,Data!#REF!,(IF(B23=Data!B240,Data!H240,(IF(B23=Data!#REF!,Data!#REF!,(IF(B23=Data!#REF!,Data!#REF!,(IF(B23=Data!B140,Data!H908,(IF(B23=Data!#REF!,Data!#REF!,(IF(B23=Data!#REF!,Data!#REF!,Data!#REF!)))))))))))))))&amp;IF(B23=Data!#REF!,Data!#REF!,(IF(B23=Data!#REF!,Data!#REF!,(IF(B23=Data!#REF!,Data!#REF!,(IF(B23=Data!#REF!,Data!#REF!,(IF(B23=Data!#REF!,Data!#REF!,Data!#REF!)))))))))</f>
        <v>#REF!</v>
      </c>
      <c r="Q23" s="329"/>
      <c r="R23" s="329"/>
      <c r="S23" s="233" t="e">
        <f>IF(B23=Data!B113,Data!I113,(IF(B23=Data!#REF!,Data!#REF!,(IF(B23=Data!B116,Data!I116,(IF(B23=Data!#REF!,Data!#REF!,(IF(B23=Data!#REF!,Data!#REF!,(IF(B23=Data!#REF!,Data!#REF!,(IF(B23=Data!B100,Data!I100,(IF(B23=Data!#REF!,Data!#REF!,Data!#REF!)))))))))))))))&amp;IF(B23=Data!#REF!,Data!#REF!,(IF(B23=Data!#REF!,Data!#REF!,(IF(B23=Data!B240,Data!I240,(IF(B23=Data!#REF!,Data!#REF!,(IF(B23=Data!#REF!,Data!#REF!,(IF(B23=Data!B140,Data!I908,(IF(B23=Data!#REF!,Data!#REF!,(IF(B23=Data!#REF!,Data!#REF!,Data!#REF!)))))))))))))))&amp;IF(B23=Data!#REF!,Data!#REF!,(IF(B23=Data!#REF!,Data!#REF!,(IF(B23=Data!#REF!,Data!#REF!,(IF(B23=Data!#REF!,Data!#REF!,(IF(B23=Data!#REF!,Data!#REF!,Data!#REF!)))))))))</f>
        <v>#REF!</v>
      </c>
      <c r="T23" s="330"/>
      <c r="U23" s="233" t="e">
        <f>IF(B23=Data!B113,Data!J113,(IF(B23=Data!#REF!,Data!#REF!,(IF(B23=Data!B116,Data!J116,(IF(B23=Data!#REF!,Data!#REF!,(IF(B23=Data!#REF!,Data!#REF!,(IF(B23=Data!#REF!,Data!#REF!,(IF(B23=Data!B100,Data!J100,(IF(B23=Data!#REF!,Data!#REF!,Data!#REF!)))))))))))))))&amp;IF(B23=Data!#REF!,Data!#REF!,(IF(B23=Data!#REF!,Data!#REF!,(IF(B23=Data!B240,Data!J240,(IF(B23=Data!#REF!,Data!#REF!,(IF(B23=Data!#REF!,Data!#REF!,(IF(B23=Data!B140,Data!J908,(IF(B23=Data!#REF!,Data!#REF!,(IF(B23=Data!#REF!,Data!#REF!,Data!#REF!)))))))))))))))&amp;IF(B23=Data!#REF!,Data!#REF!,(IF(B23=Data!#REF!,Data!#REF!,(IF(B23=Data!#REF!,Data!#REF!,(IF(B23=Data!#REF!,Data!#REF!,(IF(B23=Data!#REF!,Data!#REF!,Data!#REF!)))))))))</f>
        <v>#REF!</v>
      </c>
      <c r="V23" s="227" t="str">
        <f>IF(D23="","",VLOOKUP(B23,Data!$B$5:$J$501,9,FALSE)*D23)</f>
        <v/>
      </c>
    </row>
    <row r="24" spans="1:22" ht="17.5" customHeight="1">
      <c r="A24" s="326">
        <v>5</v>
      </c>
      <c r="B24" s="327" t="s">
        <v>356</v>
      </c>
      <c r="C24" s="239" t="str">
        <f>IF(D24="","",VLOOKUP(B24,Data!$B$5:$L$501,2,FALSE))</f>
        <v>WQ78290</v>
      </c>
      <c r="D24" s="229">
        <v>4</v>
      </c>
      <c r="E24" s="319" t="s">
        <v>524</v>
      </c>
      <c r="F24" s="224">
        <f>IF(D24="","",VLOOKUP(B24,Data!$B$5:$L$501,11,FALSE))</f>
        <v>4283.7299999999996</v>
      </c>
      <c r="G24" s="234">
        <f>IF(D24&gt;0,D24*F24,"-")</f>
        <v>17134.919999999998</v>
      </c>
      <c r="H24" s="225" t="str">
        <f>IF(D24="","",VLOOKUP(B24,Data!$B$5:$D$501,3,FALSE))</f>
        <v>C/T</v>
      </c>
      <c r="I24" s="225" t="str">
        <f>IF(D24="","",VLOOKUP(B24,Data!$B$5:$M$501,12,FALSE))</f>
        <v>Indonesia</v>
      </c>
      <c r="J24" s="231" t="s">
        <v>894</v>
      </c>
      <c r="K24" s="226">
        <f>IF(D24="","",VLOOKUP(B24,Data!$B$5:$E$501,4,FALSE)*D24)</f>
        <v>1220</v>
      </c>
      <c r="L24" s="232">
        <f>IF(D24="","",VLOOKUP(B24,Data!$B$5:$F$501,5,FALSE)*D24)</f>
        <v>1076</v>
      </c>
      <c r="M24" s="230" t="e">
        <f>IF(B24=Data!B91,Data!G91,(IF(B24=Data!#REF!,Data!#REF!,(IF(B24=Data!B94,Data!G94,(IF(B24=Data!#REF!,Data!#REF!,(IF(B24=Data!#REF!,Data!#REF!,(IF(B24=Data!#REF!,Data!#REF!,(IF(B24=Data!B78,Data!G78,(IF(B24=Data!#REF!,Data!#REF!,Data!#REF!)))))))))))))))&amp;IF(B24=Data!#REF!,Data!#REF!,(IF(B24=Data!#REF!,Data!#REF!,(IF(B24=Data!B218,Data!G218,(IF(B24=Data!#REF!,Data!#REF!,(IF(B24=Data!#REF!,Data!#REF!,(IF(B24=Data!B118,Data!G886,(IF(B24=Data!#REF!,Data!#REF!,(IF(B24=Data!#REF!,Data!#REF!,Data!#REF!)))))))))))))))&amp;IF(B24=Data!#REF!,Data!#REF!,(IF(B24=Data!#REF!,Data!#REF!,(IF(B24=Data!#REF!,Data!#REF!,(IF(B24=Data!#REF!,Data!#REF!,(IF(B24=Data!#REF!,Data!#REF!,Data!#REF!)))))))))</f>
        <v>#REF!</v>
      </c>
      <c r="N24" s="328"/>
      <c r="O24" s="329"/>
      <c r="P24" s="233" t="e">
        <f>IF(B24=Data!B91,Data!H91,(IF(B24=Data!#REF!,Data!#REF!,(IF(B24=Data!B94,Data!H94,(IF(B24=Data!#REF!,Data!#REF!,(IF(B24=Data!#REF!,Data!#REF!,(IF(B24=Data!#REF!,Data!#REF!,(IF(B24=Data!B78,Data!H78,(IF(B24=Data!#REF!,Data!#REF!,Data!#REF!)))))))))))))))&amp;IF(B24=Data!#REF!,Data!#REF!,(IF(B24=Data!#REF!,Data!#REF!,(IF(B24=Data!B218,Data!H218,(IF(B24=Data!#REF!,Data!#REF!,(IF(B24=Data!#REF!,Data!#REF!,(IF(B24=Data!B118,Data!H886,(IF(B24=Data!#REF!,Data!#REF!,(IF(B24=Data!#REF!,Data!#REF!,Data!#REF!)))))))))))))))&amp;IF(B24=Data!#REF!,Data!#REF!,(IF(B24=Data!#REF!,Data!#REF!,(IF(B24=Data!#REF!,Data!#REF!,(IF(B24=Data!#REF!,Data!#REF!,(IF(B24=Data!#REF!,Data!#REF!,Data!#REF!)))))))))</f>
        <v>#REF!</v>
      </c>
      <c r="Q24" s="329"/>
      <c r="R24" s="329"/>
      <c r="S24" s="233" t="e">
        <f>IF(B24=Data!B91,Data!I91,(IF(B24=Data!#REF!,Data!#REF!,(IF(B24=Data!B94,Data!I94,(IF(B24=Data!#REF!,Data!#REF!,(IF(B24=Data!#REF!,Data!#REF!,(IF(B24=Data!#REF!,Data!#REF!,(IF(B24=Data!B78,Data!I78,(IF(B24=Data!#REF!,Data!#REF!,Data!#REF!)))))))))))))))&amp;IF(B24=Data!#REF!,Data!#REF!,(IF(B24=Data!#REF!,Data!#REF!,(IF(B24=Data!B218,Data!I218,(IF(B24=Data!#REF!,Data!#REF!,(IF(B24=Data!#REF!,Data!#REF!,(IF(B24=Data!B118,Data!I886,(IF(B24=Data!#REF!,Data!#REF!,(IF(B24=Data!#REF!,Data!#REF!,Data!#REF!)))))))))))))))&amp;IF(B24=Data!#REF!,Data!#REF!,(IF(B24=Data!#REF!,Data!#REF!,(IF(B24=Data!#REF!,Data!#REF!,(IF(B24=Data!#REF!,Data!#REF!,(IF(B24=Data!#REF!,Data!#REF!,Data!#REF!)))))))))</f>
        <v>#REF!</v>
      </c>
      <c r="T24" s="330"/>
      <c r="U24" s="233" t="e">
        <f>IF(B24=Data!B91,Data!J91,(IF(B24=Data!#REF!,Data!#REF!,(IF(B24=Data!B94,Data!J94,(IF(B24=Data!#REF!,Data!#REF!,(IF(B24=Data!#REF!,Data!#REF!,(IF(B24=Data!#REF!,Data!#REF!,(IF(B24=Data!B78,Data!J78,(IF(B24=Data!#REF!,Data!#REF!,Data!#REF!)))))))))))))))&amp;IF(B24=Data!#REF!,Data!#REF!,(IF(B24=Data!#REF!,Data!#REF!,(IF(B24=Data!B218,Data!J218,(IF(B24=Data!#REF!,Data!#REF!,(IF(B24=Data!#REF!,Data!#REF!,(IF(B24=Data!B118,Data!J886,(IF(B24=Data!#REF!,Data!#REF!,(IF(B24=Data!#REF!,Data!#REF!,Data!#REF!)))))))))))))))&amp;IF(B24=Data!#REF!,Data!#REF!,(IF(B24=Data!#REF!,Data!#REF!,(IF(B24=Data!#REF!,Data!#REF!,(IF(B24=Data!#REF!,Data!#REF!,(IF(B24=Data!#REF!,Data!#REF!,Data!#REF!)))))))))</f>
        <v>#REF!</v>
      </c>
      <c r="V24" s="227">
        <f>IF(D24="","",VLOOKUP(B24,Data!$B$5:$J$501,9,FALSE)*D24)</f>
        <v>6.1360000000000001</v>
      </c>
    </row>
    <row r="25" spans="1:22" ht="17.75" customHeight="1">
      <c r="A25" s="326">
        <v>6</v>
      </c>
      <c r="B25" s="327" t="s">
        <v>701</v>
      </c>
      <c r="C25" s="239" t="str">
        <f>IF(D25="","",VLOOKUP(B25,Data!$B$5:$L$501,2,FALSE))</f>
        <v>VAC9590</v>
      </c>
      <c r="D25" s="229">
        <v>1</v>
      </c>
      <c r="E25" s="320"/>
      <c r="F25" s="224">
        <f>IF(D25="","",VLOOKUP(B25,Data!$B$5:$L$501,11,FALSE))</f>
        <v>5076.5600000000004</v>
      </c>
      <c r="G25" s="234">
        <f t="shared" ref="G25:G37" si="2">IF(D25&gt;0,D25*F25,"-")</f>
        <v>5076.5600000000004</v>
      </c>
      <c r="H25" s="225" t="str">
        <f>IF(D25="","",VLOOKUP(B25,Data!$B$5:$D$501,3,FALSE))</f>
        <v>C/T</v>
      </c>
      <c r="I25" s="225" t="str">
        <f>IF(D25="","",VLOOKUP(B25,Data!$B$5:$M$501,12,FALSE))</f>
        <v>Indonesia</v>
      </c>
      <c r="J25" s="231" t="s">
        <v>894</v>
      </c>
      <c r="K25" s="226">
        <f>IF(D25="","",VLOOKUP(B25,Data!$B$5:$E$501,4,FALSE)*D25)</f>
        <v>310</v>
      </c>
      <c r="L25" s="232">
        <f>IF(D25="","",VLOOKUP(B25,Data!$B$5:$F$501,5,FALSE)*D25)</f>
        <v>274</v>
      </c>
      <c r="M25" s="230" t="e">
        <f>IF(B25=Data!B78,Data!G78,(IF(B25=Data!#REF!,Data!#REF!,(IF(B25=Data!B81,Data!G81,(IF(B25=Data!#REF!,Data!#REF!,(IF(B25=Data!#REF!,Data!#REF!,(IF(B25=Data!#REF!,Data!#REF!,(IF(B25=Data!B65,Data!G65,(IF(B25=Data!#REF!,Data!#REF!,Data!#REF!)))))))))))))))&amp;IF(B25=Data!#REF!,Data!#REF!,(IF(B25=Data!#REF!,Data!#REF!,(IF(B25=Data!B205,Data!G205,(IF(B25=Data!#REF!,Data!#REF!,(IF(B25=Data!#REF!,Data!#REF!,(IF(B25=Data!B105,Data!G873,(IF(B25=Data!#REF!,Data!#REF!,(IF(B25=Data!#REF!,Data!#REF!,Data!#REF!)))))))))))))))&amp;IF(B25=Data!#REF!,Data!#REF!,(IF(B25=Data!#REF!,Data!#REF!,(IF(B25=Data!#REF!,Data!#REF!,(IF(B25=Data!#REF!,Data!#REF!,(IF(B25=Data!#REF!,Data!#REF!,Data!#REF!)))))))))</f>
        <v>#REF!</v>
      </c>
      <c r="N25" s="328"/>
      <c r="O25" s="329"/>
      <c r="P25" s="233" t="e">
        <f>IF(B25=Data!B78,Data!H78,(IF(B25=Data!#REF!,Data!#REF!,(IF(B25=Data!B81,Data!H81,(IF(B25=Data!#REF!,Data!#REF!,(IF(B25=Data!#REF!,Data!#REF!,(IF(B25=Data!#REF!,Data!#REF!,(IF(B25=Data!B65,Data!H65,(IF(B25=Data!#REF!,Data!#REF!,Data!#REF!)))))))))))))))&amp;IF(B25=Data!#REF!,Data!#REF!,(IF(B25=Data!#REF!,Data!#REF!,(IF(B25=Data!B205,Data!H205,(IF(B25=Data!#REF!,Data!#REF!,(IF(B25=Data!#REF!,Data!#REF!,(IF(B25=Data!B105,Data!H873,(IF(B25=Data!#REF!,Data!#REF!,(IF(B25=Data!#REF!,Data!#REF!,Data!#REF!)))))))))))))))&amp;IF(B25=Data!#REF!,Data!#REF!,(IF(B25=Data!#REF!,Data!#REF!,(IF(B25=Data!#REF!,Data!#REF!,(IF(B25=Data!#REF!,Data!#REF!,(IF(B25=Data!#REF!,Data!#REF!,Data!#REF!)))))))))</f>
        <v>#REF!</v>
      </c>
      <c r="Q25" s="329"/>
      <c r="R25" s="329"/>
      <c r="S25" s="233" t="e">
        <f>IF(B25=Data!B78,Data!I78,(IF(B25=Data!#REF!,Data!#REF!,(IF(B25=Data!B81,Data!I81,(IF(B25=Data!#REF!,Data!#REF!,(IF(B25=Data!#REF!,Data!#REF!,(IF(B25=Data!#REF!,Data!#REF!,(IF(B25=Data!B65,Data!I65,(IF(B25=Data!#REF!,Data!#REF!,Data!#REF!)))))))))))))))&amp;IF(B25=Data!#REF!,Data!#REF!,(IF(B25=Data!#REF!,Data!#REF!,(IF(B25=Data!B205,Data!I205,(IF(B25=Data!#REF!,Data!#REF!,(IF(B25=Data!#REF!,Data!#REF!,(IF(B25=Data!B105,Data!I873,(IF(B25=Data!#REF!,Data!#REF!,(IF(B25=Data!#REF!,Data!#REF!,Data!#REF!)))))))))))))))&amp;IF(B25=Data!#REF!,Data!#REF!,(IF(B25=Data!#REF!,Data!#REF!,(IF(B25=Data!#REF!,Data!#REF!,(IF(B25=Data!#REF!,Data!#REF!,(IF(B25=Data!#REF!,Data!#REF!,Data!#REF!)))))))))</f>
        <v>#REF!</v>
      </c>
      <c r="T25" s="330"/>
      <c r="U25" s="233" t="e">
        <f>IF(B25=Data!B78,Data!J78,(IF(B25=Data!#REF!,Data!#REF!,(IF(B25=Data!B81,Data!J81,(IF(B25=Data!#REF!,Data!#REF!,(IF(B25=Data!#REF!,Data!#REF!,(IF(B25=Data!#REF!,Data!#REF!,(IF(B25=Data!B65,Data!J65,(IF(B25=Data!#REF!,Data!#REF!,Data!#REF!)))))))))))))))&amp;IF(B25=Data!#REF!,Data!#REF!,(IF(B25=Data!#REF!,Data!#REF!,(IF(B25=Data!B205,Data!J205,(IF(B25=Data!#REF!,Data!#REF!,(IF(B25=Data!#REF!,Data!#REF!,(IF(B25=Data!B105,Data!J873,(IF(B25=Data!#REF!,Data!#REF!,(IF(B25=Data!#REF!,Data!#REF!,Data!#REF!)))))))))))))))&amp;IF(B25=Data!#REF!,Data!#REF!,(IF(B25=Data!#REF!,Data!#REF!,(IF(B25=Data!#REF!,Data!#REF!,(IF(B25=Data!#REF!,Data!#REF!,(IF(B25=Data!#REF!,Data!#REF!,Data!#REF!)))))))))</f>
        <v>#REF!</v>
      </c>
      <c r="V25" s="227">
        <f>IF(D25="","",VLOOKUP(B25,Data!$B$5:$J$501,9,FALSE)*D25)</f>
        <v>1.534</v>
      </c>
    </row>
    <row r="26" spans="1:22" ht="17.75" customHeight="1">
      <c r="A26" s="326">
        <v>7</v>
      </c>
      <c r="B26" s="327" t="s">
        <v>336</v>
      </c>
      <c r="C26" s="239" t="str">
        <f>IF(D26="","",VLOOKUP(B26,Data!$B$5:$L$501,2,FALSE))</f>
        <v>ZE62400</v>
      </c>
      <c r="D26" s="229">
        <v>2</v>
      </c>
      <c r="E26" s="320"/>
      <c r="F26" s="224">
        <f>IF(D26="","",VLOOKUP(B26,Data!$B$5:$L$501,11,FALSE))</f>
        <v>1704.47</v>
      </c>
      <c r="G26" s="234">
        <f t="shared" ref="G26:G30" si="3">IF(D26&gt;0,D26*F26,"-")</f>
        <v>3408.94</v>
      </c>
      <c r="H26" s="225" t="str">
        <f>IF(D26="","",VLOOKUP(B26,Data!$B$5:$D$501,3,FALSE))</f>
        <v>C/T</v>
      </c>
      <c r="I26" s="225" t="str">
        <f>IF(D26="","",VLOOKUP(B26,Data!$B$5:$M$501,12,FALSE))</f>
        <v>Indonesia</v>
      </c>
      <c r="J26" s="231" t="s">
        <v>894</v>
      </c>
      <c r="K26" s="226">
        <f>IF(D26="","",VLOOKUP(B26,Data!$B$5:$E$501,4,FALSE)*D26)</f>
        <v>402</v>
      </c>
      <c r="L26" s="232">
        <f>IF(D26="","",VLOOKUP(B26,Data!$B$5:$F$501,5,FALSE)*D26)</f>
        <v>362</v>
      </c>
      <c r="M26" s="230" t="e">
        <f>IF(B26=Data!B67,Data!G67,(IF(B26=Data!#REF!,Data!#REF!,(IF(B26=Data!B70,Data!G70,(IF(B26=Data!#REF!,Data!#REF!,(IF(B26=Data!#REF!,Data!#REF!,(IF(B26=Data!#REF!,Data!#REF!,(IF(B26=Data!B54,Data!G54,(IF(B26=Data!#REF!,Data!#REF!,Data!#REF!)))))))))))))))&amp;IF(B26=Data!#REF!,Data!#REF!,(IF(B26=Data!#REF!,Data!#REF!,(IF(B26=Data!B194,Data!G194,(IF(B26=Data!#REF!,Data!#REF!,(IF(B26=Data!#REF!,Data!#REF!,(IF(B26=Data!B94,Data!G862,(IF(B26=Data!#REF!,Data!#REF!,(IF(B26=Data!#REF!,Data!#REF!,Data!#REF!)))))))))))))))&amp;IF(B26=Data!#REF!,Data!#REF!,(IF(B26=Data!#REF!,Data!#REF!,(IF(B26=Data!#REF!,Data!#REF!,(IF(B26=Data!#REF!,Data!#REF!,(IF(B26=Data!#REF!,Data!#REF!,Data!#REF!)))))))))</f>
        <v>#REF!</v>
      </c>
      <c r="N26" s="328"/>
      <c r="O26" s="329"/>
      <c r="P26" s="233" t="e">
        <f>IF(B26=Data!B67,Data!H67,(IF(B26=Data!#REF!,Data!#REF!,(IF(B26=Data!B70,Data!H70,(IF(B26=Data!#REF!,Data!#REF!,(IF(B26=Data!#REF!,Data!#REF!,(IF(B26=Data!#REF!,Data!#REF!,(IF(B26=Data!B54,Data!H54,(IF(B26=Data!#REF!,Data!#REF!,Data!#REF!)))))))))))))))&amp;IF(B26=Data!#REF!,Data!#REF!,(IF(B26=Data!#REF!,Data!#REF!,(IF(B26=Data!B194,Data!H194,(IF(B26=Data!#REF!,Data!#REF!,(IF(B26=Data!#REF!,Data!#REF!,(IF(B26=Data!B94,Data!H862,(IF(B26=Data!#REF!,Data!#REF!,(IF(B26=Data!#REF!,Data!#REF!,Data!#REF!)))))))))))))))&amp;IF(B26=Data!#REF!,Data!#REF!,(IF(B26=Data!#REF!,Data!#REF!,(IF(B26=Data!#REF!,Data!#REF!,(IF(B26=Data!#REF!,Data!#REF!,(IF(B26=Data!#REF!,Data!#REF!,Data!#REF!)))))))))</f>
        <v>#REF!</v>
      </c>
      <c r="Q26" s="329"/>
      <c r="R26" s="329"/>
      <c r="S26" s="233" t="e">
        <f>IF(B26=Data!B67,Data!I67,(IF(B26=Data!#REF!,Data!#REF!,(IF(B26=Data!B70,Data!I70,(IF(B26=Data!#REF!,Data!#REF!,(IF(B26=Data!#REF!,Data!#REF!,(IF(B26=Data!#REF!,Data!#REF!,(IF(B26=Data!B54,Data!I54,(IF(B26=Data!#REF!,Data!#REF!,Data!#REF!)))))))))))))))&amp;IF(B26=Data!#REF!,Data!#REF!,(IF(B26=Data!#REF!,Data!#REF!,(IF(B26=Data!B194,Data!I194,(IF(B26=Data!#REF!,Data!#REF!,(IF(B26=Data!#REF!,Data!#REF!,(IF(B26=Data!B94,Data!I862,(IF(B26=Data!#REF!,Data!#REF!,(IF(B26=Data!#REF!,Data!#REF!,Data!#REF!)))))))))))))))&amp;IF(B26=Data!#REF!,Data!#REF!,(IF(B26=Data!#REF!,Data!#REF!,(IF(B26=Data!#REF!,Data!#REF!,(IF(B26=Data!#REF!,Data!#REF!,(IF(B26=Data!#REF!,Data!#REF!,Data!#REF!)))))))))</f>
        <v>#REF!</v>
      </c>
      <c r="T26" s="330"/>
      <c r="U26" s="233" t="e">
        <f>IF(B26=Data!B67,Data!J67,(IF(B26=Data!#REF!,Data!#REF!,(IF(B26=Data!B70,Data!J70,(IF(B26=Data!#REF!,Data!#REF!,(IF(B26=Data!#REF!,Data!#REF!,(IF(B26=Data!#REF!,Data!#REF!,(IF(B26=Data!B54,Data!J54,(IF(B26=Data!#REF!,Data!#REF!,Data!#REF!)))))))))))))))&amp;IF(B26=Data!#REF!,Data!#REF!,(IF(B26=Data!#REF!,Data!#REF!,(IF(B26=Data!B194,Data!J194,(IF(B26=Data!#REF!,Data!#REF!,(IF(B26=Data!#REF!,Data!#REF!,(IF(B26=Data!B94,Data!J862,(IF(B26=Data!#REF!,Data!#REF!,(IF(B26=Data!#REF!,Data!#REF!,Data!#REF!)))))))))))))))&amp;IF(B26=Data!#REF!,Data!#REF!,(IF(B26=Data!#REF!,Data!#REF!,(IF(B26=Data!#REF!,Data!#REF!,(IF(B26=Data!#REF!,Data!#REF!,(IF(B26=Data!#REF!,Data!#REF!,Data!#REF!)))))))))</f>
        <v>#REF!</v>
      </c>
      <c r="V26" s="227">
        <f>IF(D26="","",VLOOKUP(B26,Data!$B$5:$J$501,9,FALSE)*D26)</f>
        <v>2.2999999999999998</v>
      </c>
    </row>
    <row r="27" spans="1:22" ht="17.75" customHeight="1">
      <c r="A27" s="326">
        <v>8</v>
      </c>
      <c r="B27" s="327" t="s">
        <v>31</v>
      </c>
      <c r="C27" s="239" t="str">
        <f>IF(D27="","",VLOOKUP(B27,Data!$B$5:$L$501,2,FALSE))</f>
        <v>ZQ21280</v>
      </c>
      <c r="D27" s="229">
        <v>1</v>
      </c>
      <c r="E27" s="320"/>
      <c r="F27" s="224">
        <f>IF(D27="","",VLOOKUP(B27,Data!$B$5:$L$501,11,FALSE))</f>
        <v>1748.05</v>
      </c>
      <c r="G27" s="234">
        <f t="shared" si="3"/>
        <v>1748.05</v>
      </c>
      <c r="H27" s="225" t="str">
        <f>IF(D27="","",VLOOKUP(B27,Data!$B$5:$D$501,3,FALSE))</f>
        <v>C/T</v>
      </c>
      <c r="I27" s="225" t="str">
        <f>IF(D27="","",VLOOKUP(B27,Data!$B$5:$M$501,12,FALSE))</f>
        <v>Indonesia</v>
      </c>
      <c r="J27" s="231" t="s">
        <v>894</v>
      </c>
      <c r="K27" s="226">
        <f>IF(D27="","",VLOOKUP(B27,Data!$B$5:$E$501,4,FALSE)*D27)</f>
        <v>201</v>
      </c>
      <c r="L27" s="232">
        <f>IF(D27="","",VLOOKUP(B27,Data!$B$5:$F$501,5,FALSE)*D27)</f>
        <v>181</v>
      </c>
      <c r="M27" s="230" t="e">
        <f>IF(B27=Data!B68,Data!G68,(IF(B27=Data!#REF!,Data!#REF!,(IF(B27=Data!B71,Data!G71,(IF(B27=Data!#REF!,Data!#REF!,(IF(B27=Data!#REF!,Data!#REF!,(IF(B27=Data!#REF!,Data!#REF!,(IF(B27=Data!B55,Data!G55,(IF(B27=Data!#REF!,Data!#REF!,Data!#REF!)))))))))))))))&amp;IF(B27=Data!#REF!,Data!#REF!,(IF(B27=Data!#REF!,Data!#REF!,(IF(B27=Data!B195,Data!G195,(IF(B27=Data!#REF!,Data!#REF!,(IF(B27=Data!#REF!,Data!#REF!,(IF(B27=Data!B95,Data!G863,(IF(B27=Data!#REF!,Data!#REF!,(IF(B27=Data!#REF!,Data!#REF!,Data!#REF!)))))))))))))))&amp;IF(B27=Data!#REF!,Data!#REF!,(IF(B27=Data!#REF!,Data!#REF!,(IF(B27=Data!#REF!,Data!#REF!,(IF(B27=Data!#REF!,Data!#REF!,(IF(B27=Data!#REF!,Data!#REF!,Data!#REF!)))))))))</f>
        <v>#REF!</v>
      </c>
      <c r="N27" s="328"/>
      <c r="O27" s="329"/>
      <c r="P27" s="233" t="e">
        <f>IF(B27=Data!B68,Data!H68,(IF(B27=Data!#REF!,Data!#REF!,(IF(B27=Data!B71,Data!H71,(IF(B27=Data!#REF!,Data!#REF!,(IF(B27=Data!#REF!,Data!#REF!,(IF(B27=Data!#REF!,Data!#REF!,(IF(B27=Data!B55,Data!H55,(IF(B27=Data!#REF!,Data!#REF!,Data!#REF!)))))))))))))))&amp;IF(B27=Data!#REF!,Data!#REF!,(IF(B27=Data!#REF!,Data!#REF!,(IF(B27=Data!B195,Data!H195,(IF(B27=Data!#REF!,Data!#REF!,(IF(B27=Data!#REF!,Data!#REF!,(IF(B27=Data!B95,Data!H863,(IF(B27=Data!#REF!,Data!#REF!,(IF(B27=Data!#REF!,Data!#REF!,Data!#REF!)))))))))))))))&amp;IF(B27=Data!#REF!,Data!#REF!,(IF(B27=Data!#REF!,Data!#REF!,(IF(B27=Data!#REF!,Data!#REF!,(IF(B27=Data!#REF!,Data!#REF!,(IF(B27=Data!#REF!,Data!#REF!,Data!#REF!)))))))))</f>
        <v>#REF!</v>
      </c>
      <c r="Q27" s="329"/>
      <c r="R27" s="329"/>
      <c r="S27" s="233" t="e">
        <f>IF(B27=Data!B68,Data!I68,(IF(B27=Data!#REF!,Data!#REF!,(IF(B27=Data!B71,Data!I71,(IF(B27=Data!#REF!,Data!#REF!,(IF(B27=Data!#REF!,Data!#REF!,(IF(B27=Data!#REF!,Data!#REF!,(IF(B27=Data!B55,Data!I55,(IF(B27=Data!#REF!,Data!#REF!,Data!#REF!)))))))))))))))&amp;IF(B27=Data!#REF!,Data!#REF!,(IF(B27=Data!#REF!,Data!#REF!,(IF(B27=Data!B195,Data!I195,(IF(B27=Data!#REF!,Data!#REF!,(IF(B27=Data!#REF!,Data!#REF!,(IF(B27=Data!B95,Data!I863,(IF(B27=Data!#REF!,Data!#REF!,(IF(B27=Data!#REF!,Data!#REF!,Data!#REF!)))))))))))))))&amp;IF(B27=Data!#REF!,Data!#REF!,(IF(B27=Data!#REF!,Data!#REF!,(IF(B27=Data!#REF!,Data!#REF!,(IF(B27=Data!#REF!,Data!#REF!,(IF(B27=Data!#REF!,Data!#REF!,Data!#REF!)))))))))</f>
        <v>#REF!</v>
      </c>
      <c r="T27" s="330"/>
      <c r="U27" s="233" t="e">
        <f>IF(B27=Data!B68,Data!J68,(IF(B27=Data!#REF!,Data!#REF!,(IF(B27=Data!B71,Data!J71,(IF(B27=Data!#REF!,Data!#REF!,(IF(B27=Data!#REF!,Data!#REF!,(IF(B27=Data!#REF!,Data!#REF!,(IF(B27=Data!B55,Data!J55,(IF(B27=Data!#REF!,Data!#REF!,Data!#REF!)))))))))))))))&amp;IF(B27=Data!#REF!,Data!#REF!,(IF(B27=Data!#REF!,Data!#REF!,(IF(B27=Data!B195,Data!J195,(IF(B27=Data!#REF!,Data!#REF!,(IF(B27=Data!#REF!,Data!#REF!,(IF(B27=Data!B95,Data!J863,(IF(B27=Data!#REF!,Data!#REF!,(IF(B27=Data!#REF!,Data!#REF!,Data!#REF!)))))))))))))))&amp;IF(B27=Data!#REF!,Data!#REF!,(IF(B27=Data!#REF!,Data!#REF!,(IF(B27=Data!#REF!,Data!#REF!,(IF(B27=Data!#REF!,Data!#REF!,(IF(B27=Data!#REF!,Data!#REF!,Data!#REF!)))))))))</f>
        <v>#REF!</v>
      </c>
      <c r="V27" s="227">
        <f>IF(D27="","",VLOOKUP(B27,Data!$B$5:$J$501,9,FALSE)*D27)</f>
        <v>1.1499999999999999</v>
      </c>
    </row>
    <row r="28" spans="1:22" ht="17.75" customHeight="1">
      <c r="A28" s="326">
        <v>9</v>
      </c>
      <c r="B28" s="327" t="s">
        <v>386</v>
      </c>
      <c r="C28" s="239" t="str">
        <f>IF(D28="","",VLOOKUP(B28,Data!$B$5:$L$501,2,FALSE))</f>
        <v>ZW44770</v>
      </c>
      <c r="D28" s="229">
        <v>1</v>
      </c>
      <c r="E28" s="320"/>
      <c r="F28" s="224">
        <f>IF(D28="","",VLOOKUP(B28,Data!$B$5:$L$501,11,FALSE))</f>
        <v>1857.02</v>
      </c>
      <c r="G28" s="234">
        <f t="shared" si="3"/>
        <v>1857.02</v>
      </c>
      <c r="H28" s="225" t="str">
        <f>IF(D28="","",VLOOKUP(B28,Data!$B$5:$D$501,3,FALSE))</f>
        <v>C/T</v>
      </c>
      <c r="I28" s="225" t="str">
        <f>IF(D28="","",VLOOKUP(B28,Data!$B$5:$M$501,12,FALSE))</f>
        <v>Indonesia</v>
      </c>
      <c r="J28" s="231" t="s">
        <v>894</v>
      </c>
      <c r="K28" s="226">
        <f>IF(D28="","",VLOOKUP(B28,Data!$B$5:$E$501,4,FALSE)*D28)</f>
        <v>201</v>
      </c>
      <c r="L28" s="232">
        <f>IF(D28="","",VLOOKUP(B28,Data!$B$5:$F$501,5,FALSE)*D28)</f>
        <v>181</v>
      </c>
      <c r="M28" s="230" t="e">
        <f>IF(B28=Data!B69,Data!G69,(IF(B28=Data!#REF!,Data!#REF!,(IF(B28=Data!B72,Data!G72,(IF(B28=Data!#REF!,Data!#REF!,(IF(B28=Data!#REF!,Data!#REF!,(IF(B28=Data!#REF!,Data!#REF!,(IF(B28=Data!B56,Data!G56,(IF(B28=Data!#REF!,Data!#REF!,Data!#REF!)))))))))))))))&amp;IF(B28=Data!#REF!,Data!#REF!,(IF(B28=Data!#REF!,Data!#REF!,(IF(B28=Data!B196,Data!G196,(IF(B28=Data!#REF!,Data!#REF!,(IF(B28=Data!#REF!,Data!#REF!,(IF(B28=Data!B96,Data!G864,(IF(B28=Data!#REF!,Data!#REF!,(IF(B28=Data!#REF!,Data!#REF!,Data!#REF!)))))))))))))))&amp;IF(B28=Data!#REF!,Data!#REF!,(IF(B28=Data!#REF!,Data!#REF!,(IF(B28=Data!#REF!,Data!#REF!,(IF(B28=Data!#REF!,Data!#REF!,(IF(B28=Data!#REF!,Data!#REF!,Data!#REF!)))))))))</f>
        <v>#REF!</v>
      </c>
      <c r="N28" s="328"/>
      <c r="O28" s="329"/>
      <c r="P28" s="233" t="e">
        <f>IF(B28=Data!B69,Data!H69,(IF(B28=Data!#REF!,Data!#REF!,(IF(B28=Data!B72,Data!H72,(IF(B28=Data!#REF!,Data!#REF!,(IF(B28=Data!#REF!,Data!#REF!,(IF(B28=Data!#REF!,Data!#REF!,(IF(B28=Data!B56,Data!H56,(IF(B28=Data!#REF!,Data!#REF!,Data!#REF!)))))))))))))))&amp;IF(B28=Data!#REF!,Data!#REF!,(IF(B28=Data!#REF!,Data!#REF!,(IF(B28=Data!B196,Data!H196,(IF(B28=Data!#REF!,Data!#REF!,(IF(B28=Data!#REF!,Data!#REF!,(IF(B28=Data!B96,Data!H864,(IF(B28=Data!#REF!,Data!#REF!,(IF(B28=Data!#REF!,Data!#REF!,Data!#REF!)))))))))))))))&amp;IF(B28=Data!#REF!,Data!#REF!,(IF(B28=Data!#REF!,Data!#REF!,(IF(B28=Data!#REF!,Data!#REF!,(IF(B28=Data!#REF!,Data!#REF!,(IF(B28=Data!#REF!,Data!#REF!,Data!#REF!)))))))))</f>
        <v>#REF!</v>
      </c>
      <c r="Q28" s="329"/>
      <c r="R28" s="329"/>
      <c r="S28" s="233" t="e">
        <f>IF(B28=Data!B69,Data!I69,(IF(B28=Data!#REF!,Data!#REF!,(IF(B28=Data!B72,Data!I72,(IF(B28=Data!#REF!,Data!#REF!,(IF(B28=Data!#REF!,Data!#REF!,(IF(B28=Data!#REF!,Data!#REF!,(IF(B28=Data!B56,Data!I56,(IF(B28=Data!#REF!,Data!#REF!,Data!#REF!)))))))))))))))&amp;IF(B28=Data!#REF!,Data!#REF!,(IF(B28=Data!#REF!,Data!#REF!,(IF(B28=Data!B196,Data!I196,(IF(B28=Data!#REF!,Data!#REF!,(IF(B28=Data!#REF!,Data!#REF!,(IF(B28=Data!B96,Data!I864,(IF(B28=Data!#REF!,Data!#REF!,(IF(B28=Data!#REF!,Data!#REF!,Data!#REF!)))))))))))))))&amp;IF(B28=Data!#REF!,Data!#REF!,(IF(B28=Data!#REF!,Data!#REF!,(IF(B28=Data!#REF!,Data!#REF!,(IF(B28=Data!#REF!,Data!#REF!,(IF(B28=Data!#REF!,Data!#REF!,Data!#REF!)))))))))</f>
        <v>#REF!</v>
      </c>
      <c r="T28" s="330"/>
      <c r="U28" s="233" t="e">
        <f>IF(B28=Data!B69,Data!J69,(IF(B28=Data!#REF!,Data!#REF!,(IF(B28=Data!B72,Data!J72,(IF(B28=Data!#REF!,Data!#REF!,(IF(B28=Data!#REF!,Data!#REF!,(IF(B28=Data!#REF!,Data!#REF!,(IF(B28=Data!B56,Data!J56,(IF(B28=Data!#REF!,Data!#REF!,Data!#REF!)))))))))))))))&amp;IF(B28=Data!#REF!,Data!#REF!,(IF(B28=Data!#REF!,Data!#REF!,(IF(B28=Data!B196,Data!J196,(IF(B28=Data!#REF!,Data!#REF!,(IF(B28=Data!#REF!,Data!#REF!,(IF(B28=Data!B96,Data!J864,(IF(B28=Data!#REF!,Data!#REF!,(IF(B28=Data!#REF!,Data!#REF!,Data!#REF!)))))))))))))))&amp;IF(B28=Data!#REF!,Data!#REF!,(IF(B28=Data!#REF!,Data!#REF!,(IF(B28=Data!#REF!,Data!#REF!,(IF(B28=Data!#REF!,Data!#REF!,(IF(B28=Data!#REF!,Data!#REF!,Data!#REF!)))))))))</f>
        <v>#REF!</v>
      </c>
      <c r="V28" s="227">
        <f>IF(D28="","",VLOOKUP(B28,Data!$B$5:$J$501,9,FALSE)*D28)</f>
        <v>1.1499999999999999</v>
      </c>
    </row>
    <row r="29" spans="1:22" ht="17.75" customHeight="1">
      <c r="A29" s="326">
        <v>10</v>
      </c>
      <c r="B29" s="327" t="s">
        <v>696</v>
      </c>
      <c r="C29" s="239" t="str">
        <f>IF(D29="","",VLOOKUP(B29,Data!$B$5:$L$501,2,FALSE))</f>
        <v>VAC9530</v>
      </c>
      <c r="D29" s="229">
        <v>3</v>
      </c>
      <c r="E29" s="320"/>
      <c r="F29" s="224">
        <f>IF(D29="","",VLOOKUP(B29,Data!$B$5:$L$501,11,FALSE))</f>
        <v>2053.67</v>
      </c>
      <c r="G29" s="234">
        <f t="shared" si="3"/>
        <v>6161.01</v>
      </c>
      <c r="H29" s="225" t="str">
        <f>IF(D29="","",VLOOKUP(B29,Data!$B$5:$D$501,3,FALSE))</f>
        <v>C/T</v>
      </c>
      <c r="I29" s="225" t="str">
        <f>IF(D29="","",VLOOKUP(B29,Data!$B$5:$M$501,12,FALSE))</f>
        <v>Indonesia</v>
      </c>
      <c r="J29" s="231" t="s">
        <v>894</v>
      </c>
      <c r="K29" s="226">
        <f>IF(D29="","",VLOOKUP(B29,Data!$B$5:$E$501,4,FALSE)*D29)</f>
        <v>612</v>
      </c>
      <c r="L29" s="232">
        <f>IF(D29="","",VLOOKUP(B29,Data!$B$5:$F$501,5,FALSE)*D29)</f>
        <v>552</v>
      </c>
      <c r="M29" s="230" t="e">
        <f>IF(B29=Data!B70,Data!G70,(IF(B29=Data!#REF!,Data!#REF!,(IF(B29=Data!B73,Data!G73,(IF(B29=Data!#REF!,Data!#REF!,(IF(B29=Data!#REF!,Data!#REF!,(IF(B29=Data!#REF!,Data!#REF!,(IF(B29=Data!B57,Data!G57,(IF(B29=Data!#REF!,Data!#REF!,Data!#REF!)))))))))))))))&amp;IF(B29=Data!#REF!,Data!#REF!,(IF(B29=Data!#REF!,Data!#REF!,(IF(B29=Data!B197,Data!G197,(IF(B29=Data!#REF!,Data!#REF!,(IF(B29=Data!#REF!,Data!#REF!,(IF(B29=Data!B97,Data!G865,(IF(B29=Data!#REF!,Data!#REF!,(IF(B29=Data!#REF!,Data!#REF!,Data!#REF!)))))))))))))))&amp;IF(B29=Data!#REF!,Data!#REF!,(IF(B29=Data!#REF!,Data!#REF!,(IF(B29=Data!#REF!,Data!#REF!,(IF(B29=Data!#REF!,Data!#REF!,(IF(B29=Data!#REF!,Data!#REF!,Data!#REF!)))))))))</f>
        <v>#REF!</v>
      </c>
      <c r="N29" s="328"/>
      <c r="O29" s="329"/>
      <c r="P29" s="233" t="e">
        <f>IF(B29=Data!B70,Data!H70,(IF(B29=Data!#REF!,Data!#REF!,(IF(B29=Data!B73,Data!H73,(IF(B29=Data!#REF!,Data!#REF!,(IF(B29=Data!#REF!,Data!#REF!,(IF(B29=Data!#REF!,Data!#REF!,(IF(B29=Data!B57,Data!H57,(IF(B29=Data!#REF!,Data!#REF!,Data!#REF!)))))))))))))))&amp;IF(B29=Data!#REF!,Data!#REF!,(IF(B29=Data!#REF!,Data!#REF!,(IF(B29=Data!B197,Data!H197,(IF(B29=Data!#REF!,Data!#REF!,(IF(B29=Data!#REF!,Data!#REF!,(IF(B29=Data!B97,Data!H865,(IF(B29=Data!#REF!,Data!#REF!,(IF(B29=Data!#REF!,Data!#REF!,Data!#REF!)))))))))))))))&amp;IF(B29=Data!#REF!,Data!#REF!,(IF(B29=Data!#REF!,Data!#REF!,(IF(B29=Data!#REF!,Data!#REF!,(IF(B29=Data!#REF!,Data!#REF!,(IF(B29=Data!#REF!,Data!#REF!,Data!#REF!)))))))))</f>
        <v>#REF!</v>
      </c>
      <c r="Q29" s="329"/>
      <c r="R29" s="329"/>
      <c r="S29" s="233" t="e">
        <f>IF(B29=Data!B70,Data!I70,(IF(B29=Data!#REF!,Data!#REF!,(IF(B29=Data!B73,Data!I73,(IF(B29=Data!#REF!,Data!#REF!,(IF(B29=Data!#REF!,Data!#REF!,(IF(B29=Data!#REF!,Data!#REF!,(IF(B29=Data!B57,Data!I57,(IF(B29=Data!#REF!,Data!#REF!,Data!#REF!)))))))))))))))&amp;IF(B29=Data!#REF!,Data!#REF!,(IF(B29=Data!#REF!,Data!#REF!,(IF(B29=Data!B197,Data!I197,(IF(B29=Data!#REF!,Data!#REF!,(IF(B29=Data!#REF!,Data!#REF!,(IF(B29=Data!B97,Data!I865,(IF(B29=Data!#REF!,Data!#REF!,(IF(B29=Data!#REF!,Data!#REF!,Data!#REF!)))))))))))))))&amp;IF(B29=Data!#REF!,Data!#REF!,(IF(B29=Data!#REF!,Data!#REF!,(IF(B29=Data!#REF!,Data!#REF!,(IF(B29=Data!#REF!,Data!#REF!,(IF(B29=Data!#REF!,Data!#REF!,Data!#REF!)))))))))</f>
        <v>#REF!</v>
      </c>
      <c r="T29" s="330"/>
      <c r="U29" s="233" t="e">
        <f>IF(B29=Data!B70,Data!J70,(IF(B29=Data!#REF!,Data!#REF!,(IF(B29=Data!B73,Data!J73,(IF(B29=Data!#REF!,Data!#REF!,(IF(B29=Data!#REF!,Data!#REF!,(IF(B29=Data!#REF!,Data!#REF!,(IF(B29=Data!B57,Data!J57,(IF(B29=Data!#REF!,Data!#REF!,Data!#REF!)))))))))))))))&amp;IF(B29=Data!#REF!,Data!#REF!,(IF(B29=Data!#REF!,Data!#REF!,(IF(B29=Data!B197,Data!J197,(IF(B29=Data!#REF!,Data!#REF!,(IF(B29=Data!#REF!,Data!#REF!,(IF(B29=Data!B97,Data!J865,(IF(B29=Data!#REF!,Data!#REF!,(IF(B29=Data!#REF!,Data!#REF!,Data!#REF!)))))))))))))))&amp;IF(B29=Data!#REF!,Data!#REF!,(IF(B29=Data!#REF!,Data!#REF!,(IF(B29=Data!#REF!,Data!#REF!,(IF(B29=Data!#REF!,Data!#REF!,(IF(B29=Data!#REF!,Data!#REF!,Data!#REF!)))))))))</f>
        <v>#REF!</v>
      </c>
      <c r="V29" s="227">
        <f>IF(D29="","",VLOOKUP(B29,Data!$B$5:$J$501,9,FALSE)*D29)</f>
        <v>3.387</v>
      </c>
    </row>
    <row r="30" spans="1:22" ht="17.75" customHeight="1">
      <c r="A30" s="326">
        <v>11</v>
      </c>
      <c r="B30" s="327" t="s">
        <v>348</v>
      </c>
      <c r="C30" s="239" t="str">
        <f>IF(D30="","",VLOOKUP(B30,Data!$B$5:$L$501,2,FALSE))</f>
        <v>ZF71250</v>
      </c>
      <c r="D30" s="229">
        <v>9</v>
      </c>
      <c r="E30" s="320"/>
      <c r="F30" s="224">
        <f>IF(D30="","",VLOOKUP(B30,Data!$B$5:$L$501,11,FALSE))</f>
        <v>1991.71</v>
      </c>
      <c r="G30" s="234">
        <f t="shared" si="3"/>
        <v>17925.39</v>
      </c>
      <c r="H30" s="225" t="str">
        <f>IF(D30="","",VLOOKUP(B30,Data!$B$5:$D$501,3,FALSE))</f>
        <v>C/T</v>
      </c>
      <c r="I30" s="225" t="str">
        <f>IF(D30="","",VLOOKUP(B30,Data!$B$5:$M$501,12,FALSE))</f>
        <v>Indonesia</v>
      </c>
      <c r="J30" s="231" t="s">
        <v>894</v>
      </c>
      <c r="K30" s="226">
        <f>IF(D30="","",VLOOKUP(B30,Data!$B$5:$E$501,4,FALSE)*D30)</f>
        <v>1980</v>
      </c>
      <c r="L30" s="232">
        <f>IF(D30="","",VLOOKUP(B30,Data!$B$5:$F$501,5,FALSE)*D30)</f>
        <v>1791</v>
      </c>
      <c r="M30" s="230" t="e">
        <f>IF(B30=Data!B71,Data!G71,(IF(B30=Data!#REF!,Data!#REF!,(IF(B30=Data!B74,Data!G74,(IF(B30=Data!#REF!,Data!#REF!,(IF(B30=Data!#REF!,Data!#REF!,(IF(B30=Data!#REF!,Data!#REF!,(IF(B30=Data!B58,Data!G58,(IF(B30=Data!#REF!,Data!#REF!,Data!#REF!)))))))))))))))&amp;IF(B30=Data!#REF!,Data!#REF!,(IF(B30=Data!#REF!,Data!#REF!,(IF(B30=Data!B198,Data!G198,(IF(B30=Data!#REF!,Data!#REF!,(IF(B30=Data!#REF!,Data!#REF!,(IF(B30=Data!B98,Data!G866,(IF(B30=Data!#REF!,Data!#REF!,(IF(B30=Data!#REF!,Data!#REF!,Data!#REF!)))))))))))))))&amp;IF(B30=Data!#REF!,Data!#REF!,(IF(B30=Data!#REF!,Data!#REF!,(IF(B30=Data!#REF!,Data!#REF!,(IF(B30=Data!#REF!,Data!#REF!,(IF(B30=Data!#REF!,Data!#REF!,Data!#REF!)))))))))</f>
        <v>#REF!</v>
      </c>
      <c r="N30" s="328"/>
      <c r="O30" s="329"/>
      <c r="P30" s="233" t="e">
        <f>IF(B30=Data!B71,Data!H71,(IF(B30=Data!#REF!,Data!#REF!,(IF(B30=Data!B74,Data!H74,(IF(B30=Data!#REF!,Data!#REF!,(IF(B30=Data!#REF!,Data!#REF!,(IF(B30=Data!#REF!,Data!#REF!,(IF(B30=Data!B58,Data!H58,(IF(B30=Data!#REF!,Data!#REF!,Data!#REF!)))))))))))))))&amp;IF(B30=Data!#REF!,Data!#REF!,(IF(B30=Data!#REF!,Data!#REF!,(IF(B30=Data!B198,Data!H198,(IF(B30=Data!#REF!,Data!#REF!,(IF(B30=Data!#REF!,Data!#REF!,(IF(B30=Data!B98,Data!H866,(IF(B30=Data!#REF!,Data!#REF!,(IF(B30=Data!#REF!,Data!#REF!,Data!#REF!)))))))))))))))&amp;IF(B30=Data!#REF!,Data!#REF!,(IF(B30=Data!#REF!,Data!#REF!,(IF(B30=Data!#REF!,Data!#REF!,(IF(B30=Data!#REF!,Data!#REF!,(IF(B30=Data!#REF!,Data!#REF!,Data!#REF!)))))))))</f>
        <v>#REF!</v>
      </c>
      <c r="Q30" s="329"/>
      <c r="R30" s="329"/>
      <c r="S30" s="233" t="e">
        <f>IF(B30=Data!B71,Data!I71,(IF(B30=Data!#REF!,Data!#REF!,(IF(B30=Data!B74,Data!I74,(IF(B30=Data!#REF!,Data!#REF!,(IF(B30=Data!#REF!,Data!#REF!,(IF(B30=Data!#REF!,Data!#REF!,(IF(B30=Data!B58,Data!I58,(IF(B30=Data!#REF!,Data!#REF!,Data!#REF!)))))))))))))))&amp;IF(B30=Data!#REF!,Data!#REF!,(IF(B30=Data!#REF!,Data!#REF!,(IF(B30=Data!B198,Data!I198,(IF(B30=Data!#REF!,Data!#REF!,(IF(B30=Data!#REF!,Data!#REF!,(IF(B30=Data!B98,Data!I866,(IF(B30=Data!#REF!,Data!#REF!,(IF(B30=Data!#REF!,Data!#REF!,Data!#REF!)))))))))))))))&amp;IF(B30=Data!#REF!,Data!#REF!,(IF(B30=Data!#REF!,Data!#REF!,(IF(B30=Data!#REF!,Data!#REF!,(IF(B30=Data!#REF!,Data!#REF!,(IF(B30=Data!#REF!,Data!#REF!,Data!#REF!)))))))))</f>
        <v>#REF!</v>
      </c>
      <c r="T30" s="330"/>
      <c r="U30" s="233" t="e">
        <f>IF(B30=Data!B71,Data!J71,(IF(B30=Data!#REF!,Data!#REF!,(IF(B30=Data!B74,Data!J74,(IF(B30=Data!#REF!,Data!#REF!,(IF(B30=Data!#REF!,Data!#REF!,(IF(B30=Data!#REF!,Data!#REF!,(IF(B30=Data!B58,Data!J58,(IF(B30=Data!#REF!,Data!#REF!,Data!#REF!)))))))))))))))&amp;IF(B30=Data!#REF!,Data!#REF!,(IF(B30=Data!#REF!,Data!#REF!,(IF(B30=Data!B198,Data!J198,(IF(B30=Data!#REF!,Data!#REF!,(IF(B30=Data!#REF!,Data!#REF!,(IF(B30=Data!B98,Data!J866,(IF(B30=Data!#REF!,Data!#REF!,(IF(B30=Data!#REF!,Data!#REF!,Data!#REF!)))))))))))))))&amp;IF(B30=Data!#REF!,Data!#REF!,(IF(B30=Data!#REF!,Data!#REF!,(IF(B30=Data!#REF!,Data!#REF!,(IF(B30=Data!#REF!,Data!#REF!,(IF(B30=Data!#REF!,Data!#REF!,Data!#REF!)))))))))</f>
        <v>#REF!</v>
      </c>
      <c r="V30" s="227">
        <f>IF(D30="","",VLOOKUP(B30,Data!$B$5:$J$501,9,FALSE)*D30)</f>
        <v>10.665000000000001</v>
      </c>
    </row>
    <row r="31" spans="1:22" ht="17.75" customHeight="1">
      <c r="A31" s="326">
        <v>12</v>
      </c>
      <c r="B31" s="327" t="s">
        <v>24</v>
      </c>
      <c r="C31" s="239" t="str">
        <f>IF(D31="","",VLOOKUP(B31,Data!$B$5:$L$501,2,FALSE))</f>
        <v>ZJ73720</v>
      </c>
      <c r="D31" s="229">
        <v>1</v>
      </c>
      <c r="E31" s="320"/>
      <c r="F31" s="224">
        <f>IF(D31="","",VLOOKUP(B31,Data!$B$5:$L$501,11,FALSE))</f>
        <v>2445.35</v>
      </c>
      <c r="G31" s="234">
        <f t="shared" si="2"/>
        <v>2445.35</v>
      </c>
      <c r="H31" s="225" t="str">
        <f>IF(D31="","",VLOOKUP(B31,Data!$B$5:$D$501,3,FALSE))</f>
        <v>C/T</v>
      </c>
      <c r="I31" s="225" t="str">
        <f>IF(D31="","",VLOOKUP(B31,Data!$B$5:$M$501,12,FALSE))</f>
        <v>Indonesia</v>
      </c>
      <c r="J31" s="231" t="s">
        <v>894</v>
      </c>
      <c r="K31" s="226">
        <f>IF(D31="","",VLOOKUP(B31,Data!$B$5:$E$501,4,FALSE)*D31)</f>
        <v>220</v>
      </c>
      <c r="L31" s="232">
        <f>IF(D31="","",VLOOKUP(B31,Data!$B$5:$F$501,5,FALSE)*D31)</f>
        <v>199</v>
      </c>
      <c r="M31" s="230" t="e">
        <f>IF(B31=Data!B72,Data!G72,(IF(B31=Data!#REF!,Data!#REF!,(IF(B31=Data!B75,Data!G75,(IF(B31=Data!#REF!,Data!#REF!,(IF(B31=Data!#REF!,Data!#REF!,(IF(B31=Data!#REF!,Data!#REF!,(IF(B31=Data!B59,Data!G59,(IF(B31=Data!#REF!,Data!#REF!,Data!#REF!)))))))))))))))&amp;IF(B31=Data!#REF!,Data!#REF!,(IF(B31=Data!#REF!,Data!#REF!,(IF(B31=Data!B199,Data!G199,(IF(B31=Data!#REF!,Data!#REF!,(IF(B31=Data!#REF!,Data!#REF!,(IF(B31=Data!B99,Data!G867,(IF(B31=Data!#REF!,Data!#REF!,(IF(B31=Data!#REF!,Data!#REF!,Data!#REF!)))))))))))))))&amp;IF(B31=Data!#REF!,Data!#REF!,(IF(B31=Data!#REF!,Data!#REF!,(IF(B31=Data!#REF!,Data!#REF!,(IF(B31=Data!#REF!,Data!#REF!,(IF(B31=Data!#REF!,Data!#REF!,Data!#REF!)))))))))</f>
        <v>#REF!</v>
      </c>
      <c r="N31" s="328"/>
      <c r="O31" s="329"/>
      <c r="P31" s="233" t="e">
        <f>IF(B31=Data!B72,Data!H72,(IF(B31=Data!#REF!,Data!#REF!,(IF(B31=Data!B75,Data!H75,(IF(B31=Data!#REF!,Data!#REF!,(IF(B31=Data!#REF!,Data!#REF!,(IF(B31=Data!#REF!,Data!#REF!,(IF(B31=Data!B59,Data!H59,(IF(B31=Data!#REF!,Data!#REF!,Data!#REF!)))))))))))))))&amp;IF(B31=Data!#REF!,Data!#REF!,(IF(B31=Data!#REF!,Data!#REF!,(IF(B31=Data!B199,Data!H199,(IF(B31=Data!#REF!,Data!#REF!,(IF(B31=Data!#REF!,Data!#REF!,(IF(B31=Data!B99,Data!H867,(IF(B31=Data!#REF!,Data!#REF!,(IF(B31=Data!#REF!,Data!#REF!,Data!#REF!)))))))))))))))&amp;IF(B31=Data!#REF!,Data!#REF!,(IF(B31=Data!#REF!,Data!#REF!,(IF(B31=Data!#REF!,Data!#REF!,(IF(B31=Data!#REF!,Data!#REF!,(IF(B31=Data!#REF!,Data!#REF!,Data!#REF!)))))))))</f>
        <v>#REF!</v>
      </c>
      <c r="Q31" s="329"/>
      <c r="R31" s="329"/>
      <c r="S31" s="233" t="e">
        <f>IF(B31=Data!B72,Data!I72,(IF(B31=Data!#REF!,Data!#REF!,(IF(B31=Data!B75,Data!I75,(IF(B31=Data!#REF!,Data!#REF!,(IF(B31=Data!#REF!,Data!#REF!,(IF(B31=Data!#REF!,Data!#REF!,(IF(B31=Data!B59,Data!I59,(IF(B31=Data!#REF!,Data!#REF!,Data!#REF!)))))))))))))))&amp;IF(B31=Data!#REF!,Data!#REF!,(IF(B31=Data!#REF!,Data!#REF!,(IF(B31=Data!B199,Data!I199,(IF(B31=Data!#REF!,Data!#REF!,(IF(B31=Data!#REF!,Data!#REF!,(IF(B31=Data!B99,Data!I867,(IF(B31=Data!#REF!,Data!#REF!,(IF(B31=Data!#REF!,Data!#REF!,Data!#REF!)))))))))))))))&amp;IF(B31=Data!#REF!,Data!#REF!,(IF(B31=Data!#REF!,Data!#REF!,(IF(B31=Data!#REF!,Data!#REF!,(IF(B31=Data!#REF!,Data!#REF!,(IF(B31=Data!#REF!,Data!#REF!,Data!#REF!)))))))))</f>
        <v>#REF!</v>
      </c>
      <c r="T31" s="330"/>
      <c r="U31" s="233" t="e">
        <f>IF(B31=Data!B72,Data!J72,(IF(B31=Data!#REF!,Data!#REF!,(IF(B31=Data!B75,Data!J75,(IF(B31=Data!#REF!,Data!#REF!,(IF(B31=Data!#REF!,Data!#REF!,(IF(B31=Data!#REF!,Data!#REF!,(IF(B31=Data!B59,Data!J59,(IF(B31=Data!#REF!,Data!#REF!,Data!#REF!)))))))))))))))&amp;IF(B31=Data!#REF!,Data!#REF!,(IF(B31=Data!#REF!,Data!#REF!,(IF(B31=Data!B199,Data!J199,(IF(B31=Data!#REF!,Data!#REF!,(IF(B31=Data!#REF!,Data!#REF!,(IF(B31=Data!B99,Data!J867,(IF(B31=Data!#REF!,Data!#REF!,(IF(B31=Data!#REF!,Data!#REF!,Data!#REF!)))))))))))))))&amp;IF(B31=Data!#REF!,Data!#REF!,(IF(B31=Data!#REF!,Data!#REF!,(IF(B31=Data!#REF!,Data!#REF!,(IF(B31=Data!#REF!,Data!#REF!,(IF(B31=Data!#REF!,Data!#REF!,Data!#REF!)))))))))</f>
        <v>#REF!</v>
      </c>
      <c r="V31" s="227">
        <f>IF(D31="","",VLOOKUP(B31,Data!$B$5:$J$501,9,FALSE)*D31)</f>
        <v>1.1850000000000001</v>
      </c>
    </row>
    <row r="32" spans="1:22" ht="17.75" customHeight="1">
      <c r="A32" s="326">
        <v>13</v>
      </c>
      <c r="B32" s="327" t="s">
        <v>25</v>
      </c>
      <c r="C32" s="239" t="str">
        <f>IF(D32="","",VLOOKUP(B32,Data!$B$5:$L$501,2,FALSE))</f>
        <v>ZJ73730</v>
      </c>
      <c r="D32" s="229">
        <v>1</v>
      </c>
      <c r="E32" s="320"/>
      <c r="F32" s="224">
        <f>IF(D32="","",VLOOKUP(B32,Data!$B$5:$L$501,11,FALSE))</f>
        <v>2456.2800000000002</v>
      </c>
      <c r="G32" s="234">
        <f t="shared" si="2"/>
        <v>2456.2800000000002</v>
      </c>
      <c r="H32" s="225" t="str">
        <f>IF(D32="","",VLOOKUP(B32,Data!$B$5:$D$501,3,FALSE))</f>
        <v>C/T</v>
      </c>
      <c r="I32" s="225" t="str">
        <f>IF(D32="","",VLOOKUP(B32,Data!$B$5:$M$501,12,FALSE))</f>
        <v>Indonesia</v>
      </c>
      <c r="J32" s="231" t="s">
        <v>894</v>
      </c>
      <c r="K32" s="226">
        <f>IF(D32="","",VLOOKUP(B32,Data!$B$5:$E$501,4,FALSE)*D32)</f>
        <v>220</v>
      </c>
      <c r="L32" s="232">
        <f>IF(D32="","",VLOOKUP(B32,Data!$B$5:$F$501,5,FALSE)*D32)</f>
        <v>199</v>
      </c>
      <c r="M32" s="230" t="e">
        <f>IF(B32=Data!B73,Data!G73,(IF(B32=Data!#REF!,Data!#REF!,(IF(B32=Data!B76,Data!G76,(IF(B32=Data!#REF!,Data!#REF!,(IF(B32=Data!#REF!,Data!#REF!,(IF(B32=Data!#REF!,Data!#REF!,(IF(B32=Data!B60,Data!G60,(IF(B32=Data!#REF!,Data!#REF!,Data!#REF!)))))))))))))))&amp;IF(B32=Data!#REF!,Data!#REF!,(IF(B32=Data!#REF!,Data!#REF!,(IF(B32=Data!B200,Data!G200,(IF(B32=Data!#REF!,Data!#REF!,(IF(B32=Data!#REF!,Data!#REF!,(IF(B32=Data!B100,Data!G868,(IF(B32=Data!#REF!,Data!#REF!,(IF(B32=Data!#REF!,Data!#REF!,Data!#REF!)))))))))))))))&amp;IF(B32=Data!#REF!,Data!#REF!,(IF(B32=Data!#REF!,Data!#REF!,(IF(B32=Data!#REF!,Data!#REF!,(IF(B32=Data!#REF!,Data!#REF!,(IF(B32=Data!#REF!,Data!#REF!,Data!#REF!)))))))))</f>
        <v>#REF!</v>
      </c>
      <c r="N32" s="328"/>
      <c r="O32" s="329"/>
      <c r="P32" s="233" t="e">
        <f>IF(B32=Data!B73,Data!H73,(IF(B32=Data!#REF!,Data!#REF!,(IF(B32=Data!B76,Data!H76,(IF(B32=Data!#REF!,Data!#REF!,(IF(B32=Data!#REF!,Data!#REF!,(IF(B32=Data!#REF!,Data!#REF!,(IF(B32=Data!B60,Data!H60,(IF(B32=Data!#REF!,Data!#REF!,Data!#REF!)))))))))))))))&amp;IF(B32=Data!#REF!,Data!#REF!,(IF(B32=Data!#REF!,Data!#REF!,(IF(B32=Data!B200,Data!H200,(IF(B32=Data!#REF!,Data!#REF!,(IF(B32=Data!#REF!,Data!#REF!,(IF(B32=Data!B100,Data!H868,(IF(B32=Data!#REF!,Data!#REF!,(IF(B32=Data!#REF!,Data!#REF!,Data!#REF!)))))))))))))))&amp;IF(B32=Data!#REF!,Data!#REF!,(IF(B32=Data!#REF!,Data!#REF!,(IF(B32=Data!#REF!,Data!#REF!,(IF(B32=Data!#REF!,Data!#REF!,(IF(B32=Data!#REF!,Data!#REF!,Data!#REF!)))))))))</f>
        <v>#REF!</v>
      </c>
      <c r="Q32" s="329"/>
      <c r="R32" s="329"/>
      <c r="S32" s="233" t="e">
        <f>IF(B32=Data!B73,Data!I73,(IF(B32=Data!#REF!,Data!#REF!,(IF(B32=Data!B76,Data!I76,(IF(B32=Data!#REF!,Data!#REF!,(IF(B32=Data!#REF!,Data!#REF!,(IF(B32=Data!#REF!,Data!#REF!,(IF(B32=Data!B60,Data!I60,(IF(B32=Data!#REF!,Data!#REF!,Data!#REF!)))))))))))))))&amp;IF(B32=Data!#REF!,Data!#REF!,(IF(B32=Data!#REF!,Data!#REF!,(IF(B32=Data!B200,Data!I200,(IF(B32=Data!#REF!,Data!#REF!,(IF(B32=Data!#REF!,Data!#REF!,(IF(B32=Data!B100,Data!I868,(IF(B32=Data!#REF!,Data!#REF!,(IF(B32=Data!#REF!,Data!#REF!,Data!#REF!)))))))))))))))&amp;IF(B32=Data!#REF!,Data!#REF!,(IF(B32=Data!#REF!,Data!#REF!,(IF(B32=Data!#REF!,Data!#REF!,(IF(B32=Data!#REF!,Data!#REF!,(IF(B32=Data!#REF!,Data!#REF!,Data!#REF!)))))))))</f>
        <v>#REF!</v>
      </c>
      <c r="T32" s="330"/>
      <c r="U32" s="233" t="e">
        <f>IF(B32=Data!B73,Data!J73,(IF(B32=Data!#REF!,Data!#REF!,(IF(B32=Data!B76,Data!J76,(IF(B32=Data!#REF!,Data!#REF!,(IF(B32=Data!#REF!,Data!#REF!,(IF(B32=Data!#REF!,Data!#REF!,(IF(B32=Data!B60,Data!J60,(IF(B32=Data!#REF!,Data!#REF!,Data!#REF!)))))))))))))))&amp;IF(B32=Data!#REF!,Data!#REF!,(IF(B32=Data!#REF!,Data!#REF!,(IF(B32=Data!B200,Data!J200,(IF(B32=Data!#REF!,Data!#REF!,(IF(B32=Data!#REF!,Data!#REF!,(IF(B32=Data!B100,Data!J868,(IF(B32=Data!#REF!,Data!#REF!,(IF(B32=Data!#REF!,Data!#REF!,Data!#REF!)))))))))))))))&amp;IF(B32=Data!#REF!,Data!#REF!,(IF(B32=Data!#REF!,Data!#REF!,(IF(B32=Data!#REF!,Data!#REF!,(IF(B32=Data!#REF!,Data!#REF!,(IF(B32=Data!#REF!,Data!#REF!,Data!#REF!)))))))))</f>
        <v>#REF!</v>
      </c>
      <c r="V32" s="227">
        <f>IF(D32="","",VLOOKUP(B32,Data!$B$5:$J$501,9,FALSE)*D32)</f>
        <v>1.1850000000000001</v>
      </c>
    </row>
    <row r="33" spans="1:22" ht="17.75" customHeight="1">
      <c r="A33" s="326">
        <v>14</v>
      </c>
      <c r="B33" s="327" t="s">
        <v>697</v>
      </c>
      <c r="C33" s="239" t="str">
        <f>IF(D33="","",VLOOKUP(B33,Data!$B$5:$L$501,2,FALSE))</f>
        <v>VAC9540</v>
      </c>
      <c r="D33" s="229">
        <v>3</v>
      </c>
      <c r="E33" s="320"/>
      <c r="F33" s="224">
        <f>IF(D33="","",VLOOKUP(B33,Data!$B$5:$L$501,11,FALSE))</f>
        <v>2343</v>
      </c>
      <c r="G33" s="234">
        <f t="shared" si="2"/>
        <v>7029</v>
      </c>
      <c r="H33" s="225" t="str">
        <f>IF(D33="","",VLOOKUP(B33,Data!$B$5:$D$501,3,FALSE))</f>
        <v>C/T</v>
      </c>
      <c r="I33" s="225" t="str">
        <f>IF(D33="","",VLOOKUP(B33,Data!$B$5:$M$501,12,FALSE))</f>
        <v>Indonesia</v>
      </c>
      <c r="J33" s="231" t="s">
        <v>894</v>
      </c>
      <c r="K33" s="226">
        <f>IF(D33="","",VLOOKUP(B33,Data!$B$5:$E$501,4,FALSE)*D33)</f>
        <v>675</v>
      </c>
      <c r="L33" s="232">
        <f>IF(D33="","",VLOOKUP(B33,Data!$B$5:$F$501,5,FALSE)*D33)</f>
        <v>612</v>
      </c>
      <c r="M33" s="230" t="e">
        <f>IF(B33=Data!B74,Data!G74,(IF(B33=Data!#REF!,Data!#REF!,(IF(B33=Data!B77,Data!G77,(IF(B33=Data!#REF!,Data!#REF!,(IF(B33=Data!#REF!,Data!#REF!,(IF(B33=Data!#REF!,Data!#REF!,(IF(B33=Data!B61,Data!G61,(IF(B33=Data!#REF!,Data!#REF!,Data!#REF!)))))))))))))))&amp;IF(B33=Data!#REF!,Data!#REF!,(IF(B33=Data!#REF!,Data!#REF!,(IF(B33=Data!B201,Data!G201,(IF(B33=Data!#REF!,Data!#REF!,(IF(B33=Data!#REF!,Data!#REF!,(IF(B33=Data!B101,Data!G869,(IF(B33=Data!#REF!,Data!#REF!,(IF(B33=Data!#REF!,Data!#REF!,Data!#REF!)))))))))))))))&amp;IF(B33=Data!#REF!,Data!#REF!,(IF(B33=Data!#REF!,Data!#REF!,(IF(B33=Data!#REF!,Data!#REF!,(IF(B33=Data!#REF!,Data!#REF!,(IF(B33=Data!#REF!,Data!#REF!,Data!#REF!)))))))))</f>
        <v>#REF!</v>
      </c>
      <c r="N33" s="328"/>
      <c r="O33" s="329"/>
      <c r="P33" s="233" t="e">
        <f>IF(B33=Data!B74,Data!H74,(IF(B33=Data!#REF!,Data!#REF!,(IF(B33=Data!B77,Data!H77,(IF(B33=Data!#REF!,Data!#REF!,(IF(B33=Data!#REF!,Data!#REF!,(IF(B33=Data!#REF!,Data!#REF!,(IF(B33=Data!B61,Data!H61,(IF(B33=Data!#REF!,Data!#REF!,Data!#REF!)))))))))))))))&amp;IF(B33=Data!#REF!,Data!#REF!,(IF(B33=Data!#REF!,Data!#REF!,(IF(B33=Data!B201,Data!H201,(IF(B33=Data!#REF!,Data!#REF!,(IF(B33=Data!#REF!,Data!#REF!,(IF(B33=Data!B101,Data!H869,(IF(B33=Data!#REF!,Data!#REF!,(IF(B33=Data!#REF!,Data!#REF!,Data!#REF!)))))))))))))))&amp;IF(B33=Data!#REF!,Data!#REF!,(IF(B33=Data!#REF!,Data!#REF!,(IF(B33=Data!#REF!,Data!#REF!,(IF(B33=Data!#REF!,Data!#REF!,(IF(B33=Data!#REF!,Data!#REF!,Data!#REF!)))))))))</f>
        <v>#REF!</v>
      </c>
      <c r="Q33" s="329"/>
      <c r="R33" s="329"/>
      <c r="S33" s="233" t="e">
        <f>IF(B33=Data!B74,Data!I74,(IF(B33=Data!#REF!,Data!#REF!,(IF(B33=Data!B77,Data!I77,(IF(B33=Data!#REF!,Data!#REF!,(IF(B33=Data!#REF!,Data!#REF!,(IF(B33=Data!#REF!,Data!#REF!,(IF(B33=Data!B61,Data!I61,(IF(B33=Data!#REF!,Data!#REF!,Data!#REF!)))))))))))))))&amp;IF(B33=Data!#REF!,Data!#REF!,(IF(B33=Data!#REF!,Data!#REF!,(IF(B33=Data!B201,Data!I201,(IF(B33=Data!#REF!,Data!#REF!,(IF(B33=Data!#REF!,Data!#REF!,(IF(B33=Data!B101,Data!I869,(IF(B33=Data!#REF!,Data!#REF!,(IF(B33=Data!#REF!,Data!#REF!,Data!#REF!)))))))))))))))&amp;IF(B33=Data!#REF!,Data!#REF!,(IF(B33=Data!#REF!,Data!#REF!,(IF(B33=Data!#REF!,Data!#REF!,(IF(B33=Data!#REF!,Data!#REF!,(IF(B33=Data!#REF!,Data!#REF!,Data!#REF!)))))))))</f>
        <v>#REF!</v>
      </c>
      <c r="T33" s="330"/>
      <c r="U33" s="233" t="e">
        <f>IF(B33=Data!B74,Data!J74,(IF(B33=Data!#REF!,Data!#REF!,(IF(B33=Data!B77,Data!J77,(IF(B33=Data!#REF!,Data!#REF!,(IF(B33=Data!#REF!,Data!#REF!,(IF(B33=Data!#REF!,Data!#REF!,(IF(B33=Data!B61,Data!J61,(IF(B33=Data!#REF!,Data!#REF!,Data!#REF!)))))))))))))))&amp;IF(B33=Data!#REF!,Data!#REF!,(IF(B33=Data!#REF!,Data!#REF!,(IF(B33=Data!B201,Data!J201,(IF(B33=Data!#REF!,Data!#REF!,(IF(B33=Data!#REF!,Data!#REF!,(IF(B33=Data!B101,Data!J869,(IF(B33=Data!#REF!,Data!#REF!,(IF(B33=Data!#REF!,Data!#REF!,Data!#REF!)))))))))))))))&amp;IF(B33=Data!#REF!,Data!#REF!,(IF(B33=Data!#REF!,Data!#REF!,(IF(B33=Data!#REF!,Data!#REF!,(IF(B33=Data!#REF!,Data!#REF!,(IF(B33=Data!#REF!,Data!#REF!,Data!#REF!)))))))))</f>
        <v>#REF!</v>
      </c>
      <c r="V33" s="227">
        <f>IF(D33="","",VLOOKUP(B33,Data!$B$5:$J$501,9,FALSE)*D33)</f>
        <v>3.5550000000000002</v>
      </c>
    </row>
    <row r="34" spans="1:22" ht="17.75" customHeight="1">
      <c r="A34" s="326">
        <v>15</v>
      </c>
      <c r="B34" s="327" t="s">
        <v>350</v>
      </c>
      <c r="C34" s="239" t="str">
        <f>IF(D34="","",VLOOKUP(B34,Data!$B$5:$L$501,2,FALSE))</f>
        <v>ZF42500</v>
      </c>
      <c r="D34" s="229">
        <v>2</v>
      </c>
      <c r="E34" s="320"/>
      <c r="F34" s="224">
        <f>IF(D34="","",VLOOKUP(B34,Data!$B$5:$L$501,11,FALSE))</f>
        <v>2302.7199999999998</v>
      </c>
      <c r="G34" s="234">
        <f t="shared" si="2"/>
        <v>4605.4399999999996</v>
      </c>
      <c r="H34" s="225" t="str">
        <f>IF(D34="","",VLOOKUP(B34,Data!$B$5:$D$501,3,FALSE))</f>
        <v>C/T</v>
      </c>
      <c r="I34" s="225" t="str">
        <f>IF(D34="","",VLOOKUP(B34,Data!$B$5:$M$501,12,FALSE))</f>
        <v>Indonesia</v>
      </c>
      <c r="J34" s="231" t="s">
        <v>894</v>
      </c>
      <c r="K34" s="226">
        <f>IF(D34="","",VLOOKUP(B34,Data!$B$5:$E$501,4,FALSE)*D34)</f>
        <v>534</v>
      </c>
      <c r="L34" s="232">
        <f>IF(D34="","",VLOOKUP(B34,Data!$B$5:$F$501,5,FALSE)*D34)</f>
        <v>484</v>
      </c>
      <c r="M34" s="230" t="e">
        <f>IF(B34=Data!B75,Data!G75,(IF(B34=Data!#REF!,Data!#REF!,(IF(B34=Data!B78,Data!G78,(IF(B34=Data!#REF!,Data!#REF!,(IF(B34=Data!#REF!,Data!#REF!,(IF(B34=Data!#REF!,Data!#REF!,(IF(B34=Data!B62,Data!G62,(IF(B34=Data!#REF!,Data!#REF!,Data!#REF!)))))))))))))))&amp;IF(B34=Data!#REF!,Data!#REF!,(IF(B34=Data!#REF!,Data!#REF!,(IF(B34=Data!B202,Data!G202,(IF(B34=Data!#REF!,Data!#REF!,(IF(B34=Data!#REF!,Data!#REF!,(IF(B34=Data!B102,Data!G870,(IF(B34=Data!#REF!,Data!#REF!,(IF(B34=Data!#REF!,Data!#REF!,Data!#REF!)))))))))))))))&amp;IF(B34=Data!#REF!,Data!#REF!,(IF(B34=Data!#REF!,Data!#REF!,(IF(B34=Data!#REF!,Data!#REF!,(IF(B34=Data!#REF!,Data!#REF!,(IF(B34=Data!#REF!,Data!#REF!,Data!#REF!)))))))))</f>
        <v>#REF!</v>
      </c>
      <c r="N34" s="328"/>
      <c r="O34" s="329"/>
      <c r="P34" s="233" t="e">
        <f>IF(B34=Data!B75,Data!H75,(IF(B34=Data!#REF!,Data!#REF!,(IF(B34=Data!B78,Data!H78,(IF(B34=Data!#REF!,Data!#REF!,(IF(B34=Data!#REF!,Data!#REF!,(IF(B34=Data!#REF!,Data!#REF!,(IF(B34=Data!B62,Data!H62,(IF(B34=Data!#REF!,Data!#REF!,Data!#REF!)))))))))))))))&amp;IF(B34=Data!#REF!,Data!#REF!,(IF(B34=Data!#REF!,Data!#REF!,(IF(B34=Data!B202,Data!H202,(IF(B34=Data!#REF!,Data!#REF!,(IF(B34=Data!#REF!,Data!#REF!,(IF(B34=Data!B102,Data!H870,(IF(B34=Data!#REF!,Data!#REF!,(IF(B34=Data!#REF!,Data!#REF!,Data!#REF!)))))))))))))))&amp;IF(B34=Data!#REF!,Data!#REF!,(IF(B34=Data!#REF!,Data!#REF!,(IF(B34=Data!#REF!,Data!#REF!,(IF(B34=Data!#REF!,Data!#REF!,(IF(B34=Data!#REF!,Data!#REF!,Data!#REF!)))))))))</f>
        <v>#REF!</v>
      </c>
      <c r="Q34" s="329"/>
      <c r="R34" s="329"/>
      <c r="S34" s="233" t="e">
        <f>IF(B34=Data!B75,Data!I75,(IF(B34=Data!#REF!,Data!#REF!,(IF(B34=Data!B78,Data!I78,(IF(B34=Data!#REF!,Data!#REF!,(IF(B34=Data!#REF!,Data!#REF!,(IF(B34=Data!#REF!,Data!#REF!,(IF(B34=Data!B62,Data!I62,(IF(B34=Data!#REF!,Data!#REF!,Data!#REF!)))))))))))))))&amp;IF(B34=Data!#REF!,Data!#REF!,(IF(B34=Data!#REF!,Data!#REF!,(IF(B34=Data!B202,Data!I202,(IF(B34=Data!#REF!,Data!#REF!,(IF(B34=Data!#REF!,Data!#REF!,(IF(B34=Data!B102,Data!I870,(IF(B34=Data!#REF!,Data!#REF!,(IF(B34=Data!#REF!,Data!#REF!,Data!#REF!)))))))))))))))&amp;IF(B34=Data!#REF!,Data!#REF!,(IF(B34=Data!#REF!,Data!#REF!,(IF(B34=Data!#REF!,Data!#REF!,(IF(B34=Data!#REF!,Data!#REF!,(IF(B34=Data!#REF!,Data!#REF!,Data!#REF!)))))))))</f>
        <v>#REF!</v>
      </c>
      <c r="T34" s="330"/>
      <c r="U34" s="233" t="e">
        <f>IF(B34=Data!B75,Data!J75,(IF(B34=Data!#REF!,Data!#REF!,(IF(B34=Data!B78,Data!J78,(IF(B34=Data!#REF!,Data!#REF!,(IF(B34=Data!#REF!,Data!#REF!,(IF(B34=Data!#REF!,Data!#REF!,(IF(B34=Data!B62,Data!J62,(IF(B34=Data!#REF!,Data!#REF!,Data!#REF!)))))))))))))))&amp;IF(B34=Data!#REF!,Data!#REF!,(IF(B34=Data!#REF!,Data!#REF!,(IF(B34=Data!B202,Data!J202,(IF(B34=Data!#REF!,Data!#REF!,(IF(B34=Data!#REF!,Data!#REF!,(IF(B34=Data!B102,Data!J870,(IF(B34=Data!#REF!,Data!#REF!,(IF(B34=Data!#REF!,Data!#REF!,Data!#REF!)))))))))))))))&amp;IF(B34=Data!#REF!,Data!#REF!,(IF(B34=Data!#REF!,Data!#REF!,(IF(B34=Data!#REF!,Data!#REF!,(IF(B34=Data!#REF!,Data!#REF!,(IF(B34=Data!#REF!,Data!#REF!,Data!#REF!)))))))))</f>
        <v>#REF!</v>
      </c>
      <c r="V34" s="227">
        <f>IF(D34="","",VLOOKUP(B34,Data!$B$5:$J$501,9,FALSE)*D34)</f>
        <v>2.976</v>
      </c>
    </row>
    <row r="35" spans="1:22" ht="17.75" customHeight="1">
      <c r="A35" s="326">
        <v>16</v>
      </c>
      <c r="B35" s="327" t="s">
        <v>33</v>
      </c>
      <c r="C35" s="239" t="str">
        <f>IF(D35="","",VLOOKUP(B35,Data!$B$5:$L$501,2,FALSE))</f>
        <v>ZQ21310</v>
      </c>
      <c r="D35" s="229">
        <v>1</v>
      </c>
      <c r="E35" s="228"/>
      <c r="F35" s="224">
        <f>IF(D35="","",VLOOKUP(B35,Data!$B$5:$L$501,11,FALSE))</f>
        <v>2344.4699999999998</v>
      </c>
      <c r="G35" s="234">
        <f t="shared" si="2"/>
        <v>2344.4699999999998</v>
      </c>
      <c r="H35" s="225" t="str">
        <f>IF(D35="","",VLOOKUP(B35,Data!$B$5:$D$501,3,FALSE))</f>
        <v>C/T</v>
      </c>
      <c r="I35" s="225" t="str">
        <f>IF(D35="","",VLOOKUP(B35,Data!$B$5:$M$501,12,FALSE))</f>
        <v>Indonesia</v>
      </c>
      <c r="J35" s="231" t="s">
        <v>894</v>
      </c>
      <c r="K35" s="226">
        <f>IF(D35="","",VLOOKUP(B35,Data!$B$5:$E$501,4,FALSE)*D35)</f>
        <v>267</v>
      </c>
      <c r="L35" s="232">
        <f>IF(D35="","",VLOOKUP(B35,Data!$B$5:$F$501,5,FALSE)*D35)</f>
        <v>242</v>
      </c>
      <c r="M35" s="230" t="e">
        <f>IF(B35=Data!B76,Data!G76,(IF(B35=Data!#REF!,Data!#REF!,(IF(B35=Data!B79,Data!G79,(IF(B35=Data!#REF!,Data!#REF!,(IF(B35=Data!#REF!,Data!#REF!,(IF(B35=Data!#REF!,Data!#REF!,(IF(B35=Data!B63,Data!G63,(IF(B35=Data!#REF!,Data!#REF!,Data!#REF!)))))))))))))))&amp;IF(B35=Data!#REF!,Data!#REF!,(IF(B35=Data!#REF!,Data!#REF!,(IF(B35=Data!B203,Data!G203,(IF(B35=Data!#REF!,Data!#REF!,(IF(B35=Data!#REF!,Data!#REF!,(IF(B35=Data!B103,Data!G871,(IF(B35=Data!#REF!,Data!#REF!,(IF(B35=Data!#REF!,Data!#REF!,Data!#REF!)))))))))))))))&amp;IF(B35=Data!#REF!,Data!#REF!,(IF(B35=Data!#REF!,Data!#REF!,(IF(B35=Data!#REF!,Data!#REF!,(IF(B35=Data!#REF!,Data!#REF!,(IF(B35=Data!#REF!,Data!#REF!,Data!#REF!)))))))))</f>
        <v>#REF!</v>
      </c>
      <c r="N35" s="328"/>
      <c r="O35" s="329"/>
      <c r="P35" s="233" t="e">
        <f>IF(B35=Data!B76,Data!H76,(IF(B35=Data!#REF!,Data!#REF!,(IF(B35=Data!B79,Data!H79,(IF(B35=Data!#REF!,Data!#REF!,(IF(B35=Data!#REF!,Data!#REF!,(IF(B35=Data!#REF!,Data!#REF!,(IF(B35=Data!B63,Data!H63,(IF(B35=Data!#REF!,Data!#REF!,Data!#REF!)))))))))))))))&amp;IF(B35=Data!#REF!,Data!#REF!,(IF(B35=Data!#REF!,Data!#REF!,(IF(B35=Data!B203,Data!H203,(IF(B35=Data!#REF!,Data!#REF!,(IF(B35=Data!#REF!,Data!#REF!,(IF(B35=Data!B103,Data!H871,(IF(B35=Data!#REF!,Data!#REF!,(IF(B35=Data!#REF!,Data!#REF!,Data!#REF!)))))))))))))))&amp;IF(B35=Data!#REF!,Data!#REF!,(IF(B35=Data!#REF!,Data!#REF!,(IF(B35=Data!#REF!,Data!#REF!,(IF(B35=Data!#REF!,Data!#REF!,(IF(B35=Data!#REF!,Data!#REF!,Data!#REF!)))))))))</f>
        <v>#REF!</v>
      </c>
      <c r="Q35" s="329"/>
      <c r="R35" s="329"/>
      <c r="S35" s="233" t="e">
        <f>IF(B35=Data!B76,Data!I76,(IF(B35=Data!#REF!,Data!#REF!,(IF(B35=Data!B79,Data!I79,(IF(B35=Data!#REF!,Data!#REF!,(IF(B35=Data!#REF!,Data!#REF!,(IF(B35=Data!#REF!,Data!#REF!,(IF(B35=Data!B63,Data!I63,(IF(B35=Data!#REF!,Data!#REF!,Data!#REF!)))))))))))))))&amp;IF(B35=Data!#REF!,Data!#REF!,(IF(B35=Data!#REF!,Data!#REF!,(IF(B35=Data!B203,Data!I203,(IF(B35=Data!#REF!,Data!#REF!,(IF(B35=Data!#REF!,Data!#REF!,(IF(B35=Data!B103,Data!I871,(IF(B35=Data!#REF!,Data!#REF!,(IF(B35=Data!#REF!,Data!#REF!,Data!#REF!)))))))))))))))&amp;IF(B35=Data!#REF!,Data!#REF!,(IF(B35=Data!#REF!,Data!#REF!,(IF(B35=Data!#REF!,Data!#REF!,(IF(B35=Data!#REF!,Data!#REF!,(IF(B35=Data!#REF!,Data!#REF!,Data!#REF!)))))))))</f>
        <v>#REF!</v>
      </c>
      <c r="T35" s="330"/>
      <c r="U35" s="233" t="e">
        <f>IF(B35=Data!B76,Data!J76,(IF(B35=Data!#REF!,Data!#REF!,(IF(B35=Data!B79,Data!J79,(IF(B35=Data!#REF!,Data!#REF!,(IF(B35=Data!#REF!,Data!#REF!,(IF(B35=Data!#REF!,Data!#REF!,(IF(B35=Data!B63,Data!J63,(IF(B35=Data!#REF!,Data!#REF!,Data!#REF!)))))))))))))))&amp;IF(B35=Data!#REF!,Data!#REF!,(IF(B35=Data!#REF!,Data!#REF!,(IF(B35=Data!B203,Data!J203,(IF(B35=Data!#REF!,Data!#REF!,(IF(B35=Data!#REF!,Data!#REF!,(IF(B35=Data!B103,Data!J871,(IF(B35=Data!#REF!,Data!#REF!,(IF(B35=Data!#REF!,Data!#REF!,Data!#REF!)))))))))))))))&amp;IF(B35=Data!#REF!,Data!#REF!,(IF(B35=Data!#REF!,Data!#REF!,(IF(B35=Data!#REF!,Data!#REF!,(IF(B35=Data!#REF!,Data!#REF!,(IF(B35=Data!#REF!,Data!#REF!,Data!#REF!)))))))))</f>
        <v>#REF!</v>
      </c>
      <c r="V35" s="227">
        <f>IF(D35="","",VLOOKUP(B35,Data!$B$5:$J$501,9,FALSE)*D35)</f>
        <v>1.488</v>
      </c>
    </row>
    <row r="36" spans="1:22" ht="17.75" customHeight="1">
      <c r="A36" s="326">
        <v>17</v>
      </c>
      <c r="B36" s="327" t="s">
        <v>698</v>
      </c>
      <c r="C36" s="239" t="str">
        <f>IF(D36="","",VLOOKUP(B36,Data!$B$5:$L$501,2,FALSE))</f>
        <v>VAC9550</v>
      </c>
      <c r="D36" s="229">
        <v>1</v>
      </c>
      <c r="E36" s="228"/>
      <c r="F36" s="224">
        <f>IF(D36="","",VLOOKUP(B36,Data!$B$5:$L$501,11,FALSE))</f>
        <v>2673.77</v>
      </c>
      <c r="G36" s="234">
        <f t="shared" si="2"/>
        <v>2673.77</v>
      </c>
      <c r="H36" s="225" t="str">
        <f>IF(D36="","",VLOOKUP(B36,Data!$B$5:$D$501,3,FALSE))</f>
        <v>C/T</v>
      </c>
      <c r="I36" s="225" t="str">
        <f>IF(D36="","",VLOOKUP(B36,Data!$B$5:$M$501,12,FALSE))</f>
        <v>Indonesia</v>
      </c>
      <c r="J36" s="231" t="s">
        <v>894</v>
      </c>
      <c r="K36" s="226">
        <f>IF(D36="","",VLOOKUP(B36,Data!$B$5:$E$501,4,FALSE)*D36)</f>
        <v>272</v>
      </c>
      <c r="L36" s="232">
        <f>IF(D36="","",VLOOKUP(B36,Data!$B$5:$F$501,5,FALSE)*D36)</f>
        <v>247</v>
      </c>
      <c r="M36" s="230" t="e">
        <f>IF(B36=Data!B78,Data!G78,(IF(B36=Data!#REF!,Data!#REF!,(IF(B36=Data!B81,Data!G81,(IF(B36=Data!#REF!,Data!#REF!,(IF(B36=Data!#REF!,Data!#REF!,(IF(B36=Data!#REF!,Data!#REF!,(IF(B36=Data!B65,Data!G65,(IF(B36=Data!#REF!,Data!#REF!,Data!#REF!)))))))))))))))&amp;IF(B36=Data!#REF!,Data!#REF!,(IF(B36=Data!#REF!,Data!#REF!,(IF(B36=Data!B205,Data!G205,(IF(B36=Data!#REF!,Data!#REF!,(IF(B36=Data!#REF!,Data!#REF!,(IF(B36=Data!B105,Data!G873,(IF(B36=Data!#REF!,Data!#REF!,(IF(B36=Data!#REF!,Data!#REF!,Data!#REF!)))))))))))))))&amp;IF(B36=Data!#REF!,Data!#REF!,(IF(B36=Data!#REF!,Data!#REF!,(IF(B36=Data!#REF!,Data!#REF!,(IF(B36=Data!#REF!,Data!#REF!,(IF(B36=Data!#REF!,Data!#REF!,Data!#REF!)))))))))</f>
        <v>#REF!</v>
      </c>
      <c r="N36" s="328"/>
      <c r="O36" s="329"/>
      <c r="P36" s="233" t="e">
        <f>IF(B36=Data!B78,Data!H78,(IF(B36=Data!#REF!,Data!#REF!,(IF(B36=Data!B81,Data!H81,(IF(B36=Data!#REF!,Data!#REF!,(IF(B36=Data!#REF!,Data!#REF!,(IF(B36=Data!#REF!,Data!#REF!,(IF(B36=Data!B65,Data!H65,(IF(B36=Data!#REF!,Data!#REF!,Data!#REF!)))))))))))))))&amp;IF(B36=Data!#REF!,Data!#REF!,(IF(B36=Data!#REF!,Data!#REF!,(IF(B36=Data!B205,Data!H205,(IF(B36=Data!#REF!,Data!#REF!,(IF(B36=Data!#REF!,Data!#REF!,(IF(B36=Data!B105,Data!H873,(IF(B36=Data!#REF!,Data!#REF!,(IF(B36=Data!#REF!,Data!#REF!,Data!#REF!)))))))))))))))&amp;IF(B36=Data!#REF!,Data!#REF!,(IF(B36=Data!#REF!,Data!#REF!,(IF(B36=Data!#REF!,Data!#REF!,(IF(B36=Data!#REF!,Data!#REF!,(IF(B36=Data!#REF!,Data!#REF!,Data!#REF!)))))))))</f>
        <v>#REF!</v>
      </c>
      <c r="Q36" s="329"/>
      <c r="R36" s="329"/>
      <c r="S36" s="233" t="e">
        <f>IF(B36=Data!B78,Data!I78,(IF(B36=Data!#REF!,Data!#REF!,(IF(B36=Data!B81,Data!I81,(IF(B36=Data!#REF!,Data!#REF!,(IF(B36=Data!#REF!,Data!#REF!,(IF(B36=Data!#REF!,Data!#REF!,(IF(B36=Data!B65,Data!I65,(IF(B36=Data!#REF!,Data!#REF!,Data!#REF!)))))))))))))))&amp;IF(B36=Data!#REF!,Data!#REF!,(IF(B36=Data!#REF!,Data!#REF!,(IF(B36=Data!B205,Data!I205,(IF(B36=Data!#REF!,Data!#REF!,(IF(B36=Data!#REF!,Data!#REF!,(IF(B36=Data!B105,Data!I873,(IF(B36=Data!#REF!,Data!#REF!,(IF(B36=Data!#REF!,Data!#REF!,Data!#REF!)))))))))))))))&amp;IF(B36=Data!#REF!,Data!#REF!,(IF(B36=Data!#REF!,Data!#REF!,(IF(B36=Data!#REF!,Data!#REF!,(IF(B36=Data!#REF!,Data!#REF!,(IF(B36=Data!#REF!,Data!#REF!,Data!#REF!)))))))))</f>
        <v>#REF!</v>
      </c>
      <c r="T36" s="330"/>
      <c r="U36" s="233" t="e">
        <f>IF(B36=Data!B78,Data!J78,(IF(B36=Data!#REF!,Data!#REF!,(IF(B36=Data!B81,Data!J81,(IF(B36=Data!#REF!,Data!#REF!,(IF(B36=Data!#REF!,Data!#REF!,(IF(B36=Data!#REF!,Data!#REF!,(IF(B36=Data!B65,Data!J65,(IF(B36=Data!#REF!,Data!#REF!,Data!#REF!)))))))))))))))&amp;IF(B36=Data!#REF!,Data!#REF!,(IF(B36=Data!#REF!,Data!#REF!,(IF(B36=Data!B205,Data!J205,(IF(B36=Data!#REF!,Data!#REF!,(IF(B36=Data!#REF!,Data!#REF!,(IF(B36=Data!B105,Data!J873,(IF(B36=Data!#REF!,Data!#REF!,(IF(B36=Data!#REF!,Data!#REF!,Data!#REF!)))))))))))))))&amp;IF(B36=Data!#REF!,Data!#REF!,(IF(B36=Data!#REF!,Data!#REF!,(IF(B36=Data!#REF!,Data!#REF!,(IF(B36=Data!#REF!,Data!#REF!,(IF(B36=Data!#REF!,Data!#REF!,Data!#REF!)))))))))</f>
        <v>#REF!</v>
      </c>
      <c r="V36" s="227">
        <f>IF(D36="","",VLOOKUP(B36,Data!$B$5:$J$501,9,FALSE)*D36)</f>
        <v>1.488</v>
      </c>
    </row>
    <row r="37" spans="1:22" ht="17.75" customHeight="1">
      <c r="A37" s="326">
        <v>18</v>
      </c>
      <c r="B37" s="327" t="s">
        <v>870</v>
      </c>
      <c r="C37" s="239" t="str">
        <f>IF(D37="","",VLOOKUP(B37,Data!$B$5:$L$501,2,FALSE))</f>
        <v>VCM7910</v>
      </c>
      <c r="D37" s="229">
        <v>1</v>
      </c>
      <c r="E37" s="320"/>
      <c r="F37" s="224">
        <f>IF(D37="","",VLOOKUP(B37,Data!$B$5:$L$501,11,FALSE))</f>
        <v>2518.09</v>
      </c>
      <c r="G37" s="234">
        <f t="shared" si="2"/>
        <v>2518.09</v>
      </c>
      <c r="H37" s="225" t="str">
        <f>IF(D37="","",VLOOKUP(B37,Data!$B$5:$D$501,3,FALSE))</f>
        <v>C/T</v>
      </c>
      <c r="I37" s="225" t="str">
        <f>IF(D37="","",VLOOKUP(B37,Data!$B$5:$M$501,12,FALSE))</f>
        <v>Indonesia</v>
      </c>
      <c r="J37" s="231" t="s">
        <v>894</v>
      </c>
      <c r="K37" s="226">
        <f>IF(D37="","",VLOOKUP(B37,Data!$B$5:$E$501,4,FALSE)*D37)</f>
        <v>260</v>
      </c>
      <c r="L37" s="232">
        <f>IF(D37="","",VLOOKUP(B37,Data!$B$5:$F$501,5,FALSE)*D37)</f>
        <v>235</v>
      </c>
      <c r="M37" s="230" t="e">
        <f>IF(B37=Data!B80,Data!G80,(IF(B37=Data!#REF!,Data!#REF!,(IF(B37=Data!B83,Data!G83,(IF(B37=Data!#REF!,Data!#REF!,(IF(B37=Data!#REF!,Data!#REF!,(IF(B37=Data!#REF!,Data!#REF!,(IF(B37=Data!B67,Data!G67,(IF(B37=Data!#REF!,Data!#REF!,Data!#REF!)))))))))))))))&amp;IF(B37=Data!#REF!,Data!#REF!,(IF(B37=Data!#REF!,Data!#REF!,(IF(B37=Data!B207,Data!G207,(IF(B37=Data!#REF!,Data!#REF!,(IF(B37=Data!#REF!,Data!#REF!,(IF(B37=Data!B107,Data!G875,(IF(B37=Data!#REF!,Data!#REF!,(IF(B37=Data!#REF!,Data!#REF!,Data!#REF!)))))))))))))))&amp;IF(B37=Data!#REF!,Data!#REF!,(IF(B37=Data!#REF!,Data!#REF!,(IF(B37=Data!#REF!,Data!#REF!,(IF(B37=Data!#REF!,Data!#REF!,(IF(B37=Data!#REF!,Data!#REF!,Data!#REF!)))))))))</f>
        <v>#REF!</v>
      </c>
      <c r="N37" s="328"/>
      <c r="O37" s="329"/>
      <c r="P37" s="233" t="e">
        <f>IF(B37=Data!B80,Data!H80,(IF(B37=Data!#REF!,Data!#REF!,(IF(B37=Data!B83,Data!H83,(IF(B37=Data!#REF!,Data!#REF!,(IF(B37=Data!#REF!,Data!#REF!,(IF(B37=Data!#REF!,Data!#REF!,(IF(B37=Data!B67,Data!H67,(IF(B37=Data!#REF!,Data!#REF!,Data!#REF!)))))))))))))))&amp;IF(B37=Data!#REF!,Data!#REF!,(IF(B37=Data!#REF!,Data!#REF!,(IF(B37=Data!B207,Data!H207,(IF(B37=Data!#REF!,Data!#REF!,(IF(B37=Data!#REF!,Data!#REF!,(IF(B37=Data!B107,Data!H875,(IF(B37=Data!#REF!,Data!#REF!,(IF(B37=Data!#REF!,Data!#REF!,Data!#REF!)))))))))))))))&amp;IF(B37=Data!#REF!,Data!#REF!,(IF(B37=Data!#REF!,Data!#REF!,(IF(B37=Data!#REF!,Data!#REF!,(IF(B37=Data!#REF!,Data!#REF!,(IF(B37=Data!#REF!,Data!#REF!,Data!#REF!)))))))))</f>
        <v>#REF!</v>
      </c>
      <c r="Q37" s="329"/>
      <c r="R37" s="329"/>
      <c r="S37" s="233" t="e">
        <f>IF(B37=Data!B80,Data!I80,(IF(B37=Data!#REF!,Data!#REF!,(IF(B37=Data!B83,Data!I83,(IF(B37=Data!#REF!,Data!#REF!,(IF(B37=Data!#REF!,Data!#REF!,(IF(B37=Data!#REF!,Data!#REF!,(IF(B37=Data!B67,Data!I67,(IF(B37=Data!#REF!,Data!#REF!,Data!#REF!)))))))))))))))&amp;IF(B37=Data!#REF!,Data!#REF!,(IF(B37=Data!#REF!,Data!#REF!,(IF(B37=Data!B207,Data!I207,(IF(B37=Data!#REF!,Data!#REF!,(IF(B37=Data!#REF!,Data!#REF!,(IF(B37=Data!B107,Data!I875,(IF(B37=Data!#REF!,Data!#REF!,(IF(B37=Data!#REF!,Data!#REF!,Data!#REF!)))))))))))))))&amp;IF(B37=Data!#REF!,Data!#REF!,(IF(B37=Data!#REF!,Data!#REF!,(IF(B37=Data!#REF!,Data!#REF!,(IF(B37=Data!#REF!,Data!#REF!,(IF(B37=Data!#REF!,Data!#REF!,Data!#REF!)))))))))</f>
        <v>#REF!</v>
      </c>
      <c r="T37" s="330"/>
      <c r="U37" s="233" t="e">
        <f>IF(B37=Data!B80,Data!J80,(IF(B37=Data!#REF!,Data!#REF!,(IF(B37=Data!B83,Data!J83,(IF(B37=Data!#REF!,Data!#REF!,(IF(B37=Data!#REF!,Data!#REF!,(IF(B37=Data!#REF!,Data!#REF!,(IF(B37=Data!B67,Data!J67,(IF(B37=Data!#REF!,Data!#REF!,Data!#REF!)))))))))))))))&amp;IF(B37=Data!#REF!,Data!#REF!,(IF(B37=Data!#REF!,Data!#REF!,(IF(B37=Data!B207,Data!J207,(IF(B37=Data!#REF!,Data!#REF!,(IF(B37=Data!#REF!,Data!#REF!,(IF(B37=Data!B107,Data!J875,(IF(B37=Data!#REF!,Data!#REF!,(IF(B37=Data!#REF!,Data!#REF!,Data!#REF!)))))))))))))))&amp;IF(B37=Data!#REF!,Data!#REF!,(IF(B37=Data!#REF!,Data!#REF!,(IF(B37=Data!#REF!,Data!#REF!,(IF(B37=Data!#REF!,Data!#REF!,(IF(B37=Data!#REF!,Data!#REF!,Data!#REF!)))))))))</f>
        <v>#REF!</v>
      </c>
      <c r="V37" s="227">
        <f>IF(D37="","",VLOOKUP(B37,Data!$B$5:$J$501,9,FALSE)*D37)</f>
        <v>1.407</v>
      </c>
    </row>
    <row r="38" spans="1:22" ht="17.75" customHeight="1">
      <c r="A38" s="326">
        <v>19</v>
      </c>
      <c r="B38" s="243" t="s">
        <v>868</v>
      </c>
      <c r="C38" s="239" t="str">
        <f>IF(D38="","",VLOOKUP(B38,Data!$B$5:$L$501,2,FALSE))</f>
        <v>VCM7890</v>
      </c>
      <c r="D38" s="229">
        <v>1</v>
      </c>
      <c r="E38" s="240"/>
      <c r="F38" s="224">
        <f>IF(D38="","",VLOOKUP(B38,Data!$B$5:$L$501,11,FALSE))</f>
        <v>2253.08</v>
      </c>
      <c r="G38" s="234">
        <f>IF(D38&gt;0,D38*F38,"-")</f>
        <v>2253.08</v>
      </c>
      <c r="H38" s="225" t="str">
        <f>IF(D38="","",VLOOKUP(B38,Data!$B$5:$D$501,3,FALSE))</f>
        <v>C/T</v>
      </c>
      <c r="I38" s="225" t="str">
        <f>IF(D38="","",VLOOKUP(B38,Data!$B$5:$M$501,12,FALSE))</f>
        <v>Indonesia</v>
      </c>
      <c r="J38" s="231" t="s">
        <v>894</v>
      </c>
      <c r="K38" s="226">
        <f>IF(D38="","",VLOOKUP(B38,Data!$B$5:$E$501,4,FALSE)*D38)</f>
        <v>260</v>
      </c>
      <c r="L38" s="232">
        <f>IF(D38="","",VLOOKUP(B38,Data!$B$5:$F$501,5,FALSE)*D38)</f>
        <v>235</v>
      </c>
      <c r="M38" s="230" t="e">
        <f>IF(B38=Data!B75,Data!G75,(IF(B38=Data!#REF!,Data!#REF!,(IF(B38=Data!B78,Data!G78,(IF(B38=Data!#REF!,Data!#REF!,(IF(B38=Data!#REF!,Data!#REF!,(IF(B38=Data!#REF!,Data!#REF!,(IF(B38=Data!B62,Data!G62,(IF(B38=Data!#REF!,Data!#REF!,Data!#REF!)))))))))))))))&amp;IF(B38=Data!#REF!,Data!#REF!,(IF(B38=Data!#REF!,Data!#REF!,(IF(B38=Data!B202,Data!G202,(IF(B38=Data!#REF!,Data!#REF!,(IF(B38=Data!#REF!,Data!#REF!,(IF(B38=Data!B102,Data!G870,(IF(B38=Data!#REF!,Data!#REF!,(IF(B38=Data!#REF!,Data!#REF!,Data!#REF!)))))))))))))))&amp;IF(B38=Data!#REF!,Data!#REF!,(IF(B38=Data!#REF!,Data!#REF!,(IF(B38=Data!#REF!,Data!#REF!,(IF(B38=Data!#REF!,Data!#REF!,(IF(B38=Data!#REF!,Data!#REF!,Data!#REF!)))))))))</f>
        <v>#REF!</v>
      </c>
      <c r="N38" s="328"/>
      <c r="O38" s="329"/>
      <c r="P38" s="233" t="e">
        <f>IF(B38=Data!B75,Data!H75,(IF(B38=Data!#REF!,Data!#REF!,(IF(B38=Data!B78,Data!H78,(IF(B38=Data!#REF!,Data!#REF!,(IF(B38=Data!#REF!,Data!#REF!,(IF(B38=Data!#REF!,Data!#REF!,(IF(B38=Data!B62,Data!H62,(IF(B38=Data!#REF!,Data!#REF!,Data!#REF!)))))))))))))))&amp;IF(B38=Data!#REF!,Data!#REF!,(IF(B38=Data!#REF!,Data!#REF!,(IF(B38=Data!B202,Data!H202,(IF(B38=Data!#REF!,Data!#REF!,(IF(B38=Data!#REF!,Data!#REF!,(IF(B38=Data!B102,Data!H870,(IF(B38=Data!#REF!,Data!#REF!,(IF(B38=Data!#REF!,Data!#REF!,Data!#REF!)))))))))))))))&amp;IF(B38=Data!#REF!,Data!#REF!,(IF(B38=Data!#REF!,Data!#REF!,(IF(B38=Data!#REF!,Data!#REF!,(IF(B38=Data!#REF!,Data!#REF!,(IF(B38=Data!#REF!,Data!#REF!,Data!#REF!)))))))))</f>
        <v>#REF!</v>
      </c>
      <c r="Q38" s="329"/>
      <c r="R38" s="329"/>
      <c r="S38" s="233" t="e">
        <f>IF(B38=Data!B75,Data!I75,(IF(B38=Data!#REF!,Data!#REF!,(IF(B38=Data!B78,Data!I78,(IF(B38=Data!#REF!,Data!#REF!,(IF(B38=Data!#REF!,Data!#REF!,(IF(B38=Data!#REF!,Data!#REF!,(IF(B38=Data!B62,Data!I62,(IF(B38=Data!#REF!,Data!#REF!,Data!#REF!)))))))))))))))&amp;IF(B38=Data!#REF!,Data!#REF!,(IF(B38=Data!#REF!,Data!#REF!,(IF(B38=Data!B202,Data!I202,(IF(B38=Data!#REF!,Data!#REF!,(IF(B38=Data!#REF!,Data!#REF!,(IF(B38=Data!B102,Data!I870,(IF(B38=Data!#REF!,Data!#REF!,(IF(B38=Data!#REF!,Data!#REF!,Data!#REF!)))))))))))))))&amp;IF(B38=Data!#REF!,Data!#REF!,(IF(B38=Data!#REF!,Data!#REF!,(IF(B38=Data!#REF!,Data!#REF!,(IF(B38=Data!#REF!,Data!#REF!,(IF(B38=Data!#REF!,Data!#REF!,Data!#REF!)))))))))</f>
        <v>#REF!</v>
      </c>
      <c r="T38" s="330"/>
      <c r="U38" s="233" t="e">
        <f>IF(B38=Data!B75,Data!J75,(IF(B38=Data!#REF!,Data!#REF!,(IF(B38=Data!B78,Data!J78,(IF(B38=Data!#REF!,Data!#REF!,(IF(B38=Data!#REF!,Data!#REF!,(IF(B38=Data!#REF!,Data!#REF!,(IF(B38=Data!B62,Data!J62,(IF(B38=Data!#REF!,Data!#REF!,Data!#REF!)))))))))))))))&amp;IF(B38=Data!#REF!,Data!#REF!,(IF(B38=Data!#REF!,Data!#REF!,(IF(B38=Data!B202,Data!J202,(IF(B38=Data!#REF!,Data!#REF!,(IF(B38=Data!#REF!,Data!#REF!,(IF(B38=Data!B102,Data!J870,(IF(B38=Data!#REF!,Data!#REF!,(IF(B38=Data!#REF!,Data!#REF!,Data!#REF!)))))))))))))))&amp;IF(B38=Data!#REF!,Data!#REF!,(IF(B38=Data!#REF!,Data!#REF!,(IF(B38=Data!#REF!,Data!#REF!,(IF(B38=Data!#REF!,Data!#REF!,(IF(B38=Data!#REF!,Data!#REF!,Data!#REF!)))))))))</f>
        <v>#REF!</v>
      </c>
      <c r="V38" s="227">
        <f>IF(D38="","",VLOOKUP(B38,Data!$B$5:$J$501,9,FALSE)*D38)</f>
        <v>1.407</v>
      </c>
    </row>
    <row r="39" spans="1:22" ht="17.75" customHeight="1">
      <c r="A39" s="251"/>
      <c r="B39" s="242" t="s">
        <v>899</v>
      </c>
      <c r="C39" s="239" t="str">
        <f>IF(D39="","",VLOOKUP(B39,Data!$B$5:$L$501,2,FALSE))</f>
        <v/>
      </c>
      <c r="D39" s="229"/>
      <c r="E39" s="319"/>
      <c r="F39" s="224" t="str">
        <f>IF(D39="","",VLOOKUP(B39,Data!$B$5:$L$501,11,FALSE))</f>
        <v/>
      </c>
      <c r="G39" s="234" t="str">
        <f>IF(D39&gt;0,D39*F39,"-")</f>
        <v>-</v>
      </c>
      <c r="H39" s="225" t="str">
        <f>IF(D39="","",VLOOKUP(B39,Data!$B$5:$D$501,3,FALSE))</f>
        <v/>
      </c>
      <c r="I39" s="225" t="str">
        <f>IF(D39="","",VLOOKUP(B39,Data!$B$5:$M$501,12,FALSE))</f>
        <v/>
      </c>
      <c r="J39" s="231"/>
      <c r="K39" s="226" t="str">
        <f>IF(D39="","",VLOOKUP(B39,Data!$B$5:$E$501,4,FALSE)*D39)</f>
        <v/>
      </c>
      <c r="L39" s="232" t="str">
        <f>IF(D39="","",VLOOKUP(B39,Data!$B$5:$F$501,5,FALSE)*D39)</f>
        <v/>
      </c>
      <c r="M39" s="230" t="e">
        <f>IF(B39=Data!B130,Data!G130,(IF(B39=Data!#REF!,Data!#REF!,(IF(B39=Data!B133,Data!G133,(IF(B39=Data!#REF!,Data!#REF!,(IF(B39=Data!#REF!,Data!#REF!,(IF(B39=Data!#REF!,Data!#REF!,(IF(B39=Data!B117,Data!G117,(IF(B39=Data!#REF!,Data!#REF!,Data!#REF!)))))))))))))))&amp;IF(B39=Data!#REF!,Data!#REF!,(IF(B39=Data!#REF!,Data!#REF!,(IF(B39=Data!B257,Data!G257,(IF(B39=Data!#REF!,Data!#REF!,(IF(B39=Data!#REF!,Data!#REF!,(IF(B39=Data!B157,Data!G925,(IF(B39=Data!#REF!,Data!#REF!,(IF(B39=Data!#REF!,Data!#REF!,Data!#REF!)))))))))))))))&amp;IF(B39=Data!#REF!,Data!#REF!,(IF(B39=Data!#REF!,Data!#REF!,(IF(B39=Data!#REF!,Data!#REF!,(IF(B39=Data!#REF!,Data!#REF!,(IF(B39=Data!#REF!,Data!#REF!,Data!#REF!)))))))))</f>
        <v>#REF!</v>
      </c>
      <c r="N39" s="328"/>
      <c r="O39" s="329"/>
      <c r="P39" s="233" t="e">
        <f>IF(B39=Data!B130,Data!H130,(IF(B39=Data!#REF!,Data!#REF!,(IF(B39=Data!B133,Data!H133,(IF(B39=Data!#REF!,Data!#REF!,(IF(B39=Data!#REF!,Data!#REF!,(IF(B39=Data!#REF!,Data!#REF!,(IF(B39=Data!B117,Data!H117,(IF(B39=Data!#REF!,Data!#REF!,Data!#REF!)))))))))))))))&amp;IF(B39=Data!#REF!,Data!#REF!,(IF(B39=Data!#REF!,Data!#REF!,(IF(B39=Data!B257,Data!H257,(IF(B39=Data!#REF!,Data!#REF!,(IF(B39=Data!#REF!,Data!#REF!,(IF(B39=Data!B157,Data!H925,(IF(B39=Data!#REF!,Data!#REF!,(IF(B39=Data!#REF!,Data!#REF!,Data!#REF!)))))))))))))))&amp;IF(B39=Data!#REF!,Data!#REF!,(IF(B39=Data!#REF!,Data!#REF!,(IF(B39=Data!#REF!,Data!#REF!,(IF(B39=Data!#REF!,Data!#REF!,(IF(B39=Data!#REF!,Data!#REF!,Data!#REF!)))))))))</f>
        <v>#REF!</v>
      </c>
      <c r="Q39" s="329"/>
      <c r="R39" s="329"/>
      <c r="S39" s="233" t="e">
        <f>IF(B39=Data!B130,Data!I130,(IF(B39=Data!#REF!,Data!#REF!,(IF(B39=Data!B133,Data!I133,(IF(B39=Data!#REF!,Data!#REF!,(IF(B39=Data!#REF!,Data!#REF!,(IF(B39=Data!#REF!,Data!#REF!,(IF(B39=Data!B117,Data!I117,(IF(B39=Data!#REF!,Data!#REF!,Data!#REF!)))))))))))))))&amp;IF(B39=Data!#REF!,Data!#REF!,(IF(B39=Data!#REF!,Data!#REF!,(IF(B39=Data!B257,Data!I257,(IF(B39=Data!#REF!,Data!#REF!,(IF(B39=Data!#REF!,Data!#REF!,(IF(B39=Data!B157,Data!I925,(IF(B39=Data!#REF!,Data!#REF!,(IF(B39=Data!#REF!,Data!#REF!,Data!#REF!)))))))))))))))&amp;IF(B39=Data!#REF!,Data!#REF!,(IF(B39=Data!#REF!,Data!#REF!,(IF(B39=Data!#REF!,Data!#REF!,(IF(B39=Data!#REF!,Data!#REF!,(IF(B39=Data!#REF!,Data!#REF!,Data!#REF!)))))))))</f>
        <v>#REF!</v>
      </c>
      <c r="T39" s="330"/>
      <c r="U39" s="233" t="e">
        <f>IF(B39=Data!B130,Data!J130,(IF(B39=Data!#REF!,Data!#REF!,(IF(B39=Data!B133,Data!J133,(IF(B39=Data!#REF!,Data!#REF!,(IF(B39=Data!#REF!,Data!#REF!,(IF(B39=Data!#REF!,Data!#REF!,(IF(B39=Data!B117,Data!J117,(IF(B39=Data!#REF!,Data!#REF!,Data!#REF!)))))))))))))))&amp;IF(B39=Data!#REF!,Data!#REF!,(IF(B39=Data!#REF!,Data!#REF!,(IF(B39=Data!B257,Data!J257,(IF(B39=Data!#REF!,Data!#REF!,(IF(B39=Data!#REF!,Data!#REF!,(IF(B39=Data!B157,Data!J925,(IF(B39=Data!#REF!,Data!#REF!,(IF(B39=Data!#REF!,Data!#REF!,Data!#REF!)))))))))))))))&amp;IF(B39=Data!#REF!,Data!#REF!,(IF(B39=Data!#REF!,Data!#REF!,(IF(B39=Data!#REF!,Data!#REF!,(IF(B39=Data!#REF!,Data!#REF!,(IF(B39=Data!#REF!,Data!#REF!,Data!#REF!)))))))))</f>
        <v>#REF!</v>
      </c>
      <c r="V39" s="227" t="str">
        <f>IF(D39="","",VLOOKUP(B39,Data!$B$5:$J$501,9,FALSE)*D39)</f>
        <v/>
      </c>
    </row>
    <row r="40" spans="1:22" ht="17.75" customHeight="1">
      <c r="A40" s="326">
        <v>20</v>
      </c>
      <c r="B40" s="327" t="s">
        <v>772</v>
      </c>
      <c r="C40" s="239" t="str">
        <f>IF(D40="","",VLOOKUP(B40,Data!$B$5:$L$501,2,FALSE))</f>
        <v>VAW7070</v>
      </c>
      <c r="D40" s="229">
        <v>2</v>
      </c>
      <c r="E40" s="228"/>
      <c r="F40" s="224">
        <f>IF(D40="","",VLOOKUP(B40,Data!$B$5:$L$501,11,FALSE))</f>
        <v>2715.52</v>
      </c>
      <c r="G40" s="234">
        <f>IF(D40&gt;0,D40*F40,"-")</f>
        <v>5431.04</v>
      </c>
      <c r="H40" s="225" t="str">
        <f>IF(D40="","",VLOOKUP(B40,Data!$B$5:$D$501,3,FALSE))</f>
        <v>C/T</v>
      </c>
      <c r="I40" s="225" t="str">
        <f>IF(D40="","",VLOOKUP(B40,Data!$B$5:$M$501,12,FALSE))</f>
        <v>Indonesia</v>
      </c>
      <c r="J40" s="231" t="s">
        <v>898</v>
      </c>
      <c r="K40" s="226">
        <f>IF(D40="","",VLOOKUP(B40,Data!$B$5:$E$501,4,FALSE)*D40)</f>
        <v>544</v>
      </c>
      <c r="L40" s="232">
        <f>IF(D40="","",VLOOKUP(B40,Data!$B$5:$F$501,5,FALSE)*D40)</f>
        <v>494</v>
      </c>
      <c r="M40" s="230" t="e">
        <f>IF(B40=Data!B79,Data!G79,(IF(B40=Data!#REF!,Data!#REF!,(IF(B40=Data!B82,Data!G82,(IF(B40=Data!#REF!,Data!#REF!,(IF(B40=Data!#REF!,Data!#REF!,(IF(B40=Data!#REF!,Data!#REF!,(IF(B40=Data!B66,Data!G66,(IF(B40=Data!#REF!,Data!#REF!,Data!#REF!)))))))))))))))&amp;IF(B40=Data!#REF!,Data!#REF!,(IF(B40=Data!#REF!,Data!#REF!,(IF(B40=Data!B206,Data!G206,(IF(B40=Data!#REF!,Data!#REF!,(IF(B40=Data!#REF!,Data!#REF!,(IF(B40=Data!B106,Data!G874,(IF(B40=Data!#REF!,Data!#REF!,(IF(B40=Data!#REF!,Data!#REF!,Data!#REF!)))))))))))))))&amp;IF(B40=Data!#REF!,Data!#REF!,(IF(B40=Data!#REF!,Data!#REF!,(IF(B40=Data!#REF!,Data!#REF!,(IF(B40=Data!#REF!,Data!#REF!,(IF(B40=Data!#REF!,Data!#REF!,Data!#REF!)))))))))</f>
        <v>#REF!</v>
      </c>
      <c r="N40" s="328"/>
      <c r="O40" s="329"/>
      <c r="P40" s="233" t="e">
        <f>IF(B40=Data!B79,Data!H79,(IF(B40=Data!#REF!,Data!#REF!,(IF(B40=Data!B82,Data!H82,(IF(B40=Data!#REF!,Data!#REF!,(IF(B40=Data!#REF!,Data!#REF!,(IF(B40=Data!#REF!,Data!#REF!,(IF(B40=Data!B66,Data!H66,(IF(B40=Data!#REF!,Data!#REF!,Data!#REF!)))))))))))))))&amp;IF(B40=Data!#REF!,Data!#REF!,(IF(B40=Data!#REF!,Data!#REF!,(IF(B40=Data!B206,Data!H206,(IF(B40=Data!#REF!,Data!#REF!,(IF(B40=Data!#REF!,Data!#REF!,(IF(B40=Data!B106,Data!H874,(IF(B40=Data!#REF!,Data!#REF!,(IF(B40=Data!#REF!,Data!#REF!,Data!#REF!)))))))))))))))&amp;IF(B40=Data!#REF!,Data!#REF!,(IF(B40=Data!#REF!,Data!#REF!,(IF(B40=Data!#REF!,Data!#REF!,(IF(B40=Data!#REF!,Data!#REF!,(IF(B40=Data!#REF!,Data!#REF!,Data!#REF!)))))))))</f>
        <v>#REF!</v>
      </c>
      <c r="Q40" s="329"/>
      <c r="R40" s="329"/>
      <c r="S40" s="233" t="e">
        <f>IF(B40=Data!B79,Data!I79,(IF(B40=Data!#REF!,Data!#REF!,(IF(B40=Data!B82,Data!I82,(IF(B40=Data!#REF!,Data!#REF!,(IF(B40=Data!#REF!,Data!#REF!,(IF(B40=Data!#REF!,Data!#REF!,(IF(B40=Data!B66,Data!I66,(IF(B40=Data!#REF!,Data!#REF!,Data!#REF!)))))))))))))))&amp;IF(B40=Data!#REF!,Data!#REF!,(IF(B40=Data!#REF!,Data!#REF!,(IF(B40=Data!B206,Data!I206,(IF(B40=Data!#REF!,Data!#REF!,(IF(B40=Data!#REF!,Data!#REF!,(IF(B40=Data!B106,Data!I874,(IF(B40=Data!#REF!,Data!#REF!,(IF(B40=Data!#REF!,Data!#REF!,Data!#REF!)))))))))))))))&amp;IF(B40=Data!#REF!,Data!#REF!,(IF(B40=Data!#REF!,Data!#REF!,(IF(B40=Data!#REF!,Data!#REF!,(IF(B40=Data!#REF!,Data!#REF!,(IF(B40=Data!#REF!,Data!#REF!,Data!#REF!)))))))))</f>
        <v>#REF!</v>
      </c>
      <c r="T40" s="330"/>
      <c r="U40" s="233" t="e">
        <f>IF(B40=Data!B79,Data!J79,(IF(B40=Data!#REF!,Data!#REF!,(IF(B40=Data!B82,Data!J82,(IF(B40=Data!#REF!,Data!#REF!,(IF(B40=Data!#REF!,Data!#REF!,(IF(B40=Data!#REF!,Data!#REF!,(IF(B40=Data!B66,Data!J66,(IF(B40=Data!#REF!,Data!#REF!,Data!#REF!)))))))))))))))&amp;IF(B40=Data!#REF!,Data!#REF!,(IF(B40=Data!#REF!,Data!#REF!,(IF(B40=Data!B206,Data!J206,(IF(B40=Data!#REF!,Data!#REF!,(IF(B40=Data!#REF!,Data!#REF!,(IF(B40=Data!B106,Data!J874,(IF(B40=Data!#REF!,Data!#REF!,(IF(B40=Data!#REF!,Data!#REF!,Data!#REF!)))))))))))))))&amp;IF(B40=Data!#REF!,Data!#REF!,(IF(B40=Data!#REF!,Data!#REF!,(IF(B40=Data!#REF!,Data!#REF!,(IF(B40=Data!#REF!,Data!#REF!,(IF(B40=Data!#REF!,Data!#REF!,Data!#REF!)))))))))</f>
        <v>#REF!</v>
      </c>
      <c r="V40" s="227">
        <f>IF(D40="","",VLOOKUP(B40,Data!$B$5:$J$501,9,FALSE)*D40)</f>
        <v>2.976</v>
      </c>
    </row>
    <row r="41" spans="1:22" ht="17.5" customHeight="1">
      <c r="A41" s="326"/>
      <c r="B41" s="327"/>
      <c r="C41" s="239" t="str">
        <f>IF(D41="","",VLOOKUP(B41,Data!$B$5:$L$501,2,FALSE))</f>
        <v/>
      </c>
      <c r="D41" s="229"/>
      <c r="E41" s="228"/>
      <c r="F41" s="224" t="str">
        <f>IF(D41="","",VLOOKUP(B41,Data!$B$5:$L$501,11,FALSE))</f>
        <v/>
      </c>
      <c r="G41" s="234" t="str">
        <f>IF(D41&gt;0,D41*F41,"-")</f>
        <v>-</v>
      </c>
      <c r="H41" s="225" t="str">
        <f>IF(D41="","",VLOOKUP(B41,Data!$B$5:$D$501,3,FALSE))</f>
        <v/>
      </c>
      <c r="I41" s="225" t="str">
        <f>IF(D41="","",VLOOKUP(B41,Data!$B$5:$M$501,12,FALSE))</f>
        <v/>
      </c>
      <c r="J41" s="231"/>
      <c r="K41" s="226" t="str">
        <f>IF(D41="","",VLOOKUP(B41,Data!$B$5:$E$501,4,FALSE)*D41)</f>
        <v/>
      </c>
      <c r="L41" s="232" t="str">
        <f>IF(D41="","",VLOOKUP(B41,Data!$B$5:$F$501,5,FALSE)*D41)</f>
        <v/>
      </c>
      <c r="M41" s="230" t="e">
        <f>IF(B41=Data!B108,Data!G108,(IF(B41=Data!#REF!,Data!#REF!,(IF(B41=Data!B111,Data!G111,(IF(B41=Data!#REF!,Data!#REF!,(IF(B41=Data!#REF!,Data!#REF!,(IF(B41=Data!#REF!,Data!#REF!,(IF(B41=Data!B95,Data!G95,(IF(B41=Data!#REF!,Data!#REF!,Data!#REF!)))))))))))))))&amp;IF(B41=Data!#REF!,Data!#REF!,(IF(B41=Data!#REF!,Data!#REF!,(IF(B41=Data!B235,Data!G235,(IF(B41=Data!#REF!,Data!#REF!,(IF(B41=Data!#REF!,Data!#REF!,(IF(B41=Data!B135,Data!G903,(IF(B41=Data!#REF!,Data!#REF!,(IF(B41=Data!#REF!,Data!#REF!,Data!#REF!)))))))))))))))&amp;IF(B41=Data!#REF!,Data!#REF!,(IF(B41=Data!#REF!,Data!#REF!,(IF(B41=Data!#REF!,Data!#REF!,(IF(B41=Data!#REF!,Data!#REF!,(IF(B41=Data!#REF!,Data!#REF!,Data!#REF!)))))))))</f>
        <v>#REF!</v>
      </c>
      <c r="N41" s="328"/>
      <c r="O41" s="329"/>
      <c r="P41" s="233" t="e">
        <f>IF(B41=Data!B108,Data!H108,(IF(B41=Data!#REF!,Data!#REF!,(IF(B41=Data!B111,Data!H111,(IF(B41=Data!#REF!,Data!#REF!,(IF(B41=Data!#REF!,Data!#REF!,(IF(B41=Data!#REF!,Data!#REF!,(IF(B41=Data!B95,Data!H95,(IF(B41=Data!#REF!,Data!#REF!,Data!#REF!)))))))))))))))&amp;IF(B41=Data!#REF!,Data!#REF!,(IF(B41=Data!#REF!,Data!#REF!,(IF(B41=Data!B235,Data!H235,(IF(B41=Data!#REF!,Data!#REF!,(IF(B41=Data!#REF!,Data!#REF!,(IF(B41=Data!B135,Data!H903,(IF(B41=Data!#REF!,Data!#REF!,(IF(B41=Data!#REF!,Data!#REF!,Data!#REF!)))))))))))))))&amp;IF(B41=Data!#REF!,Data!#REF!,(IF(B41=Data!#REF!,Data!#REF!,(IF(B41=Data!#REF!,Data!#REF!,(IF(B41=Data!#REF!,Data!#REF!,(IF(B41=Data!#REF!,Data!#REF!,Data!#REF!)))))))))</f>
        <v>#REF!</v>
      </c>
      <c r="Q41" s="329"/>
      <c r="R41" s="329"/>
      <c r="S41" s="233" t="e">
        <f>IF(B41=Data!B108,Data!I108,(IF(B41=Data!#REF!,Data!#REF!,(IF(B41=Data!B111,Data!I111,(IF(B41=Data!#REF!,Data!#REF!,(IF(B41=Data!#REF!,Data!#REF!,(IF(B41=Data!#REF!,Data!#REF!,(IF(B41=Data!B95,Data!I95,(IF(B41=Data!#REF!,Data!#REF!,Data!#REF!)))))))))))))))&amp;IF(B41=Data!#REF!,Data!#REF!,(IF(B41=Data!#REF!,Data!#REF!,(IF(B41=Data!B235,Data!I235,(IF(B41=Data!#REF!,Data!#REF!,(IF(B41=Data!#REF!,Data!#REF!,(IF(B41=Data!B135,Data!I903,(IF(B41=Data!#REF!,Data!#REF!,(IF(B41=Data!#REF!,Data!#REF!,Data!#REF!)))))))))))))))&amp;IF(B41=Data!#REF!,Data!#REF!,(IF(B41=Data!#REF!,Data!#REF!,(IF(B41=Data!#REF!,Data!#REF!,(IF(B41=Data!#REF!,Data!#REF!,(IF(B41=Data!#REF!,Data!#REF!,Data!#REF!)))))))))</f>
        <v>#REF!</v>
      </c>
      <c r="T41" s="330"/>
      <c r="U41" s="233" t="e">
        <f>IF(B41=Data!B108,Data!J108,(IF(B41=Data!#REF!,Data!#REF!,(IF(B41=Data!B111,Data!J111,(IF(B41=Data!#REF!,Data!#REF!,(IF(B41=Data!#REF!,Data!#REF!,(IF(B41=Data!#REF!,Data!#REF!,(IF(B41=Data!B95,Data!J95,(IF(B41=Data!#REF!,Data!#REF!,Data!#REF!)))))))))))))))&amp;IF(B41=Data!#REF!,Data!#REF!,(IF(B41=Data!#REF!,Data!#REF!,(IF(B41=Data!B235,Data!J235,(IF(B41=Data!#REF!,Data!#REF!,(IF(B41=Data!#REF!,Data!#REF!,(IF(B41=Data!B135,Data!J903,(IF(B41=Data!#REF!,Data!#REF!,(IF(B41=Data!#REF!,Data!#REF!,Data!#REF!)))))))))))))))&amp;IF(B41=Data!#REF!,Data!#REF!,(IF(B41=Data!#REF!,Data!#REF!,(IF(B41=Data!#REF!,Data!#REF!,(IF(B41=Data!#REF!,Data!#REF!,(IF(B41=Data!#REF!,Data!#REF!,Data!#REF!)))))))))</f>
        <v>#REF!</v>
      </c>
      <c r="V41" s="227" t="str">
        <f>IF(D41="","",VLOOKUP(B41,Data!$B$5:$J$501,9,FALSE)*D41)</f>
        <v/>
      </c>
    </row>
    <row r="42" spans="1:22" ht="17.5">
      <c r="A42" s="326"/>
      <c r="B42" s="326"/>
      <c r="C42" s="326"/>
      <c r="D42" s="321">
        <f>SUM(D18:D40)</f>
        <v>42</v>
      </c>
      <c r="E42" s="113"/>
      <c r="F42" s="167"/>
      <c r="G42" s="236">
        <f>SUM(G18:G40)</f>
        <v>112282.89</v>
      </c>
      <c r="H42" s="235"/>
      <c r="I42" s="235"/>
      <c r="J42" s="241"/>
      <c r="K42" s="236">
        <f>SUM(K18:K40)</f>
        <v>10367</v>
      </c>
      <c r="L42" s="236">
        <f>SUM(L18:L40)</f>
        <v>9329</v>
      </c>
      <c r="M42" s="236" t="e">
        <f>SUM(M16:M41)</f>
        <v>#REF!</v>
      </c>
      <c r="N42" s="237">
        <f>SUM(N18:N38)</f>
        <v>0</v>
      </c>
      <c r="O42" s="236">
        <f>SUM(O16:O41)</f>
        <v>0</v>
      </c>
      <c r="P42" s="236" t="e">
        <f>SUM(P16:P41)</f>
        <v>#REF!</v>
      </c>
      <c r="Q42" s="237"/>
      <c r="R42" s="236">
        <f>SUM(R16:R41)</f>
        <v>0</v>
      </c>
      <c r="S42" s="236" t="e">
        <f>SUM(S16:S41)</f>
        <v>#REF!</v>
      </c>
      <c r="T42" s="237"/>
      <c r="U42" s="236" t="e">
        <f>SUM(U16:U41)</f>
        <v>#REF!</v>
      </c>
      <c r="V42" s="238">
        <f>SUM(V18:V41)</f>
        <v>55.85199999999999</v>
      </c>
    </row>
    <row r="43" spans="1:22" ht="16.5">
      <c r="A43" s="326"/>
      <c r="B43" s="19"/>
      <c r="C43" s="21"/>
      <c r="D43" s="203"/>
      <c r="E43" s="34"/>
      <c r="F43" s="186" t="s">
        <v>525</v>
      </c>
      <c r="G43" s="183"/>
      <c r="H43" s="55"/>
      <c r="I43" s="55"/>
      <c r="J43" s="165"/>
      <c r="K43" s="187"/>
      <c r="L43" s="183"/>
      <c r="M43" s="36"/>
      <c r="N43" s="35"/>
      <c r="O43" s="35"/>
      <c r="P43" s="35"/>
      <c r="Q43" s="35"/>
      <c r="R43" s="35"/>
      <c r="S43" s="35"/>
      <c r="T43" s="36"/>
      <c r="U43" s="36"/>
      <c r="V43" s="185"/>
    </row>
    <row r="44" spans="1:22" ht="13">
      <c r="A44" s="16" t="s">
        <v>520</v>
      </c>
      <c r="B44" s="17"/>
      <c r="C44" s="1"/>
      <c r="D44" s="204" t="s">
        <v>532</v>
      </c>
      <c r="E44" s="27"/>
      <c r="F44" s="81" t="s">
        <v>81</v>
      </c>
      <c r="G44" s="85"/>
      <c r="H44" s="32" t="s">
        <v>82</v>
      </c>
      <c r="I44" s="56"/>
      <c r="J44" s="188" t="s">
        <v>83</v>
      </c>
      <c r="K44" s="178"/>
      <c r="L44" s="428" t="s">
        <v>84</v>
      </c>
      <c r="M44" s="429"/>
      <c r="N44" s="429"/>
      <c r="O44" s="429"/>
      <c r="P44" s="429"/>
      <c r="Q44" s="429"/>
      <c r="R44" s="429"/>
      <c r="S44" s="429"/>
      <c r="T44" s="429"/>
      <c r="U44" s="429"/>
      <c r="V44" s="430"/>
    </row>
    <row r="45" spans="1:22" ht="13">
      <c r="A45" s="19" t="s">
        <v>521</v>
      </c>
      <c r="B45" s="20"/>
      <c r="C45" s="60"/>
      <c r="D45" s="201" t="s">
        <v>86</v>
      </c>
      <c r="E45" s="20"/>
      <c r="F45" s="431"/>
      <c r="G45" s="432"/>
      <c r="H45" s="19" t="s">
        <v>87</v>
      </c>
      <c r="I45" s="61"/>
      <c r="J45" s="189" t="s">
        <v>533</v>
      </c>
      <c r="K45" s="180"/>
      <c r="L45" s="176"/>
      <c r="M45" s="20"/>
      <c r="N45" s="20"/>
      <c r="O45" s="20"/>
      <c r="P45" s="20"/>
      <c r="Q45" s="20"/>
      <c r="R45" s="20"/>
      <c r="S45" s="20"/>
      <c r="T45" s="20"/>
      <c r="U45" s="20"/>
      <c r="V45" s="181"/>
    </row>
    <row r="46" spans="1:22">
      <c r="A46" s="19" t="s">
        <v>522</v>
      </c>
      <c r="B46" s="20"/>
      <c r="C46" s="21"/>
      <c r="D46" s="201"/>
      <c r="E46" s="20"/>
      <c r="F46" s="431"/>
      <c r="G46" s="432"/>
      <c r="H46" s="19"/>
      <c r="I46" s="61"/>
      <c r="J46" s="433" t="s">
        <v>92</v>
      </c>
      <c r="K46" s="434"/>
      <c r="L46" s="176"/>
      <c r="M46" s="20"/>
      <c r="N46" s="20"/>
      <c r="O46" s="20"/>
      <c r="P46" s="20"/>
      <c r="Q46" s="20"/>
      <c r="R46" s="20"/>
      <c r="S46" s="20"/>
      <c r="T46" s="20"/>
      <c r="U46" s="20"/>
      <c r="V46" s="181"/>
    </row>
    <row r="47" spans="1:22">
      <c r="A47" s="34"/>
      <c r="B47" s="35"/>
      <c r="C47" s="333"/>
      <c r="D47" s="201" t="s">
        <v>93</v>
      </c>
      <c r="E47" s="20"/>
      <c r="F47" s="190"/>
      <c r="G47" s="191"/>
      <c r="H47" s="19" t="s">
        <v>94</v>
      </c>
      <c r="I47" s="61"/>
      <c r="J47" s="189"/>
      <c r="K47" s="180"/>
      <c r="L47" s="176"/>
      <c r="M47" s="20"/>
      <c r="N47" s="20"/>
      <c r="O47" s="20"/>
      <c r="P47" s="20"/>
      <c r="Q47" s="20"/>
      <c r="R47" s="20"/>
      <c r="S47" s="20"/>
      <c r="T47" s="20"/>
      <c r="U47" s="20"/>
      <c r="V47" s="181"/>
    </row>
    <row r="48" spans="1:22" ht="13">
      <c r="A48" s="16" t="s">
        <v>95</v>
      </c>
      <c r="B48" s="27"/>
      <c r="C48" s="12"/>
      <c r="D48" s="201" t="s">
        <v>96</v>
      </c>
      <c r="E48" s="20"/>
      <c r="F48" s="89" t="s">
        <v>97</v>
      </c>
      <c r="G48" s="86"/>
      <c r="H48" s="19" t="s">
        <v>87</v>
      </c>
      <c r="I48" s="61"/>
      <c r="J48" s="189" t="s">
        <v>98</v>
      </c>
      <c r="K48" s="180"/>
      <c r="L48" s="176"/>
      <c r="M48" s="20"/>
      <c r="N48" s="20"/>
      <c r="O48" s="20"/>
      <c r="P48" s="20"/>
      <c r="Q48" s="20"/>
      <c r="R48" s="20"/>
      <c r="S48" s="20"/>
      <c r="T48" s="20"/>
      <c r="U48" s="20"/>
      <c r="V48" s="181"/>
    </row>
    <row r="49" spans="1:29" ht="13">
      <c r="A49" s="19" t="s">
        <v>538</v>
      </c>
      <c r="B49" s="20"/>
      <c r="C49" s="21"/>
      <c r="D49" s="201" t="s">
        <v>99</v>
      </c>
      <c r="E49" s="20"/>
      <c r="F49" s="90"/>
      <c r="G49" s="192"/>
      <c r="H49" s="19" t="s">
        <v>100</v>
      </c>
      <c r="I49" s="61"/>
      <c r="J49" s="433" t="s">
        <v>523</v>
      </c>
      <c r="K49" s="434"/>
      <c r="L49" s="435" t="s">
        <v>102</v>
      </c>
      <c r="M49" s="436"/>
      <c r="N49" s="436"/>
      <c r="O49" s="436"/>
      <c r="P49" s="436"/>
      <c r="Q49" s="436"/>
      <c r="R49" s="436"/>
      <c r="S49" s="436"/>
      <c r="T49" s="436"/>
      <c r="U49" s="436"/>
      <c r="V49" s="437"/>
    </row>
    <row r="50" spans="1:29">
      <c r="A50" s="34"/>
      <c r="B50" s="35"/>
      <c r="C50" s="36"/>
      <c r="D50" s="202"/>
      <c r="E50" s="35"/>
      <c r="F50" s="422" t="s">
        <v>897</v>
      </c>
      <c r="G50" s="423"/>
      <c r="H50" s="422" t="s">
        <v>896</v>
      </c>
      <c r="I50" s="423"/>
      <c r="J50" s="184" t="s">
        <v>539</v>
      </c>
      <c r="K50" s="184"/>
      <c r="L50" s="424" t="s">
        <v>104</v>
      </c>
      <c r="M50" s="425"/>
      <c r="N50" s="425"/>
      <c r="O50" s="425"/>
      <c r="P50" s="425"/>
      <c r="Q50" s="425"/>
      <c r="R50" s="425"/>
      <c r="S50" s="425"/>
      <c r="T50" s="425"/>
      <c r="U50" s="425"/>
      <c r="V50" s="426"/>
    </row>
    <row r="53" spans="1:29" ht="36" customHeight="1">
      <c r="A53" s="206" t="s">
        <v>545</v>
      </c>
      <c r="B53" s="206"/>
      <c r="D53" s="4"/>
      <c r="F53" s="331" t="s">
        <v>883</v>
      </c>
      <c r="G53" s="331"/>
      <c r="H53" s="331" t="s">
        <v>578</v>
      </c>
      <c r="J53" s="4"/>
    </row>
    <row r="54" spans="1:29" ht="20">
      <c r="A54" s="206" t="s">
        <v>900</v>
      </c>
      <c r="B54" s="206"/>
      <c r="D54" s="4"/>
      <c r="F54" s="331" t="s">
        <v>884</v>
      </c>
      <c r="G54" s="332"/>
      <c r="H54" s="331" t="s">
        <v>578</v>
      </c>
      <c r="J54" s="4"/>
    </row>
    <row r="55" spans="1:29" ht="20">
      <c r="A55" s="206" t="s">
        <v>546</v>
      </c>
      <c r="B55" s="206"/>
      <c r="D55" s="4"/>
      <c r="F55" s="331" t="s">
        <v>885</v>
      </c>
      <c r="G55" s="331"/>
      <c r="H55" s="331" t="s">
        <v>578</v>
      </c>
      <c r="J55" s="4"/>
    </row>
    <row r="56" spans="1:29" ht="20">
      <c r="A56" s="206" t="s">
        <v>547</v>
      </c>
      <c r="B56" s="206"/>
      <c r="D56" s="4"/>
      <c r="F56" s="331" t="s">
        <v>886</v>
      </c>
      <c r="G56" s="331"/>
      <c r="H56" s="331" t="s">
        <v>578</v>
      </c>
      <c r="J56" s="4"/>
    </row>
    <row r="57" spans="1:29" s="172" customFormat="1" ht="20">
      <c r="A57" s="206" t="s">
        <v>548</v>
      </c>
      <c r="B57" s="206"/>
      <c r="C57" s="4"/>
      <c r="D57" s="4"/>
      <c r="E57" s="4"/>
      <c r="F57" s="331" t="s">
        <v>887</v>
      </c>
      <c r="G57" s="331"/>
      <c r="H57" s="331" t="s">
        <v>578</v>
      </c>
      <c r="I57" s="4"/>
      <c r="J57" s="4"/>
      <c r="M57" s="4"/>
      <c r="N57" s="4"/>
      <c r="O57" s="4"/>
      <c r="P57" s="4"/>
      <c r="Q57" s="4"/>
      <c r="R57" s="4"/>
      <c r="S57" s="4"/>
      <c r="T57" s="4"/>
      <c r="U57" s="4"/>
      <c r="V57" s="173"/>
      <c r="Y57" s="4"/>
      <c r="Z57" s="4"/>
      <c r="AA57" s="4"/>
      <c r="AB57" s="4"/>
      <c r="AC57" s="4"/>
    </row>
    <row r="58" spans="1:29" ht="20">
      <c r="F58" s="331" t="s">
        <v>888</v>
      </c>
      <c r="G58" s="331"/>
      <c r="H58" s="331" t="s">
        <v>578</v>
      </c>
    </row>
  </sheetData>
  <mergeCells count="10">
    <mergeCell ref="F50:G50"/>
    <mergeCell ref="H50:I50"/>
    <mergeCell ref="L50:V50"/>
    <mergeCell ref="I5:J5"/>
    <mergeCell ref="L44:V44"/>
    <mergeCell ref="F45:G45"/>
    <mergeCell ref="F46:G46"/>
    <mergeCell ref="J46:K46"/>
    <mergeCell ref="J49:K49"/>
    <mergeCell ref="L49:V49"/>
  </mergeCells>
  <printOptions horizontalCentered="1"/>
  <pageMargins left="0.15748031496062992" right="0" top="0.23622047244094491" bottom="0" header="0.51181102362204722" footer="0.15748031496062992"/>
  <pageSetup paperSize="9" scale="77" firstPageNumber="4294963191" fitToHeight="2" orientation="landscape" horizontalDpi="4294967295" verticalDpi="4294967295" r:id="rId1"/>
  <headerFooter alignWithMargins="0"/>
  <rowBreaks count="1" manualBreakCount="1">
    <brk id="43" max="21"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7"/>
  <sheetViews>
    <sheetView view="pageBreakPreview" topLeftCell="A19" zoomScale="80" zoomScaleNormal="80" zoomScaleSheetLayoutView="80" workbookViewId="0">
      <selection activeCell="G9" sqref="G9"/>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895</v>
      </c>
      <c r="C18" s="239" t="str">
        <f>IF(D18="","",VLOOKUP(B18,Data!$B$5:$L$501,2,FALSE))</f>
        <v/>
      </c>
      <c r="D18" s="229"/>
      <c r="E18" s="106"/>
      <c r="F18" s="224" t="str">
        <f>IF(D18="","",VLOOKUP(B18,Data!$B$5:$L$501,11,FALSE))</f>
        <v/>
      </c>
      <c r="G18" s="234" t="str">
        <f>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113,Data!G113,(IF(B18=Data!#REF!,Data!#REF!,(IF(B18=Data!B116,Data!G116,(IF(B18=Data!#REF!,Data!#REF!,(IF(B18=Data!#REF!,Data!#REF!,(IF(B18=Data!#REF!,Data!#REF!,(IF(B18=Data!B100,Data!G100,(IF(B18=Data!#REF!,Data!#REF!,Data!#REF!)))))))))))))))&amp;IF(B18=Data!#REF!,Data!#REF!,(IF(B18=Data!#REF!,Data!#REF!,(IF(B18=Data!B240,Data!G240,(IF(B18=Data!#REF!,Data!#REF!,(IF(B18=Data!#REF!,Data!#REF!,(IF(B18=Data!B140,Data!G908,(IF(B18=Data!#REF!,Data!#REF!,(IF(B18=Data!#REF!,Data!#REF!,Data!#REF!)))))))))))))))&amp;IF(B18=Data!#REF!,Data!#REF!,(IF(B18=Data!#REF!,Data!#REF!,(IF(B18=Data!#REF!,Data!#REF!,(IF(B18=Data!#REF!,Data!#REF!,(IF(B18=Data!#REF!,Data!#REF!,Data!#REF!)))))))))</f>
        <v>#REF!</v>
      </c>
      <c r="N18" s="328"/>
      <c r="O18" s="329"/>
      <c r="P18" s="233" t="e">
        <f>IF(B18=Data!B113,Data!H113,(IF(B18=Data!#REF!,Data!#REF!,(IF(B18=Data!B116,Data!H116,(IF(B18=Data!#REF!,Data!#REF!,(IF(B18=Data!#REF!,Data!#REF!,(IF(B18=Data!#REF!,Data!#REF!,(IF(B18=Data!B100,Data!H100,(IF(B18=Data!#REF!,Data!#REF!,Data!#REF!)))))))))))))))&amp;IF(B18=Data!#REF!,Data!#REF!,(IF(B18=Data!#REF!,Data!#REF!,(IF(B18=Data!B240,Data!H240,(IF(B18=Data!#REF!,Data!#REF!,(IF(B18=Data!#REF!,Data!#REF!,(IF(B18=Data!B140,Data!H908,(IF(B18=Data!#REF!,Data!#REF!,(IF(B18=Data!#REF!,Data!#REF!,Data!#REF!)))))))))))))))&amp;IF(B18=Data!#REF!,Data!#REF!,(IF(B18=Data!#REF!,Data!#REF!,(IF(B18=Data!#REF!,Data!#REF!,(IF(B18=Data!#REF!,Data!#REF!,(IF(B18=Data!#REF!,Data!#REF!,Data!#REF!)))))))))</f>
        <v>#REF!</v>
      </c>
      <c r="Q18" s="329"/>
      <c r="R18" s="329"/>
      <c r="S18" s="233" t="e">
        <f>IF(B18=Data!B113,Data!I113,(IF(B18=Data!#REF!,Data!#REF!,(IF(B18=Data!B116,Data!I116,(IF(B18=Data!#REF!,Data!#REF!,(IF(B18=Data!#REF!,Data!#REF!,(IF(B18=Data!#REF!,Data!#REF!,(IF(B18=Data!B100,Data!I100,(IF(B18=Data!#REF!,Data!#REF!,Data!#REF!)))))))))))))))&amp;IF(B18=Data!#REF!,Data!#REF!,(IF(B18=Data!#REF!,Data!#REF!,(IF(B18=Data!B240,Data!I240,(IF(B18=Data!#REF!,Data!#REF!,(IF(B18=Data!#REF!,Data!#REF!,(IF(B18=Data!B140,Data!I908,(IF(B18=Data!#REF!,Data!#REF!,(IF(B18=Data!#REF!,Data!#REF!,Data!#REF!)))))))))))))))&amp;IF(B18=Data!#REF!,Data!#REF!,(IF(B18=Data!#REF!,Data!#REF!,(IF(B18=Data!#REF!,Data!#REF!,(IF(B18=Data!#REF!,Data!#REF!,(IF(B18=Data!#REF!,Data!#REF!,Data!#REF!)))))))))</f>
        <v>#REF!</v>
      </c>
      <c r="T18" s="330"/>
      <c r="U18" s="233" t="e">
        <f>IF(B18=Data!B113,Data!J113,(IF(B18=Data!#REF!,Data!#REF!,(IF(B18=Data!B116,Data!J116,(IF(B18=Data!#REF!,Data!#REF!,(IF(B18=Data!#REF!,Data!#REF!,(IF(B18=Data!#REF!,Data!#REF!,(IF(B18=Data!B100,Data!J100,(IF(B18=Data!#REF!,Data!#REF!,Data!#REF!)))))))))))))))&amp;IF(B18=Data!#REF!,Data!#REF!,(IF(B18=Data!#REF!,Data!#REF!,(IF(B18=Data!B240,Data!J240,(IF(B18=Data!#REF!,Data!#REF!,(IF(B18=Data!#REF!,Data!#REF!,(IF(B18=Data!B140,Data!J908,(IF(B18=Data!#REF!,Data!#REF!,(IF(B18=Data!#REF!,Data!#REF!,Data!#REF!)))))))))))))))&amp;IF(B18=Data!#REF!,Data!#REF!,(IF(B18=Data!#REF!,Data!#REF!,(IF(B18=Data!#REF!,Data!#REF!,(IF(B18=Data!#REF!,Data!#REF!,(IF(B18=Data!#REF!,Data!#REF!,Data!#REF!)))))))))</f>
        <v>#REF!</v>
      </c>
      <c r="V18" s="227" t="str">
        <f>IF(D18="","",VLOOKUP(B18,Data!$B$5:$J$501,9,FALSE)*D18)</f>
        <v/>
      </c>
    </row>
    <row r="19" spans="1:22" ht="17.5" customHeight="1">
      <c r="A19" s="326">
        <v>1</v>
      </c>
      <c r="B19" s="327" t="s">
        <v>336</v>
      </c>
      <c r="C19" s="239" t="str">
        <f>IF(D19="","",VLOOKUP(B19,Data!$B$5:$L$501,2,FALSE))</f>
        <v>ZE62400</v>
      </c>
      <c r="D19" s="229">
        <v>6</v>
      </c>
      <c r="E19" s="320" t="s">
        <v>570</v>
      </c>
      <c r="F19" s="224">
        <f>IF(D19="","",VLOOKUP(B19,Data!$B$5:$L$501,11,FALSE))</f>
        <v>1704.47</v>
      </c>
      <c r="G19" s="234">
        <f>IF(D19&gt;0,D19*F19,"-")</f>
        <v>10226.82</v>
      </c>
      <c r="H19" s="225" t="str">
        <f>IF(D19="","",VLOOKUP(B19,Data!$B$5:$D$501,3,FALSE))</f>
        <v>C/T</v>
      </c>
      <c r="I19" s="225" t="str">
        <f>IF(D19="","",VLOOKUP(B19,Data!$B$5:$M$501,12,FALSE))</f>
        <v>Indonesia</v>
      </c>
      <c r="J19" s="231" t="s">
        <v>894</v>
      </c>
      <c r="K19" s="226">
        <f>IF(D19="","",VLOOKUP(B19,Data!$B$5:$E$501,4,FALSE)*D19)</f>
        <v>1206</v>
      </c>
      <c r="L19" s="232">
        <f>IF(D19="","",VLOOKUP(B19,Data!$B$5:$F$501,5,FALSE)*D19)</f>
        <v>1086</v>
      </c>
      <c r="M19" s="230" t="e">
        <f>IF(B19=Data!B91,Data!G91,(IF(B19=Data!#REF!,Data!#REF!,(IF(B19=Data!B94,Data!G94,(IF(B19=Data!#REF!,Data!#REF!,(IF(B19=Data!#REF!,Data!#REF!,(IF(B19=Data!#REF!,Data!#REF!,(IF(B19=Data!B78,Data!G78,(IF(B19=Data!#REF!,Data!#REF!,Data!#REF!)))))))))))))))&amp;IF(B19=Data!#REF!,Data!#REF!,(IF(B19=Data!#REF!,Data!#REF!,(IF(B19=Data!B218,Data!G218,(IF(B19=Data!#REF!,Data!#REF!,(IF(B19=Data!#REF!,Data!#REF!,(IF(B19=Data!B118,Data!G886,(IF(B19=Data!#REF!,Data!#REF!,(IF(B19=Data!#REF!,Data!#REF!,Data!#REF!)))))))))))))))&amp;IF(B19=Data!#REF!,Data!#REF!,(IF(B19=Data!#REF!,Data!#REF!,(IF(B19=Data!#REF!,Data!#REF!,(IF(B19=Data!#REF!,Data!#REF!,(IF(B19=Data!#REF!,Data!#REF!,Data!#REF!)))))))))</f>
        <v>#REF!</v>
      </c>
      <c r="N19" s="328"/>
      <c r="O19" s="329"/>
      <c r="P19" s="233" t="e">
        <f>IF(B19=Data!B91,Data!H91,(IF(B19=Data!#REF!,Data!#REF!,(IF(B19=Data!B94,Data!H94,(IF(B19=Data!#REF!,Data!#REF!,(IF(B19=Data!#REF!,Data!#REF!,(IF(B19=Data!#REF!,Data!#REF!,(IF(B19=Data!B78,Data!H78,(IF(B19=Data!#REF!,Data!#REF!,Data!#REF!)))))))))))))))&amp;IF(B19=Data!#REF!,Data!#REF!,(IF(B19=Data!#REF!,Data!#REF!,(IF(B19=Data!B218,Data!H218,(IF(B19=Data!#REF!,Data!#REF!,(IF(B19=Data!#REF!,Data!#REF!,(IF(B19=Data!B118,Data!H886,(IF(B19=Data!#REF!,Data!#REF!,(IF(B19=Data!#REF!,Data!#REF!,Data!#REF!)))))))))))))))&amp;IF(B19=Data!#REF!,Data!#REF!,(IF(B19=Data!#REF!,Data!#REF!,(IF(B19=Data!#REF!,Data!#REF!,(IF(B19=Data!#REF!,Data!#REF!,(IF(B19=Data!#REF!,Data!#REF!,Data!#REF!)))))))))</f>
        <v>#REF!</v>
      </c>
      <c r="Q19" s="329"/>
      <c r="R19" s="329"/>
      <c r="S19" s="233" t="e">
        <f>IF(B19=Data!B91,Data!I91,(IF(B19=Data!#REF!,Data!#REF!,(IF(B19=Data!B94,Data!I94,(IF(B19=Data!#REF!,Data!#REF!,(IF(B19=Data!#REF!,Data!#REF!,(IF(B19=Data!#REF!,Data!#REF!,(IF(B19=Data!B78,Data!I78,(IF(B19=Data!#REF!,Data!#REF!,Data!#REF!)))))))))))))))&amp;IF(B19=Data!#REF!,Data!#REF!,(IF(B19=Data!#REF!,Data!#REF!,(IF(B19=Data!B218,Data!I218,(IF(B19=Data!#REF!,Data!#REF!,(IF(B19=Data!#REF!,Data!#REF!,(IF(B19=Data!B118,Data!I886,(IF(B19=Data!#REF!,Data!#REF!,(IF(B19=Data!#REF!,Data!#REF!,Data!#REF!)))))))))))))))&amp;IF(B19=Data!#REF!,Data!#REF!,(IF(B19=Data!#REF!,Data!#REF!,(IF(B19=Data!#REF!,Data!#REF!,(IF(B19=Data!#REF!,Data!#REF!,(IF(B19=Data!#REF!,Data!#REF!,Data!#REF!)))))))))</f>
        <v>#REF!</v>
      </c>
      <c r="T19" s="330"/>
      <c r="U19" s="233" t="e">
        <f>IF(B19=Data!B91,Data!J91,(IF(B19=Data!#REF!,Data!#REF!,(IF(B19=Data!B94,Data!J94,(IF(B19=Data!#REF!,Data!#REF!,(IF(B19=Data!#REF!,Data!#REF!,(IF(B19=Data!#REF!,Data!#REF!,(IF(B19=Data!B78,Data!J78,(IF(B19=Data!#REF!,Data!#REF!,Data!#REF!)))))))))))))))&amp;IF(B19=Data!#REF!,Data!#REF!,(IF(B19=Data!#REF!,Data!#REF!,(IF(B19=Data!B218,Data!J218,(IF(B19=Data!#REF!,Data!#REF!,(IF(B19=Data!#REF!,Data!#REF!,(IF(B19=Data!B118,Data!J886,(IF(B19=Data!#REF!,Data!#REF!,(IF(B19=Data!#REF!,Data!#REF!,Data!#REF!)))))))))))))))&amp;IF(B19=Data!#REF!,Data!#REF!,(IF(B19=Data!#REF!,Data!#REF!,(IF(B19=Data!#REF!,Data!#REF!,(IF(B19=Data!#REF!,Data!#REF!,(IF(B19=Data!#REF!,Data!#REF!,Data!#REF!)))))))))</f>
        <v>#REF!</v>
      </c>
      <c r="V19" s="227">
        <f>IF(D19="","",VLOOKUP(B19,Data!$B$5:$J$501,9,FALSE)*D19)</f>
        <v>6.8999999999999995</v>
      </c>
    </row>
    <row r="20" spans="1:22" ht="17.75" customHeight="1">
      <c r="A20" s="326">
        <v>2</v>
      </c>
      <c r="B20" s="327" t="s">
        <v>386</v>
      </c>
      <c r="C20" s="239" t="str">
        <f>IF(D20="","",VLOOKUP(B20,Data!$B$5:$L$501,2,FALSE))</f>
        <v>ZW44770</v>
      </c>
      <c r="D20" s="229">
        <v>1</v>
      </c>
      <c r="E20" s="228"/>
      <c r="F20" s="224">
        <f>IF(D20="","",VLOOKUP(B20,Data!$B$5:$L$501,11,FALSE))</f>
        <v>1857.02</v>
      </c>
      <c r="G20" s="234">
        <f t="shared" ref="G20:G29" si="0">IF(D20&gt;0,D20*F20,"-")</f>
        <v>1857.02</v>
      </c>
      <c r="H20" s="225" t="str">
        <f>IF(D20="","",VLOOKUP(B20,Data!$B$5:$D$501,3,FALSE))</f>
        <v>C/T</v>
      </c>
      <c r="I20" s="225" t="str">
        <f>IF(D20="","",VLOOKUP(B20,Data!$B$5:$M$501,12,FALSE))</f>
        <v>Indonesia</v>
      </c>
      <c r="J20" s="231" t="s">
        <v>894</v>
      </c>
      <c r="K20" s="226">
        <f>IF(D20="","",VLOOKUP(B20,Data!$B$5:$E$501,4,FALSE)*D20)</f>
        <v>201</v>
      </c>
      <c r="L20" s="232">
        <f>IF(D20="","",VLOOKUP(B20,Data!$B$5:$F$501,5,FALSE)*D20)</f>
        <v>181</v>
      </c>
      <c r="M20" s="230" t="e">
        <f>IF(B20=Data!B78,Data!G78,(IF(B20=Data!#REF!,Data!#REF!,(IF(B20=Data!B81,Data!G81,(IF(B20=Data!#REF!,Data!#REF!,(IF(B20=Data!#REF!,Data!#REF!,(IF(B20=Data!#REF!,Data!#REF!,(IF(B20=Data!B65,Data!G65,(IF(B20=Data!#REF!,Data!#REF!,Data!#REF!)))))))))))))))&amp;IF(B20=Data!#REF!,Data!#REF!,(IF(B20=Data!#REF!,Data!#REF!,(IF(B20=Data!B205,Data!G205,(IF(B20=Data!#REF!,Data!#REF!,(IF(B20=Data!#REF!,Data!#REF!,(IF(B20=Data!B105,Data!G873,(IF(B20=Data!#REF!,Data!#REF!,(IF(B20=Data!#REF!,Data!#REF!,Data!#REF!)))))))))))))))&amp;IF(B20=Data!#REF!,Data!#REF!,(IF(B20=Data!#REF!,Data!#REF!,(IF(B20=Data!#REF!,Data!#REF!,(IF(B20=Data!#REF!,Data!#REF!,(IF(B20=Data!#REF!,Data!#REF!,Data!#REF!)))))))))</f>
        <v>#REF!</v>
      </c>
      <c r="N20" s="328"/>
      <c r="O20" s="329"/>
      <c r="P20" s="233" t="e">
        <f>IF(B20=Data!B78,Data!H78,(IF(B20=Data!#REF!,Data!#REF!,(IF(B20=Data!B81,Data!H81,(IF(B20=Data!#REF!,Data!#REF!,(IF(B20=Data!#REF!,Data!#REF!,(IF(B20=Data!#REF!,Data!#REF!,(IF(B20=Data!B65,Data!H65,(IF(B20=Data!#REF!,Data!#REF!,Data!#REF!)))))))))))))))&amp;IF(B20=Data!#REF!,Data!#REF!,(IF(B20=Data!#REF!,Data!#REF!,(IF(B20=Data!B205,Data!H205,(IF(B20=Data!#REF!,Data!#REF!,(IF(B20=Data!#REF!,Data!#REF!,(IF(B20=Data!B105,Data!H873,(IF(B20=Data!#REF!,Data!#REF!,(IF(B20=Data!#REF!,Data!#REF!,Data!#REF!)))))))))))))))&amp;IF(B20=Data!#REF!,Data!#REF!,(IF(B20=Data!#REF!,Data!#REF!,(IF(B20=Data!#REF!,Data!#REF!,(IF(B20=Data!#REF!,Data!#REF!,(IF(B20=Data!#REF!,Data!#REF!,Data!#REF!)))))))))</f>
        <v>#REF!</v>
      </c>
      <c r="Q20" s="329"/>
      <c r="R20" s="329"/>
      <c r="S20" s="233" t="e">
        <f>IF(B20=Data!B78,Data!I78,(IF(B20=Data!#REF!,Data!#REF!,(IF(B20=Data!B81,Data!I81,(IF(B20=Data!#REF!,Data!#REF!,(IF(B20=Data!#REF!,Data!#REF!,(IF(B20=Data!#REF!,Data!#REF!,(IF(B20=Data!B65,Data!I65,(IF(B20=Data!#REF!,Data!#REF!,Data!#REF!)))))))))))))))&amp;IF(B20=Data!#REF!,Data!#REF!,(IF(B20=Data!#REF!,Data!#REF!,(IF(B20=Data!B205,Data!I205,(IF(B20=Data!#REF!,Data!#REF!,(IF(B20=Data!#REF!,Data!#REF!,(IF(B20=Data!B105,Data!I873,(IF(B20=Data!#REF!,Data!#REF!,(IF(B20=Data!#REF!,Data!#REF!,Data!#REF!)))))))))))))))&amp;IF(B20=Data!#REF!,Data!#REF!,(IF(B20=Data!#REF!,Data!#REF!,(IF(B20=Data!#REF!,Data!#REF!,(IF(B20=Data!#REF!,Data!#REF!,(IF(B20=Data!#REF!,Data!#REF!,Data!#REF!)))))))))</f>
        <v>#REF!</v>
      </c>
      <c r="T20" s="330"/>
      <c r="U20" s="233" t="e">
        <f>IF(B20=Data!B78,Data!J78,(IF(B20=Data!#REF!,Data!#REF!,(IF(B20=Data!B81,Data!J81,(IF(B20=Data!#REF!,Data!#REF!,(IF(B20=Data!#REF!,Data!#REF!,(IF(B20=Data!#REF!,Data!#REF!,(IF(B20=Data!B65,Data!J65,(IF(B20=Data!#REF!,Data!#REF!,Data!#REF!)))))))))))))))&amp;IF(B20=Data!#REF!,Data!#REF!,(IF(B20=Data!#REF!,Data!#REF!,(IF(B20=Data!B205,Data!J205,(IF(B20=Data!#REF!,Data!#REF!,(IF(B20=Data!#REF!,Data!#REF!,(IF(B20=Data!B105,Data!J873,(IF(B20=Data!#REF!,Data!#REF!,(IF(B20=Data!#REF!,Data!#REF!,Data!#REF!)))))))))))))))&amp;IF(B20=Data!#REF!,Data!#REF!,(IF(B20=Data!#REF!,Data!#REF!,(IF(B20=Data!#REF!,Data!#REF!,(IF(B20=Data!#REF!,Data!#REF!,(IF(B20=Data!#REF!,Data!#REF!,Data!#REF!)))))))))</f>
        <v>#REF!</v>
      </c>
      <c r="V20" s="227">
        <f>IF(D20="","",VLOOKUP(B20,Data!$B$5:$J$501,9,FALSE)*D20)</f>
        <v>1.1499999999999999</v>
      </c>
    </row>
    <row r="21" spans="1:22" ht="17.75" customHeight="1">
      <c r="A21" s="326">
        <v>3</v>
      </c>
      <c r="B21" s="327" t="s">
        <v>696</v>
      </c>
      <c r="C21" s="239" t="str">
        <f>IF(D21="","",VLOOKUP(B21,Data!$B$5:$L$501,2,FALSE))</f>
        <v>VAC9530</v>
      </c>
      <c r="D21" s="229">
        <v>1</v>
      </c>
      <c r="E21" s="228" t="s">
        <v>519</v>
      </c>
      <c r="F21" s="224">
        <f>IF(D21="","",VLOOKUP(B21,Data!$B$5:$L$501,11,FALSE))</f>
        <v>2053.67</v>
      </c>
      <c r="G21" s="234">
        <f t="shared" si="0"/>
        <v>2053.67</v>
      </c>
      <c r="H21" s="225" t="str">
        <f>IF(D21="","",VLOOKUP(B21,Data!$B$5:$D$501,3,FALSE))</f>
        <v>C/T</v>
      </c>
      <c r="I21" s="225" t="str">
        <f>IF(D21="","",VLOOKUP(B21,Data!$B$5:$M$501,12,FALSE))</f>
        <v>Indonesia</v>
      </c>
      <c r="J21" s="231" t="s">
        <v>894</v>
      </c>
      <c r="K21" s="226">
        <f>IF(D21="","",VLOOKUP(B21,Data!$B$5:$E$501,4,FALSE)*D21)</f>
        <v>204</v>
      </c>
      <c r="L21" s="232">
        <f>IF(D21="","",VLOOKUP(B21,Data!$B$5:$F$501,5,FALSE)*D21)</f>
        <v>184</v>
      </c>
      <c r="M21" s="230" t="e">
        <f>IF(B21=Data!B67,Data!G67,(IF(B21=Data!#REF!,Data!#REF!,(IF(B21=Data!B70,Data!G70,(IF(B21=Data!#REF!,Data!#REF!,(IF(B21=Data!#REF!,Data!#REF!,(IF(B21=Data!#REF!,Data!#REF!,(IF(B21=Data!B54,Data!G54,(IF(B21=Data!#REF!,Data!#REF!,Data!#REF!)))))))))))))))&amp;IF(B21=Data!#REF!,Data!#REF!,(IF(B21=Data!#REF!,Data!#REF!,(IF(B21=Data!B194,Data!G194,(IF(B21=Data!#REF!,Data!#REF!,(IF(B21=Data!#REF!,Data!#REF!,(IF(B21=Data!B94,Data!G862,(IF(B21=Data!#REF!,Data!#REF!,(IF(B21=Data!#REF!,Data!#REF!,Data!#REF!)))))))))))))))&amp;IF(B21=Data!#REF!,Data!#REF!,(IF(B21=Data!#REF!,Data!#REF!,(IF(B21=Data!#REF!,Data!#REF!,(IF(B21=Data!#REF!,Data!#REF!,(IF(B21=Data!#REF!,Data!#REF!,Data!#REF!)))))))))</f>
        <v>#REF!</v>
      </c>
      <c r="N21" s="328"/>
      <c r="O21" s="329"/>
      <c r="P21" s="233" t="e">
        <f>IF(B21=Data!B67,Data!H67,(IF(B21=Data!#REF!,Data!#REF!,(IF(B21=Data!B70,Data!H70,(IF(B21=Data!#REF!,Data!#REF!,(IF(B21=Data!#REF!,Data!#REF!,(IF(B21=Data!#REF!,Data!#REF!,(IF(B21=Data!B54,Data!H54,(IF(B21=Data!#REF!,Data!#REF!,Data!#REF!)))))))))))))))&amp;IF(B21=Data!#REF!,Data!#REF!,(IF(B21=Data!#REF!,Data!#REF!,(IF(B21=Data!B194,Data!H194,(IF(B21=Data!#REF!,Data!#REF!,(IF(B21=Data!#REF!,Data!#REF!,(IF(B21=Data!B94,Data!H862,(IF(B21=Data!#REF!,Data!#REF!,(IF(B21=Data!#REF!,Data!#REF!,Data!#REF!)))))))))))))))&amp;IF(B21=Data!#REF!,Data!#REF!,(IF(B21=Data!#REF!,Data!#REF!,(IF(B21=Data!#REF!,Data!#REF!,(IF(B21=Data!#REF!,Data!#REF!,(IF(B21=Data!#REF!,Data!#REF!,Data!#REF!)))))))))</f>
        <v>#REF!</v>
      </c>
      <c r="Q21" s="329"/>
      <c r="R21" s="329"/>
      <c r="S21" s="233" t="e">
        <f>IF(B21=Data!B67,Data!I67,(IF(B21=Data!#REF!,Data!#REF!,(IF(B21=Data!B70,Data!I70,(IF(B21=Data!#REF!,Data!#REF!,(IF(B21=Data!#REF!,Data!#REF!,(IF(B21=Data!#REF!,Data!#REF!,(IF(B21=Data!B54,Data!I54,(IF(B21=Data!#REF!,Data!#REF!,Data!#REF!)))))))))))))))&amp;IF(B21=Data!#REF!,Data!#REF!,(IF(B21=Data!#REF!,Data!#REF!,(IF(B21=Data!B194,Data!I194,(IF(B21=Data!#REF!,Data!#REF!,(IF(B21=Data!#REF!,Data!#REF!,(IF(B21=Data!B94,Data!I862,(IF(B21=Data!#REF!,Data!#REF!,(IF(B21=Data!#REF!,Data!#REF!,Data!#REF!)))))))))))))))&amp;IF(B21=Data!#REF!,Data!#REF!,(IF(B21=Data!#REF!,Data!#REF!,(IF(B21=Data!#REF!,Data!#REF!,(IF(B21=Data!#REF!,Data!#REF!,(IF(B21=Data!#REF!,Data!#REF!,Data!#REF!)))))))))</f>
        <v>#REF!</v>
      </c>
      <c r="T21" s="330"/>
      <c r="U21" s="233" t="e">
        <f>IF(B21=Data!B67,Data!J67,(IF(B21=Data!#REF!,Data!#REF!,(IF(B21=Data!B70,Data!J70,(IF(B21=Data!#REF!,Data!#REF!,(IF(B21=Data!#REF!,Data!#REF!,(IF(B21=Data!#REF!,Data!#REF!,(IF(B21=Data!B54,Data!J54,(IF(B21=Data!#REF!,Data!#REF!,Data!#REF!)))))))))))))))&amp;IF(B21=Data!#REF!,Data!#REF!,(IF(B21=Data!#REF!,Data!#REF!,(IF(B21=Data!B194,Data!J194,(IF(B21=Data!#REF!,Data!#REF!,(IF(B21=Data!#REF!,Data!#REF!,(IF(B21=Data!B94,Data!J862,(IF(B21=Data!#REF!,Data!#REF!,(IF(B21=Data!#REF!,Data!#REF!,Data!#REF!)))))))))))))))&amp;IF(B21=Data!#REF!,Data!#REF!,(IF(B21=Data!#REF!,Data!#REF!,(IF(B21=Data!#REF!,Data!#REF!,(IF(B21=Data!#REF!,Data!#REF!,(IF(B21=Data!#REF!,Data!#REF!,Data!#REF!)))))))))</f>
        <v>#REF!</v>
      </c>
      <c r="V21" s="227">
        <f>IF(D21="","",VLOOKUP(B21,Data!$B$5:$J$501,9,FALSE)*D21)</f>
        <v>1.129</v>
      </c>
    </row>
    <row r="22" spans="1:22" ht="17.75" customHeight="1">
      <c r="A22" s="326">
        <v>4</v>
      </c>
      <c r="B22" s="327" t="s">
        <v>348</v>
      </c>
      <c r="C22" s="239" t="str">
        <f>IF(D22="","",VLOOKUP(B22,Data!$B$5:$L$501,2,FALSE))</f>
        <v>ZF71250</v>
      </c>
      <c r="D22" s="229">
        <v>3</v>
      </c>
      <c r="E22" s="319"/>
      <c r="F22" s="224">
        <f>IF(D22="","",VLOOKUP(B22,Data!$B$5:$L$501,11,FALSE))</f>
        <v>1991.71</v>
      </c>
      <c r="G22" s="234">
        <f t="shared" si="0"/>
        <v>5975.13</v>
      </c>
      <c r="H22" s="225" t="str">
        <f>IF(D22="","",VLOOKUP(B22,Data!$B$5:$D$501,3,FALSE))</f>
        <v>C/T</v>
      </c>
      <c r="I22" s="225" t="str">
        <f>IF(D22="","",VLOOKUP(B22,Data!$B$5:$M$501,12,FALSE))</f>
        <v>Indonesia</v>
      </c>
      <c r="J22" s="231" t="s">
        <v>894</v>
      </c>
      <c r="K22" s="226">
        <f>IF(D22="","",VLOOKUP(B22,Data!$B$5:$E$501,4,FALSE)*D22)</f>
        <v>660</v>
      </c>
      <c r="L22" s="232">
        <f>IF(D22="","",VLOOKUP(B22,Data!$B$5:$F$501,5,FALSE)*D22)</f>
        <v>597</v>
      </c>
      <c r="M22" s="230" t="e">
        <f>IF(B22=Data!B68,Data!G68,(IF(B22=Data!#REF!,Data!#REF!,(IF(B22=Data!B71,Data!G71,(IF(B22=Data!#REF!,Data!#REF!,(IF(B22=Data!#REF!,Data!#REF!,(IF(B22=Data!#REF!,Data!#REF!,(IF(B22=Data!B55,Data!G55,(IF(B22=Data!#REF!,Data!#REF!,Data!#REF!)))))))))))))))&amp;IF(B22=Data!#REF!,Data!#REF!,(IF(B22=Data!#REF!,Data!#REF!,(IF(B22=Data!B195,Data!G195,(IF(B22=Data!#REF!,Data!#REF!,(IF(B22=Data!#REF!,Data!#REF!,(IF(B22=Data!B95,Data!G863,(IF(B22=Data!#REF!,Data!#REF!,(IF(B22=Data!#REF!,Data!#REF!,Data!#REF!)))))))))))))))&amp;IF(B22=Data!#REF!,Data!#REF!,(IF(B22=Data!#REF!,Data!#REF!,(IF(B22=Data!#REF!,Data!#REF!,(IF(B22=Data!#REF!,Data!#REF!,(IF(B22=Data!#REF!,Data!#REF!,Data!#REF!)))))))))</f>
        <v>#REF!</v>
      </c>
      <c r="N22" s="328"/>
      <c r="O22" s="329"/>
      <c r="P22" s="233" t="e">
        <f>IF(B22=Data!B68,Data!H68,(IF(B22=Data!#REF!,Data!#REF!,(IF(B22=Data!B71,Data!H71,(IF(B22=Data!#REF!,Data!#REF!,(IF(B22=Data!#REF!,Data!#REF!,(IF(B22=Data!#REF!,Data!#REF!,(IF(B22=Data!B55,Data!H55,(IF(B22=Data!#REF!,Data!#REF!,Data!#REF!)))))))))))))))&amp;IF(B22=Data!#REF!,Data!#REF!,(IF(B22=Data!#REF!,Data!#REF!,(IF(B22=Data!B195,Data!H195,(IF(B22=Data!#REF!,Data!#REF!,(IF(B22=Data!#REF!,Data!#REF!,(IF(B22=Data!B95,Data!H863,(IF(B22=Data!#REF!,Data!#REF!,(IF(B22=Data!#REF!,Data!#REF!,Data!#REF!)))))))))))))))&amp;IF(B22=Data!#REF!,Data!#REF!,(IF(B22=Data!#REF!,Data!#REF!,(IF(B22=Data!#REF!,Data!#REF!,(IF(B22=Data!#REF!,Data!#REF!,(IF(B22=Data!#REF!,Data!#REF!,Data!#REF!)))))))))</f>
        <v>#REF!</v>
      </c>
      <c r="Q22" s="329"/>
      <c r="R22" s="329"/>
      <c r="S22" s="233" t="e">
        <f>IF(B22=Data!B68,Data!I68,(IF(B22=Data!#REF!,Data!#REF!,(IF(B22=Data!B71,Data!I71,(IF(B22=Data!#REF!,Data!#REF!,(IF(B22=Data!#REF!,Data!#REF!,(IF(B22=Data!#REF!,Data!#REF!,(IF(B22=Data!B55,Data!I55,(IF(B22=Data!#REF!,Data!#REF!,Data!#REF!)))))))))))))))&amp;IF(B22=Data!#REF!,Data!#REF!,(IF(B22=Data!#REF!,Data!#REF!,(IF(B22=Data!B195,Data!I195,(IF(B22=Data!#REF!,Data!#REF!,(IF(B22=Data!#REF!,Data!#REF!,(IF(B22=Data!B95,Data!I863,(IF(B22=Data!#REF!,Data!#REF!,(IF(B22=Data!#REF!,Data!#REF!,Data!#REF!)))))))))))))))&amp;IF(B22=Data!#REF!,Data!#REF!,(IF(B22=Data!#REF!,Data!#REF!,(IF(B22=Data!#REF!,Data!#REF!,(IF(B22=Data!#REF!,Data!#REF!,(IF(B22=Data!#REF!,Data!#REF!,Data!#REF!)))))))))</f>
        <v>#REF!</v>
      </c>
      <c r="T22" s="330"/>
      <c r="U22" s="233" t="e">
        <f>IF(B22=Data!B68,Data!J68,(IF(B22=Data!#REF!,Data!#REF!,(IF(B22=Data!B71,Data!J71,(IF(B22=Data!#REF!,Data!#REF!,(IF(B22=Data!#REF!,Data!#REF!,(IF(B22=Data!#REF!,Data!#REF!,(IF(B22=Data!B55,Data!J55,(IF(B22=Data!#REF!,Data!#REF!,Data!#REF!)))))))))))))))&amp;IF(B22=Data!#REF!,Data!#REF!,(IF(B22=Data!#REF!,Data!#REF!,(IF(B22=Data!B195,Data!J195,(IF(B22=Data!#REF!,Data!#REF!,(IF(B22=Data!#REF!,Data!#REF!,(IF(B22=Data!B95,Data!J863,(IF(B22=Data!#REF!,Data!#REF!,(IF(B22=Data!#REF!,Data!#REF!,Data!#REF!)))))))))))))))&amp;IF(B22=Data!#REF!,Data!#REF!,(IF(B22=Data!#REF!,Data!#REF!,(IF(B22=Data!#REF!,Data!#REF!,(IF(B22=Data!#REF!,Data!#REF!,(IF(B22=Data!#REF!,Data!#REF!,Data!#REF!)))))))))</f>
        <v>#REF!</v>
      </c>
      <c r="V22" s="227">
        <f>IF(D22="","",VLOOKUP(B22,Data!$B$5:$J$501,9,FALSE)*D22)</f>
        <v>3.5550000000000002</v>
      </c>
    </row>
    <row r="23" spans="1:22" ht="17.75" customHeight="1">
      <c r="A23" s="326">
        <v>5</v>
      </c>
      <c r="B23" s="327" t="s">
        <v>25</v>
      </c>
      <c r="C23" s="239" t="str">
        <f>IF(D23="","",VLOOKUP(B23,Data!$B$5:$L$501,2,FALSE))</f>
        <v>ZJ73730</v>
      </c>
      <c r="D23" s="229">
        <v>1</v>
      </c>
      <c r="E23" s="319" t="s">
        <v>524</v>
      </c>
      <c r="F23" s="224">
        <f>IF(D23="","",VLOOKUP(B23,Data!$B$5:$L$501,11,FALSE))</f>
        <v>2456.2800000000002</v>
      </c>
      <c r="G23" s="234">
        <f t="shared" si="0"/>
        <v>2456.2800000000002</v>
      </c>
      <c r="H23" s="225" t="str">
        <f>IF(D23="","",VLOOKUP(B23,Data!$B$5:$D$501,3,FALSE))</f>
        <v>C/T</v>
      </c>
      <c r="I23" s="225" t="str">
        <f>IF(D23="","",VLOOKUP(B23,Data!$B$5:$M$501,12,FALSE))</f>
        <v>Indonesia</v>
      </c>
      <c r="J23" s="231" t="s">
        <v>894</v>
      </c>
      <c r="K23" s="226">
        <f>IF(D23="","",VLOOKUP(B23,Data!$B$5:$E$501,4,FALSE)*D23)</f>
        <v>220</v>
      </c>
      <c r="L23" s="232">
        <f>IF(D23="","",VLOOKUP(B23,Data!$B$5:$F$501,5,FALSE)*D23)</f>
        <v>199</v>
      </c>
      <c r="M23" s="230" t="e">
        <f>IF(B23=Data!B69,Data!G69,(IF(B23=Data!#REF!,Data!#REF!,(IF(B23=Data!B72,Data!G72,(IF(B23=Data!#REF!,Data!#REF!,(IF(B23=Data!#REF!,Data!#REF!,(IF(B23=Data!#REF!,Data!#REF!,(IF(B23=Data!B56,Data!G56,(IF(B23=Data!#REF!,Data!#REF!,Data!#REF!)))))))))))))))&amp;IF(B23=Data!#REF!,Data!#REF!,(IF(B23=Data!#REF!,Data!#REF!,(IF(B23=Data!B196,Data!G196,(IF(B23=Data!#REF!,Data!#REF!,(IF(B23=Data!#REF!,Data!#REF!,(IF(B23=Data!B96,Data!G864,(IF(B23=Data!#REF!,Data!#REF!,(IF(B23=Data!#REF!,Data!#REF!,Data!#REF!)))))))))))))))&amp;IF(B23=Data!#REF!,Data!#REF!,(IF(B23=Data!#REF!,Data!#REF!,(IF(B23=Data!#REF!,Data!#REF!,(IF(B23=Data!#REF!,Data!#REF!,(IF(B23=Data!#REF!,Data!#REF!,Data!#REF!)))))))))</f>
        <v>#REF!</v>
      </c>
      <c r="N23" s="328"/>
      <c r="O23" s="329"/>
      <c r="P23" s="233" t="e">
        <f>IF(B23=Data!B69,Data!H69,(IF(B23=Data!#REF!,Data!#REF!,(IF(B23=Data!B72,Data!H72,(IF(B23=Data!#REF!,Data!#REF!,(IF(B23=Data!#REF!,Data!#REF!,(IF(B23=Data!#REF!,Data!#REF!,(IF(B23=Data!B56,Data!H56,(IF(B23=Data!#REF!,Data!#REF!,Data!#REF!)))))))))))))))&amp;IF(B23=Data!#REF!,Data!#REF!,(IF(B23=Data!#REF!,Data!#REF!,(IF(B23=Data!B196,Data!H196,(IF(B23=Data!#REF!,Data!#REF!,(IF(B23=Data!#REF!,Data!#REF!,(IF(B23=Data!B96,Data!H864,(IF(B23=Data!#REF!,Data!#REF!,(IF(B23=Data!#REF!,Data!#REF!,Data!#REF!)))))))))))))))&amp;IF(B23=Data!#REF!,Data!#REF!,(IF(B23=Data!#REF!,Data!#REF!,(IF(B23=Data!#REF!,Data!#REF!,(IF(B23=Data!#REF!,Data!#REF!,(IF(B23=Data!#REF!,Data!#REF!,Data!#REF!)))))))))</f>
        <v>#REF!</v>
      </c>
      <c r="Q23" s="329"/>
      <c r="R23" s="329"/>
      <c r="S23" s="233" t="e">
        <f>IF(B23=Data!B69,Data!I69,(IF(B23=Data!#REF!,Data!#REF!,(IF(B23=Data!B72,Data!I72,(IF(B23=Data!#REF!,Data!#REF!,(IF(B23=Data!#REF!,Data!#REF!,(IF(B23=Data!#REF!,Data!#REF!,(IF(B23=Data!B56,Data!I56,(IF(B23=Data!#REF!,Data!#REF!,Data!#REF!)))))))))))))))&amp;IF(B23=Data!#REF!,Data!#REF!,(IF(B23=Data!#REF!,Data!#REF!,(IF(B23=Data!B196,Data!I196,(IF(B23=Data!#REF!,Data!#REF!,(IF(B23=Data!#REF!,Data!#REF!,(IF(B23=Data!B96,Data!I864,(IF(B23=Data!#REF!,Data!#REF!,(IF(B23=Data!#REF!,Data!#REF!,Data!#REF!)))))))))))))))&amp;IF(B23=Data!#REF!,Data!#REF!,(IF(B23=Data!#REF!,Data!#REF!,(IF(B23=Data!#REF!,Data!#REF!,(IF(B23=Data!#REF!,Data!#REF!,(IF(B23=Data!#REF!,Data!#REF!,Data!#REF!)))))))))</f>
        <v>#REF!</v>
      </c>
      <c r="T23" s="330"/>
      <c r="U23" s="233" t="e">
        <f>IF(B23=Data!B69,Data!J69,(IF(B23=Data!#REF!,Data!#REF!,(IF(B23=Data!B72,Data!J72,(IF(B23=Data!#REF!,Data!#REF!,(IF(B23=Data!#REF!,Data!#REF!,(IF(B23=Data!#REF!,Data!#REF!,(IF(B23=Data!B56,Data!J56,(IF(B23=Data!#REF!,Data!#REF!,Data!#REF!)))))))))))))))&amp;IF(B23=Data!#REF!,Data!#REF!,(IF(B23=Data!#REF!,Data!#REF!,(IF(B23=Data!B196,Data!J196,(IF(B23=Data!#REF!,Data!#REF!,(IF(B23=Data!#REF!,Data!#REF!,(IF(B23=Data!B96,Data!J864,(IF(B23=Data!#REF!,Data!#REF!,(IF(B23=Data!#REF!,Data!#REF!,Data!#REF!)))))))))))))))&amp;IF(B23=Data!#REF!,Data!#REF!,(IF(B23=Data!#REF!,Data!#REF!,(IF(B23=Data!#REF!,Data!#REF!,(IF(B23=Data!#REF!,Data!#REF!,(IF(B23=Data!#REF!,Data!#REF!,Data!#REF!)))))))))</f>
        <v>#REF!</v>
      </c>
      <c r="V23" s="227">
        <f>IF(D23="","",VLOOKUP(B23,Data!$B$5:$J$501,9,FALSE)*D23)</f>
        <v>1.1850000000000001</v>
      </c>
    </row>
    <row r="24" spans="1:22" ht="17.75" customHeight="1">
      <c r="A24" s="326">
        <v>6</v>
      </c>
      <c r="B24" s="327" t="s">
        <v>697</v>
      </c>
      <c r="C24" s="239" t="str">
        <f>IF(D24="","",VLOOKUP(B24,Data!$B$5:$L$501,2,FALSE))</f>
        <v>VAC9540</v>
      </c>
      <c r="D24" s="229">
        <v>3</v>
      </c>
      <c r="E24" s="320"/>
      <c r="F24" s="224">
        <f>IF(D24="","",VLOOKUP(B24,Data!$B$5:$L$501,11,FALSE))</f>
        <v>2343</v>
      </c>
      <c r="G24" s="234">
        <f t="shared" si="0"/>
        <v>7029</v>
      </c>
      <c r="H24" s="225" t="str">
        <f>IF(D24="","",VLOOKUP(B24,Data!$B$5:$D$501,3,FALSE))</f>
        <v>C/T</v>
      </c>
      <c r="I24" s="225" t="str">
        <f>IF(D24="","",VLOOKUP(B24,Data!$B$5:$M$501,12,FALSE))</f>
        <v>Indonesia</v>
      </c>
      <c r="J24" s="231" t="s">
        <v>894</v>
      </c>
      <c r="K24" s="226">
        <f>IF(D24="","",VLOOKUP(B24,Data!$B$5:$E$501,4,FALSE)*D24)</f>
        <v>675</v>
      </c>
      <c r="L24" s="232">
        <f>IF(D24="","",VLOOKUP(B24,Data!$B$5:$F$501,5,FALSE)*D24)</f>
        <v>612</v>
      </c>
      <c r="M24" s="230" t="e">
        <f>IF(B24=Data!B70,Data!G70,(IF(B24=Data!#REF!,Data!#REF!,(IF(B24=Data!B73,Data!G73,(IF(B24=Data!#REF!,Data!#REF!,(IF(B24=Data!#REF!,Data!#REF!,(IF(B24=Data!#REF!,Data!#REF!,(IF(B24=Data!B57,Data!G57,(IF(B24=Data!#REF!,Data!#REF!,Data!#REF!)))))))))))))))&amp;IF(B24=Data!#REF!,Data!#REF!,(IF(B24=Data!#REF!,Data!#REF!,(IF(B24=Data!B197,Data!G197,(IF(B24=Data!#REF!,Data!#REF!,(IF(B24=Data!#REF!,Data!#REF!,(IF(B24=Data!B97,Data!G865,(IF(B24=Data!#REF!,Data!#REF!,(IF(B24=Data!#REF!,Data!#REF!,Data!#REF!)))))))))))))))&amp;IF(B24=Data!#REF!,Data!#REF!,(IF(B24=Data!#REF!,Data!#REF!,(IF(B24=Data!#REF!,Data!#REF!,(IF(B24=Data!#REF!,Data!#REF!,(IF(B24=Data!#REF!,Data!#REF!,Data!#REF!)))))))))</f>
        <v>#REF!</v>
      </c>
      <c r="N24" s="328"/>
      <c r="O24" s="329"/>
      <c r="P24" s="233" t="e">
        <f>IF(B24=Data!B70,Data!H70,(IF(B24=Data!#REF!,Data!#REF!,(IF(B24=Data!B73,Data!H73,(IF(B24=Data!#REF!,Data!#REF!,(IF(B24=Data!#REF!,Data!#REF!,(IF(B24=Data!#REF!,Data!#REF!,(IF(B24=Data!B57,Data!H57,(IF(B24=Data!#REF!,Data!#REF!,Data!#REF!)))))))))))))))&amp;IF(B24=Data!#REF!,Data!#REF!,(IF(B24=Data!#REF!,Data!#REF!,(IF(B24=Data!B197,Data!H197,(IF(B24=Data!#REF!,Data!#REF!,(IF(B24=Data!#REF!,Data!#REF!,(IF(B24=Data!B97,Data!H865,(IF(B24=Data!#REF!,Data!#REF!,(IF(B24=Data!#REF!,Data!#REF!,Data!#REF!)))))))))))))))&amp;IF(B24=Data!#REF!,Data!#REF!,(IF(B24=Data!#REF!,Data!#REF!,(IF(B24=Data!#REF!,Data!#REF!,(IF(B24=Data!#REF!,Data!#REF!,(IF(B24=Data!#REF!,Data!#REF!,Data!#REF!)))))))))</f>
        <v>#REF!</v>
      </c>
      <c r="Q24" s="329"/>
      <c r="R24" s="329"/>
      <c r="S24" s="233" t="e">
        <f>IF(B24=Data!B70,Data!I70,(IF(B24=Data!#REF!,Data!#REF!,(IF(B24=Data!B73,Data!I73,(IF(B24=Data!#REF!,Data!#REF!,(IF(B24=Data!#REF!,Data!#REF!,(IF(B24=Data!#REF!,Data!#REF!,(IF(B24=Data!B57,Data!I57,(IF(B24=Data!#REF!,Data!#REF!,Data!#REF!)))))))))))))))&amp;IF(B24=Data!#REF!,Data!#REF!,(IF(B24=Data!#REF!,Data!#REF!,(IF(B24=Data!B197,Data!I197,(IF(B24=Data!#REF!,Data!#REF!,(IF(B24=Data!#REF!,Data!#REF!,(IF(B24=Data!B97,Data!I865,(IF(B24=Data!#REF!,Data!#REF!,(IF(B24=Data!#REF!,Data!#REF!,Data!#REF!)))))))))))))))&amp;IF(B24=Data!#REF!,Data!#REF!,(IF(B24=Data!#REF!,Data!#REF!,(IF(B24=Data!#REF!,Data!#REF!,(IF(B24=Data!#REF!,Data!#REF!,(IF(B24=Data!#REF!,Data!#REF!,Data!#REF!)))))))))</f>
        <v>#REF!</v>
      </c>
      <c r="T24" s="330"/>
      <c r="U24" s="233" t="e">
        <f>IF(B24=Data!B70,Data!J70,(IF(B24=Data!#REF!,Data!#REF!,(IF(B24=Data!B73,Data!J73,(IF(B24=Data!#REF!,Data!#REF!,(IF(B24=Data!#REF!,Data!#REF!,(IF(B24=Data!#REF!,Data!#REF!,(IF(B24=Data!B57,Data!J57,(IF(B24=Data!#REF!,Data!#REF!,Data!#REF!)))))))))))))))&amp;IF(B24=Data!#REF!,Data!#REF!,(IF(B24=Data!#REF!,Data!#REF!,(IF(B24=Data!B197,Data!J197,(IF(B24=Data!#REF!,Data!#REF!,(IF(B24=Data!#REF!,Data!#REF!,(IF(B24=Data!B97,Data!J865,(IF(B24=Data!#REF!,Data!#REF!,(IF(B24=Data!#REF!,Data!#REF!,Data!#REF!)))))))))))))))&amp;IF(B24=Data!#REF!,Data!#REF!,(IF(B24=Data!#REF!,Data!#REF!,(IF(B24=Data!#REF!,Data!#REF!,(IF(B24=Data!#REF!,Data!#REF!,(IF(B24=Data!#REF!,Data!#REF!,Data!#REF!)))))))))</f>
        <v>#REF!</v>
      </c>
      <c r="V24" s="227">
        <f>IF(D24="","",VLOOKUP(B24,Data!$B$5:$J$501,9,FALSE)*D24)</f>
        <v>3.5550000000000002</v>
      </c>
    </row>
    <row r="25" spans="1:22" ht="17.75" customHeight="1">
      <c r="A25" s="326">
        <v>7</v>
      </c>
      <c r="B25" s="327" t="s">
        <v>350</v>
      </c>
      <c r="C25" s="239" t="str">
        <f>IF(D25="","",VLOOKUP(B25,Data!$B$5:$L$501,2,FALSE))</f>
        <v>ZF42500</v>
      </c>
      <c r="D25" s="229">
        <v>1</v>
      </c>
      <c r="E25" s="320"/>
      <c r="F25" s="224">
        <f>IF(D25="","",VLOOKUP(B25,Data!$B$5:$L$501,11,FALSE))</f>
        <v>2302.7199999999998</v>
      </c>
      <c r="G25" s="234">
        <f t="shared" si="0"/>
        <v>2302.7199999999998</v>
      </c>
      <c r="H25" s="225" t="str">
        <f>IF(D25="","",VLOOKUP(B25,Data!$B$5:$D$501,3,FALSE))</f>
        <v>C/T</v>
      </c>
      <c r="I25" s="225" t="str">
        <f>IF(D25="","",VLOOKUP(B25,Data!$B$5:$M$501,12,FALSE))</f>
        <v>Indonesia</v>
      </c>
      <c r="J25" s="231" t="s">
        <v>894</v>
      </c>
      <c r="K25" s="226">
        <f>IF(D25="","",VLOOKUP(B25,Data!$B$5:$E$501,4,FALSE)*D25)</f>
        <v>267</v>
      </c>
      <c r="L25" s="232">
        <f>IF(D25="","",VLOOKUP(B25,Data!$B$5:$F$501,5,FALSE)*D25)</f>
        <v>242</v>
      </c>
      <c r="M25" s="230" t="e">
        <f>IF(B25=Data!B71,Data!G71,(IF(B25=Data!#REF!,Data!#REF!,(IF(B25=Data!B74,Data!G74,(IF(B25=Data!#REF!,Data!#REF!,(IF(B25=Data!#REF!,Data!#REF!,(IF(B25=Data!#REF!,Data!#REF!,(IF(B25=Data!B58,Data!G58,(IF(B25=Data!#REF!,Data!#REF!,Data!#REF!)))))))))))))))&amp;IF(B25=Data!#REF!,Data!#REF!,(IF(B25=Data!#REF!,Data!#REF!,(IF(B25=Data!B198,Data!G198,(IF(B25=Data!#REF!,Data!#REF!,(IF(B25=Data!#REF!,Data!#REF!,(IF(B25=Data!B98,Data!G866,(IF(B25=Data!#REF!,Data!#REF!,(IF(B25=Data!#REF!,Data!#REF!,Data!#REF!)))))))))))))))&amp;IF(B25=Data!#REF!,Data!#REF!,(IF(B25=Data!#REF!,Data!#REF!,(IF(B25=Data!#REF!,Data!#REF!,(IF(B25=Data!#REF!,Data!#REF!,(IF(B25=Data!#REF!,Data!#REF!,Data!#REF!)))))))))</f>
        <v>#REF!</v>
      </c>
      <c r="N25" s="328"/>
      <c r="O25" s="329"/>
      <c r="P25" s="233" t="e">
        <f>IF(B25=Data!B71,Data!H71,(IF(B25=Data!#REF!,Data!#REF!,(IF(B25=Data!B74,Data!H74,(IF(B25=Data!#REF!,Data!#REF!,(IF(B25=Data!#REF!,Data!#REF!,(IF(B25=Data!#REF!,Data!#REF!,(IF(B25=Data!B58,Data!H58,(IF(B25=Data!#REF!,Data!#REF!,Data!#REF!)))))))))))))))&amp;IF(B25=Data!#REF!,Data!#REF!,(IF(B25=Data!#REF!,Data!#REF!,(IF(B25=Data!B198,Data!H198,(IF(B25=Data!#REF!,Data!#REF!,(IF(B25=Data!#REF!,Data!#REF!,(IF(B25=Data!B98,Data!H866,(IF(B25=Data!#REF!,Data!#REF!,(IF(B25=Data!#REF!,Data!#REF!,Data!#REF!)))))))))))))))&amp;IF(B25=Data!#REF!,Data!#REF!,(IF(B25=Data!#REF!,Data!#REF!,(IF(B25=Data!#REF!,Data!#REF!,(IF(B25=Data!#REF!,Data!#REF!,(IF(B25=Data!#REF!,Data!#REF!,Data!#REF!)))))))))</f>
        <v>#REF!</v>
      </c>
      <c r="Q25" s="329"/>
      <c r="R25" s="329"/>
      <c r="S25" s="233" t="e">
        <f>IF(B25=Data!B71,Data!I71,(IF(B25=Data!#REF!,Data!#REF!,(IF(B25=Data!B74,Data!I74,(IF(B25=Data!#REF!,Data!#REF!,(IF(B25=Data!#REF!,Data!#REF!,(IF(B25=Data!#REF!,Data!#REF!,(IF(B25=Data!B58,Data!I58,(IF(B25=Data!#REF!,Data!#REF!,Data!#REF!)))))))))))))))&amp;IF(B25=Data!#REF!,Data!#REF!,(IF(B25=Data!#REF!,Data!#REF!,(IF(B25=Data!B198,Data!I198,(IF(B25=Data!#REF!,Data!#REF!,(IF(B25=Data!#REF!,Data!#REF!,(IF(B25=Data!B98,Data!I866,(IF(B25=Data!#REF!,Data!#REF!,(IF(B25=Data!#REF!,Data!#REF!,Data!#REF!)))))))))))))))&amp;IF(B25=Data!#REF!,Data!#REF!,(IF(B25=Data!#REF!,Data!#REF!,(IF(B25=Data!#REF!,Data!#REF!,(IF(B25=Data!#REF!,Data!#REF!,(IF(B25=Data!#REF!,Data!#REF!,Data!#REF!)))))))))</f>
        <v>#REF!</v>
      </c>
      <c r="T25" s="330"/>
      <c r="U25" s="233" t="e">
        <f>IF(B25=Data!B71,Data!J71,(IF(B25=Data!#REF!,Data!#REF!,(IF(B25=Data!B74,Data!J74,(IF(B25=Data!#REF!,Data!#REF!,(IF(B25=Data!#REF!,Data!#REF!,(IF(B25=Data!#REF!,Data!#REF!,(IF(B25=Data!B58,Data!J58,(IF(B25=Data!#REF!,Data!#REF!,Data!#REF!)))))))))))))))&amp;IF(B25=Data!#REF!,Data!#REF!,(IF(B25=Data!#REF!,Data!#REF!,(IF(B25=Data!B198,Data!J198,(IF(B25=Data!#REF!,Data!#REF!,(IF(B25=Data!#REF!,Data!#REF!,(IF(B25=Data!B98,Data!J866,(IF(B25=Data!#REF!,Data!#REF!,(IF(B25=Data!#REF!,Data!#REF!,Data!#REF!)))))))))))))))&amp;IF(B25=Data!#REF!,Data!#REF!,(IF(B25=Data!#REF!,Data!#REF!,(IF(B25=Data!#REF!,Data!#REF!,(IF(B25=Data!#REF!,Data!#REF!,(IF(B25=Data!#REF!,Data!#REF!,Data!#REF!)))))))))</f>
        <v>#REF!</v>
      </c>
      <c r="V25" s="227">
        <f>IF(D25="","",VLOOKUP(B25,Data!$B$5:$J$501,9,FALSE)*D25)</f>
        <v>1.488</v>
      </c>
    </row>
    <row r="26" spans="1:22" ht="17.75" customHeight="1">
      <c r="A26" s="326">
        <v>8</v>
      </c>
      <c r="B26" s="327" t="s">
        <v>698</v>
      </c>
      <c r="C26" s="239" t="str">
        <f>IF(D26="","",VLOOKUP(B26,Data!$B$5:$L$501,2,FALSE))</f>
        <v>VAC9550</v>
      </c>
      <c r="D26" s="229">
        <v>1</v>
      </c>
      <c r="E26" s="320"/>
      <c r="F26" s="224">
        <f>IF(D26="","",VLOOKUP(B26,Data!$B$5:$L$501,11,FALSE))</f>
        <v>2673.77</v>
      </c>
      <c r="G26" s="234">
        <f t="shared" si="0"/>
        <v>2673.77</v>
      </c>
      <c r="H26" s="225" t="str">
        <f>IF(D26="","",VLOOKUP(B26,Data!$B$5:$D$501,3,FALSE))</f>
        <v>C/T</v>
      </c>
      <c r="I26" s="225" t="str">
        <f>IF(D26="","",VLOOKUP(B26,Data!$B$5:$M$501,12,FALSE))</f>
        <v>Indonesia</v>
      </c>
      <c r="J26" s="231" t="s">
        <v>894</v>
      </c>
      <c r="K26" s="226">
        <f>IF(D26="","",VLOOKUP(B26,Data!$B$5:$E$501,4,FALSE)*D26)</f>
        <v>272</v>
      </c>
      <c r="L26" s="232">
        <f>IF(D26="","",VLOOKUP(B26,Data!$B$5:$F$501,5,FALSE)*D26)</f>
        <v>247</v>
      </c>
      <c r="M26" s="230" t="e">
        <f>IF(B26=Data!B72,Data!G72,(IF(B26=Data!#REF!,Data!#REF!,(IF(B26=Data!B75,Data!G75,(IF(B26=Data!#REF!,Data!#REF!,(IF(B26=Data!#REF!,Data!#REF!,(IF(B26=Data!#REF!,Data!#REF!,(IF(B26=Data!B59,Data!G59,(IF(B26=Data!#REF!,Data!#REF!,Data!#REF!)))))))))))))))&amp;IF(B26=Data!#REF!,Data!#REF!,(IF(B26=Data!#REF!,Data!#REF!,(IF(B26=Data!B199,Data!G199,(IF(B26=Data!#REF!,Data!#REF!,(IF(B26=Data!#REF!,Data!#REF!,(IF(B26=Data!B99,Data!G867,(IF(B26=Data!#REF!,Data!#REF!,(IF(B26=Data!#REF!,Data!#REF!,Data!#REF!)))))))))))))))&amp;IF(B26=Data!#REF!,Data!#REF!,(IF(B26=Data!#REF!,Data!#REF!,(IF(B26=Data!#REF!,Data!#REF!,(IF(B26=Data!#REF!,Data!#REF!,(IF(B26=Data!#REF!,Data!#REF!,Data!#REF!)))))))))</f>
        <v>#REF!</v>
      </c>
      <c r="N26" s="328"/>
      <c r="O26" s="329"/>
      <c r="P26" s="233" t="e">
        <f>IF(B26=Data!B72,Data!H72,(IF(B26=Data!#REF!,Data!#REF!,(IF(B26=Data!B75,Data!H75,(IF(B26=Data!#REF!,Data!#REF!,(IF(B26=Data!#REF!,Data!#REF!,(IF(B26=Data!#REF!,Data!#REF!,(IF(B26=Data!B59,Data!H59,(IF(B26=Data!#REF!,Data!#REF!,Data!#REF!)))))))))))))))&amp;IF(B26=Data!#REF!,Data!#REF!,(IF(B26=Data!#REF!,Data!#REF!,(IF(B26=Data!B199,Data!H199,(IF(B26=Data!#REF!,Data!#REF!,(IF(B26=Data!#REF!,Data!#REF!,(IF(B26=Data!B99,Data!H867,(IF(B26=Data!#REF!,Data!#REF!,(IF(B26=Data!#REF!,Data!#REF!,Data!#REF!)))))))))))))))&amp;IF(B26=Data!#REF!,Data!#REF!,(IF(B26=Data!#REF!,Data!#REF!,(IF(B26=Data!#REF!,Data!#REF!,(IF(B26=Data!#REF!,Data!#REF!,(IF(B26=Data!#REF!,Data!#REF!,Data!#REF!)))))))))</f>
        <v>#REF!</v>
      </c>
      <c r="Q26" s="329"/>
      <c r="R26" s="329"/>
      <c r="S26" s="233" t="e">
        <f>IF(B26=Data!B72,Data!I72,(IF(B26=Data!#REF!,Data!#REF!,(IF(B26=Data!B75,Data!I75,(IF(B26=Data!#REF!,Data!#REF!,(IF(B26=Data!#REF!,Data!#REF!,(IF(B26=Data!#REF!,Data!#REF!,(IF(B26=Data!B59,Data!I59,(IF(B26=Data!#REF!,Data!#REF!,Data!#REF!)))))))))))))))&amp;IF(B26=Data!#REF!,Data!#REF!,(IF(B26=Data!#REF!,Data!#REF!,(IF(B26=Data!B199,Data!I199,(IF(B26=Data!#REF!,Data!#REF!,(IF(B26=Data!#REF!,Data!#REF!,(IF(B26=Data!B99,Data!I867,(IF(B26=Data!#REF!,Data!#REF!,(IF(B26=Data!#REF!,Data!#REF!,Data!#REF!)))))))))))))))&amp;IF(B26=Data!#REF!,Data!#REF!,(IF(B26=Data!#REF!,Data!#REF!,(IF(B26=Data!#REF!,Data!#REF!,(IF(B26=Data!#REF!,Data!#REF!,(IF(B26=Data!#REF!,Data!#REF!,Data!#REF!)))))))))</f>
        <v>#REF!</v>
      </c>
      <c r="T26" s="330"/>
      <c r="U26" s="233" t="e">
        <f>IF(B26=Data!B72,Data!J72,(IF(B26=Data!#REF!,Data!#REF!,(IF(B26=Data!B75,Data!J75,(IF(B26=Data!#REF!,Data!#REF!,(IF(B26=Data!#REF!,Data!#REF!,(IF(B26=Data!#REF!,Data!#REF!,(IF(B26=Data!B59,Data!J59,(IF(B26=Data!#REF!,Data!#REF!,Data!#REF!)))))))))))))))&amp;IF(B26=Data!#REF!,Data!#REF!,(IF(B26=Data!#REF!,Data!#REF!,(IF(B26=Data!B199,Data!J199,(IF(B26=Data!#REF!,Data!#REF!,(IF(B26=Data!#REF!,Data!#REF!,(IF(B26=Data!B99,Data!J867,(IF(B26=Data!#REF!,Data!#REF!,(IF(B26=Data!#REF!,Data!#REF!,Data!#REF!)))))))))))))))&amp;IF(B26=Data!#REF!,Data!#REF!,(IF(B26=Data!#REF!,Data!#REF!,(IF(B26=Data!#REF!,Data!#REF!,(IF(B26=Data!#REF!,Data!#REF!,(IF(B26=Data!#REF!,Data!#REF!,Data!#REF!)))))))))</f>
        <v>#REF!</v>
      </c>
      <c r="V26" s="227">
        <f>IF(D26="","",VLOOKUP(B26,Data!$B$5:$J$501,9,FALSE)*D26)</f>
        <v>1.488</v>
      </c>
    </row>
    <row r="27" spans="1:22" ht="17.75" customHeight="1">
      <c r="A27" s="326">
        <v>9</v>
      </c>
      <c r="B27" s="327" t="s">
        <v>868</v>
      </c>
      <c r="C27" s="239" t="str">
        <f>IF(D27="","",VLOOKUP(B27,Data!$B$5:$L$501,2,FALSE))</f>
        <v>VCM7890</v>
      </c>
      <c r="D27" s="229">
        <v>1</v>
      </c>
      <c r="E27" s="320"/>
      <c r="F27" s="224">
        <f>IF(D27="","",VLOOKUP(B27,Data!$B$5:$L$501,11,FALSE))</f>
        <v>2253.08</v>
      </c>
      <c r="G27" s="234">
        <f t="shared" si="0"/>
        <v>2253.08</v>
      </c>
      <c r="H27" s="225" t="str">
        <f>IF(D27="","",VLOOKUP(B27,Data!$B$5:$D$501,3,FALSE))</f>
        <v>C/T</v>
      </c>
      <c r="I27" s="225" t="str">
        <f>IF(D27="","",VLOOKUP(B27,Data!$B$5:$M$501,12,FALSE))</f>
        <v>Indonesia</v>
      </c>
      <c r="J27" s="231" t="s">
        <v>894</v>
      </c>
      <c r="K27" s="226">
        <f>IF(D27="","",VLOOKUP(B27,Data!$B$5:$E$501,4,FALSE)*D27)</f>
        <v>260</v>
      </c>
      <c r="L27" s="232">
        <f>IF(D27="","",VLOOKUP(B27,Data!$B$5:$F$501,5,FALSE)*D27)</f>
        <v>235</v>
      </c>
      <c r="M27" s="230" t="e">
        <f>IF(B27=Data!B73,Data!G73,(IF(B27=Data!#REF!,Data!#REF!,(IF(B27=Data!B76,Data!G76,(IF(B27=Data!#REF!,Data!#REF!,(IF(B27=Data!#REF!,Data!#REF!,(IF(B27=Data!#REF!,Data!#REF!,(IF(B27=Data!B60,Data!G60,(IF(B27=Data!#REF!,Data!#REF!,Data!#REF!)))))))))))))))&amp;IF(B27=Data!#REF!,Data!#REF!,(IF(B27=Data!#REF!,Data!#REF!,(IF(B27=Data!B200,Data!G200,(IF(B27=Data!#REF!,Data!#REF!,(IF(B27=Data!#REF!,Data!#REF!,(IF(B27=Data!B100,Data!G868,(IF(B27=Data!#REF!,Data!#REF!,(IF(B27=Data!#REF!,Data!#REF!,Data!#REF!)))))))))))))))&amp;IF(B27=Data!#REF!,Data!#REF!,(IF(B27=Data!#REF!,Data!#REF!,(IF(B27=Data!#REF!,Data!#REF!,(IF(B27=Data!#REF!,Data!#REF!,(IF(B27=Data!#REF!,Data!#REF!,Data!#REF!)))))))))</f>
        <v>#REF!</v>
      </c>
      <c r="N27" s="328"/>
      <c r="O27" s="329"/>
      <c r="P27" s="233" t="e">
        <f>IF(B27=Data!B73,Data!H73,(IF(B27=Data!#REF!,Data!#REF!,(IF(B27=Data!B76,Data!H76,(IF(B27=Data!#REF!,Data!#REF!,(IF(B27=Data!#REF!,Data!#REF!,(IF(B27=Data!#REF!,Data!#REF!,(IF(B27=Data!B60,Data!H60,(IF(B27=Data!#REF!,Data!#REF!,Data!#REF!)))))))))))))))&amp;IF(B27=Data!#REF!,Data!#REF!,(IF(B27=Data!#REF!,Data!#REF!,(IF(B27=Data!B200,Data!H200,(IF(B27=Data!#REF!,Data!#REF!,(IF(B27=Data!#REF!,Data!#REF!,(IF(B27=Data!B100,Data!H868,(IF(B27=Data!#REF!,Data!#REF!,(IF(B27=Data!#REF!,Data!#REF!,Data!#REF!)))))))))))))))&amp;IF(B27=Data!#REF!,Data!#REF!,(IF(B27=Data!#REF!,Data!#REF!,(IF(B27=Data!#REF!,Data!#REF!,(IF(B27=Data!#REF!,Data!#REF!,(IF(B27=Data!#REF!,Data!#REF!,Data!#REF!)))))))))</f>
        <v>#REF!</v>
      </c>
      <c r="Q27" s="329"/>
      <c r="R27" s="329"/>
      <c r="S27" s="233" t="e">
        <f>IF(B27=Data!B73,Data!I73,(IF(B27=Data!#REF!,Data!#REF!,(IF(B27=Data!B76,Data!I76,(IF(B27=Data!#REF!,Data!#REF!,(IF(B27=Data!#REF!,Data!#REF!,(IF(B27=Data!#REF!,Data!#REF!,(IF(B27=Data!B60,Data!I60,(IF(B27=Data!#REF!,Data!#REF!,Data!#REF!)))))))))))))))&amp;IF(B27=Data!#REF!,Data!#REF!,(IF(B27=Data!#REF!,Data!#REF!,(IF(B27=Data!B200,Data!I200,(IF(B27=Data!#REF!,Data!#REF!,(IF(B27=Data!#REF!,Data!#REF!,(IF(B27=Data!B100,Data!I868,(IF(B27=Data!#REF!,Data!#REF!,(IF(B27=Data!#REF!,Data!#REF!,Data!#REF!)))))))))))))))&amp;IF(B27=Data!#REF!,Data!#REF!,(IF(B27=Data!#REF!,Data!#REF!,(IF(B27=Data!#REF!,Data!#REF!,(IF(B27=Data!#REF!,Data!#REF!,(IF(B27=Data!#REF!,Data!#REF!,Data!#REF!)))))))))</f>
        <v>#REF!</v>
      </c>
      <c r="T27" s="330"/>
      <c r="U27" s="233" t="e">
        <f>IF(B27=Data!B73,Data!J73,(IF(B27=Data!#REF!,Data!#REF!,(IF(B27=Data!B76,Data!J76,(IF(B27=Data!#REF!,Data!#REF!,(IF(B27=Data!#REF!,Data!#REF!,(IF(B27=Data!#REF!,Data!#REF!,(IF(B27=Data!B60,Data!J60,(IF(B27=Data!#REF!,Data!#REF!,Data!#REF!)))))))))))))))&amp;IF(B27=Data!#REF!,Data!#REF!,(IF(B27=Data!#REF!,Data!#REF!,(IF(B27=Data!B200,Data!J200,(IF(B27=Data!#REF!,Data!#REF!,(IF(B27=Data!#REF!,Data!#REF!,(IF(B27=Data!B100,Data!J868,(IF(B27=Data!#REF!,Data!#REF!,(IF(B27=Data!#REF!,Data!#REF!,Data!#REF!)))))))))))))))&amp;IF(B27=Data!#REF!,Data!#REF!,(IF(B27=Data!#REF!,Data!#REF!,(IF(B27=Data!#REF!,Data!#REF!,(IF(B27=Data!#REF!,Data!#REF!,(IF(B27=Data!#REF!,Data!#REF!,Data!#REF!)))))))))</f>
        <v>#REF!</v>
      </c>
      <c r="V27" s="227">
        <f>IF(D27="","",VLOOKUP(B27,Data!$B$5:$J$501,9,FALSE)*D27)</f>
        <v>1.407</v>
      </c>
    </row>
    <row r="28" spans="1:22" ht="17.75" customHeight="1">
      <c r="A28" s="326">
        <v>10</v>
      </c>
      <c r="B28" s="327" t="s">
        <v>356</v>
      </c>
      <c r="C28" s="239" t="str">
        <f>IF(D28="","",VLOOKUP(B28,Data!$B$5:$L$501,2,FALSE))</f>
        <v>WQ78290</v>
      </c>
      <c r="D28" s="229">
        <v>3</v>
      </c>
      <c r="E28" s="320"/>
      <c r="F28" s="224">
        <f>IF(D28="","",VLOOKUP(B28,Data!$B$5:$L$501,11,FALSE))</f>
        <v>4283.7299999999996</v>
      </c>
      <c r="G28" s="234">
        <f t="shared" si="0"/>
        <v>12851.189999999999</v>
      </c>
      <c r="H28" s="225" t="str">
        <f>IF(D28="","",VLOOKUP(B28,Data!$B$5:$D$501,3,FALSE))</f>
        <v>C/T</v>
      </c>
      <c r="I28" s="225" t="str">
        <f>IF(D28="","",VLOOKUP(B28,Data!$B$5:$M$501,12,FALSE))</f>
        <v>Indonesia</v>
      </c>
      <c r="J28" s="231" t="s">
        <v>894</v>
      </c>
      <c r="K28" s="226">
        <f>IF(D28="","",VLOOKUP(B28,Data!$B$5:$E$501,4,FALSE)*D28)</f>
        <v>915</v>
      </c>
      <c r="L28" s="232">
        <f>IF(D28="","",VLOOKUP(B28,Data!$B$5:$F$501,5,FALSE)*D28)</f>
        <v>807</v>
      </c>
      <c r="M28" s="230" t="e">
        <f>IF(B28=Data!B74,Data!G74,(IF(B28=Data!#REF!,Data!#REF!,(IF(B28=Data!B77,Data!G77,(IF(B28=Data!#REF!,Data!#REF!,(IF(B28=Data!#REF!,Data!#REF!,(IF(B28=Data!#REF!,Data!#REF!,(IF(B28=Data!B61,Data!G61,(IF(B28=Data!#REF!,Data!#REF!,Data!#REF!)))))))))))))))&amp;IF(B28=Data!#REF!,Data!#REF!,(IF(B28=Data!#REF!,Data!#REF!,(IF(B28=Data!B201,Data!G201,(IF(B28=Data!#REF!,Data!#REF!,(IF(B28=Data!#REF!,Data!#REF!,(IF(B28=Data!B101,Data!G869,(IF(B28=Data!#REF!,Data!#REF!,(IF(B28=Data!#REF!,Data!#REF!,Data!#REF!)))))))))))))))&amp;IF(B28=Data!#REF!,Data!#REF!,(IF(B28=Data!#REF!,Data!#REF!,(IF(B28=Data!#REF!,Data!#REF!,(IF(B28=Data!#REF!,Data!#REF!,(IF(B28=Data!#REF!,Data!#REF!,Data!#REF!)))))))))</f>
        <v>#REF!</v>
      </c>
      <c r="N28" s="328"/>
      <c r="O28" s="329"/>
      <c r="P28" s="233" t="e">
        <f>IF(B28=Data!B74,Data!H74,(IF(B28=Data!#REF!,Data!#REF!,(IF(B28=Data!B77,Data!H77,(IF(B28=Data!#REF!,Data!#REF!,(IF(B28=Data!#REF!,Data!#REF!,(IF(B28=Data!#REF!,Data!#REF!,(IF(B28=Data!B61,Data!H61,(IF(B28=Data!#REF!,Data!#REF!,Data!#REF!)))))))))))))))&amp;IF(B28=Data!#REF!,Data!#REF!,(IF(B28=Data!#REF!,Data!#REF!,(IF(B28=Data!B201,Data!H201,(IF(B28=Data!#REF!,Data!#REF!,(IF(B28=Data!#REF!,Data!#REF!,(IF(B28=Data!B101,Data!H869,(IF(B28=Data!#REF!,Data!#REF!,(IF(B28=Data!#REF!,Data!#REF!,Data!#REF!)))))))))))))))&amp;IF(B28=Data!#REF!,Data!#REF!,(IF(B28=Data!#REF!,Data!#REF!,(IF(B28=Data!#REF!,Data!#REF!,(IF(B28=Data!#REF!,Data!#REF!,(IF(B28=Data!#REF!,Data!#REF!,Data!#REF!)))))))))</f>
        <v>#REF!</v>
      </c>
      <c r="Q28" s="329"/>
      <c r="R28" s="329"/>
      <c r="S28" s="233" t="e">
        <f>IF(B28=Data!B74,Data!I74,(IF(B28=Data!#REF!,Data!#REF!,(IF(B28=Data!B77,Data!I77,(IF(B28=Data!#REF!,Data!#REF!,(IF(B28=Data!#REF!,Data!#REF!,(IF(B28=Data!#REF!,Data!#REF!,(IF(B28=Data!B61,Data!I61,(IF(B28=Data!#REF!,Data!#REF!,Data!#REF!)))))))))))))))&amp;IF(B28=Data!#REF!,Data!#REF!,(IF(B28=Data!#REF!,Data!#REF!,(IF(B28=Data!B201,Data!I201,(IF(B28=Data!#REF!,Data!#REF!,(IF(B28=Data!#REF!,Data!#REF!,(IF(B28=Data!B101,Data!I869,(IF(B28=Data!#REF!,Data!#REF!,(IF(B28=Data!#REF!,Data!#REF!,Data!#REF!)))))))))))))))&amp;IF(B28=Data!#REF!,Data!#REF!,(IF(B28=Data!#REF!,Data!#REF!,(IF(B28=Data!#REF!,Data!#REF!,(IF(B28=Data!#REF!,Data!#REF!,(IF(B28=Data!#REF!,Data!#REF!,Data!#REF!)))))))))</f>
        <v>#REF!</v>
      </c>
      <c r="T28" s="330"/>
      <c r="U28" s="233" t="e">
        <f>IF(B28=Data!B74,Data!J74,(IF(B28=Data!#REF!,Data!#REF!,(IF(B28=Data!B77,Data!J77,(IF(B28=Data!#REF!,Data!#REF!,(IF(B28=Data!#REF!,Data!#REF!,(IF(B28=Data!#REF!,Data!#REF!,(IF(B28=Data!B61,Data!J61,(IF(B28=Data!#REF!,Data!#REF!,Data!#REF!)))))))))))))))&amp;IF(B28=Data!#REF!,Data!#REF!,(IF(B28=Data!#REF!,Data!#REF!,(IF(B28=Data!B201,Data!J201,(IF(B28=Data!#REF!,Data!#REF!,(IF(B28=Data!#REF!,Data!#REF!,(IF(B28=Data!B101,Data!J869,(IF(B28=Data!#REF!,Data!#REF!,(IF(B28=Data!#REF!,Data!#REF!,Data!#REF!)))))))))))))))&amp;IF(B28=Data!#REF!,Data!#REF!,(IF(B28=Data!#REF!,Data!#REF!,(IF(B28=Data!#REF!,Data!#REF!,(IF(B28=Data!#REF!,Data!#REF!,(IF(B28=Data!#REF!,Data!#REF!,Data!#REF!)))))))))</f>
        <v>#REF!</v>
      </c>
      <c r="V28" s="227">
        <f>IF(D28="","",VLOOKUP(B28,Data!$B$5:$J$501,9,FALSE)*D28)</f>
        <v>4.6020000000000003</v>
      </c>
    </row>
    <row r="29" spans="1:22" ht="17.75" customHeight="1">
      <c r="A29" s="326">
        <v>11</v>
      </c>
      <c r="B29" s="327" t="s">
        <v>701</v>
      </c>
      <c r="C29" s="239" t="str">
        <f>IF(D29="","",VLOOKUP(B29,Data!$B$5:$L$501,2,FALSE))</f>
        <v>VAC9590</v>
      </c>
      <c r="D29" s="229">
        <v>1</v>
      </c>
      <c r="E29" s="228"/>
      <c r="F29" s="224">
        <f>IF(D29="","",VLOOKUP(B29,Data!$B$5:$L$501,11,FALSE))</f>
        <v>5076.5600000000004</v>
      </c>
      <c r="G29" s="234">
        <f t="shared" si="0"/>
        <v>5076.5600000000004</v>
      </c>
      <c r="H29" s="225" t="str">
        <f>IF(D29="","",VLOOKUP(B29,Data!$B$5:$D$501,3,FALSE))</f>
        <v>C/T</v>
      </c>
      <c r="I29" s="225" t="str">
        <f>IF(D29="","",VLOOKUP(B29,Data!$B$5:$M$501,12,FALSE))</f>
        <v>Indonesia</v>
      </c>
      <c r="J29" s="231" t="s">
        <v>894</v>
      </c>
      <c r="K29" s="226">
        <f>IF(D29="","",VLOOKUP(B29,Data!$B$5:$E$501,4,FALSE)*D29)</f>
        <v>310</v>
      </c>
      <c r="L29" s="232">
        <f>IF(D29="","",VLOOKUP(B29,Data!$B$5:$F$501,5,FALSE)*D29)</f>
        <v>274</v>
      </c>
      <c r="M29" s="230" t="e">
        <f>IF(B29=Data!B76,Data!G76,(IF(B29=Data!#REF!,Data!#REF!,(IF(B29=Data!B79,Data!G79,(IF(B29=Data!#REF!,Data!#REF!,(IF(B29=Data!#REF!,Data!#REF!,(IF(B29=Data!#REF!,Data!#REF!,(IF(B29=Data!B63,Data!G63,(IF(B29=Data!#REF!,Data!#REF!,Data!#REF!)))))))))))))))&amp;IF(B29=Data!#REF!,Data!#REF!,(IF(B29=Data!#REF!,Data!#REF!,(IF(B29=Data!B203,Data!G203,(IF(B29=Data!#REF!,Data!#REF!,(IF(B29=Data!#REF!,Data!#REF!,(IF(B29=Data!B103,Data!G871,(IF(B29=Data!#REF!,Data!#REF!,(IF(B29=Data!#REF!,Data!#REF!,Data!#REF!)))))))))))))))&amp;IF(B29=Data!#REF!,Data!#REF!,(IF(B29=Data!#REF!,Data!#REF!,(IF(B29=Data!#REF!,Data!#REF!,(IF(B29=Data!#REF!,Data!#REF!,(IF(B29=Data!#REF!,Data!#REF!,Data!#REF!)))))))))</f>
        <v>#REF!</v>
      </c>
      <c r="N29" s="328"/>
      <c r="O29" s="329"/>
      <c r="P29" s="233" t="e">
        <f>IF(B29=Data!B76,Data!H76,(IF(B29=Data!#REF!,Data!#REF!,(IF(B29=Data!B79,Data!H79,(IF(B29=Data!#REF!,Data!#REF!,(IF(B29=Data!#REF!,Data!#REF!,(IF(B29=Data!#REF!,Data!#REF!,(IF(B29=Data!B63,Data!H63,(IF(B29=Data!#REF!,Data!#REF!,Data!#REF!)))))))))))))))&amp;IF(B29=Data!#REF!,Data!#REF!,(IF(B29=Data!#REF!,Data!#REF!,(IF(B29=Data!B203,Data!H203,(IF(B29=Data!#REF!,Data!#REF!,(IF(B29=Data!#REF!,Data!#REF!,(IF(B29=Data!B103,Data!H871,(IF(B29=Data!#REF!,Data!#REF!,(IF(B29=Data!#REF!,Data!#REF!,Data!#REF!)))))))))))))))&amp;IF(B29=Data!#REF!,Data!#REF!,(IF(B29=Data!#REF!,Data!#REF!,(IF(B29=Data!#REF!,Data!#REF!,(IF(B29=Data!#REF!,Data!#REF!,(IF(B29=Data!#REF!,Data!#REF!,Data!#REF!)))))))))</f>
        <v>#REF!</v>
      </c>
      <c r="Q29" s="329"/>
      <c r="R29" s="329"/>
      <c r="S29" s="233" t="e">
        <f>IF(B29=Data!B76,Data!I76,(IF(B29=Data!#REF!,Data!#REF!,(IF(B29=Data!B79,Data!I79,(IF(B29=Data!#REF!,Data!#REF!,(IF(B29=Data!#REF!,Data!#REF!,(IF(B29=Data!#REF!,Data!#REF!,(IF(B29=Data!B63,Data!I63,(IF(B29=Data!#REF!,Data!#REF!,Data!#REF!)))))))))))))))&amp;IF(B29=Data!#REF!,Data!#REF!,(IF(B29=Data!#REF!,Data!#REF!,(IF(B29=Data!B203,Data!I203,(IF(B29=Data!#REF!,Data!#REF!,(IF(B29=Data!#REF!,Data!#REF!,(IF(B29=Data!B103,Data!I871,(IF(B29=Data!#REF!,Data!#REF!,(IF(B29=Data!#REF!,Data!#REF!,Data!#REF!)))))))))))))))&amp;IF(B29=Data!#REF!,Data!#REF!,(IF(B29=Data!#REF!,Data!#REF!,(IF(B29=Data!#REF!,Data!#REF!,(IF(B29=Data!#REF!,Data!#REF!,(IF(B29=Data!#REF!,Data!#REF!,Data!#REF!)))))))))</f>
        <v>#REF!</v>
      </c>
      <c r="T29" s="330"/>
      <c r="U29" s="233" t="e">
        <f>IF(B29=Data!B76,Data!J76,(IF(B29=Data!#REF!,Data!#REF!,(IF(B29=Data!B79,Data!J79,(IF(B29=Data!#REF!,Data!#REF!,(IF(B29=Data!#REF!,Data!#REF!,(IF(B29=Data!#REF!,Data!#REF!,(IF(B29=Data!B63,Data!J63,(IF(B29=Data!#REF!,Data!#REF!,Data!#REF!)))))))))))))))&amp;IF(B29=Data!#REF!,Data!#REF!,(IF(B29=Data!#REF!,Data!#REF!,(IF(B29=Data!B203,Data!J203,(IF(B29=Data!#REF!,Data!#REF!,(IF(B29=Data!#REF!,Data!#REF!,(IF(B29=Data!B103,Data!J871,(IF(B29=Data!#REF!,Data!#REF!,(IF(B29=Data!#REF!,Data!#REF!,Data!#REF!)))))))))))))))&amp;IF(B29=Data!#REF!,Data!#REF!,(IF(B29=Data!#REF!,Data!#REF!,(IF(B29=Data!#REF!,Data!#REF!,(IF(B29=Data!#REF!,Data!#REF!,(IF(B29=Data!#REF!,Data!#REF!,Data!#REF!)))))))))</f>
        <v>#REF!</v>
      </c>
      <c r="V29" s="227">
        <f>IF(D29="","",VLOOKUP(B29,Data!$B$5:$J$501,9,FALSE)*D29)</f>
        <v>1.534</v>
      </c>
    </row>
    <row r="30" spans="1:22" ht="17.5" customHeight="1">
      <c r="A30" s="326"/>
      <c r="B30" s="327"/>
      <c r="C30" s="239" t="str">
        <f>IF(D30="","",VLOOKUP(B30,Data!$B$5:$L$501,2,FALSE))</f>
        <v/>
      </c>
      <c r="D30" s="229"/>
      <c r="E30" s="228"/>
      <c r="F30" s="224" t="str">
        <f>IF(D30="","",VLOOKUP(B30,Data!$B$5:$L$501,11,FALSE))</f>
        <v/>
      </c>
      <c r="G30" s="234" t="str">
        <f>IF(D30&gt;0,D30*F30,"-")</f>
        <v>-</v>
      </c>
      <c r="H30" s="225" t="str">
        <f>IF(D30="","",VLOOKUP(B30,Data!$B$5:$D$501,3,FALSE))</f>
        <v/>
      </c>
      <c r="I30" s="225" t="str">
        <f>IF(D30="","",VLOOKUP(B30,Data!$B$5:$M$501,12,FALSE))</f>
        <v/>
      </c>
      <c r="J30" s="231"/>
      <c r="K30" s="226" t="str">
        <f>IF(D30="","",VLOOKUP(B30,Data!$B$5:$E$501,4,FALSE)*D30)</f>
        <v/>
      </c>
      <c r="L30" s="232" t="str">
        <f>IF(D30="","",VLOOKUP(B30,Data!$B$5:$F$501,5,FALSE)*D30)</f>
        <v/>
      </c>
      <c r="M30" s="230" t="e">
        <f>IF(B30=Data!B108,Data!G108,(IF(B30=Data!#REF!,Data!#REF!,(IF(B30=Data!B111,Data!G111,(IF(B30=Data!#REF!,Data!#REF!,(IF(B30=Data!#REF!,Data!#REF!,(IF(B30=Data!#REF!,Data!#REF!,(IF(B30=Data!B95,Data!G95,(IF(B30=Data!#REF!,Data!#REF!,Data!#REF!)))))))))))))))&amp;IF(B30=Data!#REF!,Data!#REF!,(IF(B30=Data!#REF!,Data!#REF!,(IF(B30=Data!B235,Data!G235,(IF(B30=Data!#REF!,Data!#REF!,(IF(B30=Data!#REF!,Data!#REF!,(IF(B30=Data!B135,Data!G903,(IF(B30=Data!#REF!,Data!#REF!,(IF(B30=Data!#REF!,Data!#REF!,Data!#REF!)))))))))))))))&amp;IF(B30=Data!#REF!,Data!#REF!,(IF(B30=Data!#REF!,Data!#REF!,(IF(B30=Data!#REF!,Data!#REF!,(IF(B30=Data!#REF!,Data!#REF!,(IF(B30=Data!#REF!,Data!#REF!,Data!#REF!)))))))))</f>
        <v>#REF!</v>
      </c>
      <c r="N30" s="328"/>
      <c r="O30" s="329"/>
      <c r="P30" s="233" t="e">
        <f>IF(B30=Data!B108,Data!H108,(IF(B30=Data!#REF!,Data!#REF!,(IF(B30=Data!B111,Data!H111,(IF(B30=Data!#REF!,Data!#REF!,(IF(B30=Data!#REF!,Data!#REF!,(IF(B30=Data!#REF!,Data!#REF!,(IF(B30=Data!B95,Data!H95,(IF(B30=Data!#REF!,Data!#REF!,Data!#REF!)))))))))))))))&amp;IF(B30=Data!#REF!,Data!#REF!,(IF(B30=Data!#REF!,Data!#REF!,(IF(B30=Data!B235,Data!H235,(IF(B30=Data!#REF!,Data!#REF!,(IF(B30=Data!#REF!,Data!#REF!,(IF(B30=Data!B135,Data!H903,(IF(B30=Data!#REF!,Data!#REF!,(IF(B30=Data!#REF!,Data!#REF!,Data!#REF!)))))))))))))))&amp;IF(B30=Data!#REF!,Data!#REF!,(IF(B30=Data!#REF!,Data!#REF!,(IF(B30=Data!#REF!,Data!#REF!,(IF(B30=Data!#REF!,Data!#REF!,(IF(B30=Data!#REF!,Data!#REF!,Data!#REF!)))))))))</f>
        <v>#REF!</v>
      </c>
      <c r="Q30" s="329"/>
      <c r="R30" s="329"/>
      <c r="S30" s="233" t="e">
        <f>IF(B30=Data!B108,Data!I108,(IF(B30=Data!#REF!,Data!#REF!,(IF(B30=Data!B111,Data!I111,(IF(B30=Data!#REF!,Data!#REF!,(IF(B30=Data!#REF!,Data!#REF!,(IF(B30=Data!#REF!,Data!#REF!,(IF(B30=Data!B95,Data!I95,(IF(B30=Data!#REF!,Data!#REF!,Data!#REF!)))))))))))))))&amp;IF(B30=Data!#REF!,Data!#REF!,(IF(B30=Data!#REF!,Data!#REF!,(IF(B30=Data!B235,Data!I235,(IF(B30=Data!#REF!,Data!#REF!,(IF(B30=Data!#REF!,Data!#REF!,(IF(B30=Data!B135,Data!I903,(IF(B30=Data!#REF!,Data!#REF!,(IF(B30=Data!#REF!,Data!#REF!,Data!#REF!)))))))))))))))&amp;IF(B30=Data!#REF!,Data!#REF!,(IF(B30=Data!#REF!,Data!#REF!,(IF(B30=Data!#REF!,Data!#REF!,(IF(B30=Data!#REF!,Data!#REF!,(IF(B30=Data!#REF!,Data!#REF!,Data!#REF!)))))))))</f>
        <v>#REF!</v>
      </c>
      <c r="T30" s="330"/>
      <c r="U30" s="233" t="e">
        <f>IF(B30=Data!B108,Data!J108,(IF(B30=Data!#REF!,Data!#REF!,(IF(B30=Data!B111,Data!J111,(IF(B30=Data!#REF!,Data!#REF!,(IF(B30=Data!#REF!,Data!#REF!,(IF(B30=Data!#REF!,Data!#REF!,(IF(B30=Data!B95,Data!J95,(IF(B30=Data!#REF!,Data!#REF!,Data!#REF!)))))))))))))))&amp;IF(B30=Data!#REF!,Data!#REF!,(IF(B30=Data!#REF!,Data!#REF!,(IF(B30=Data!B235,Data!J235,(IF(B30=Data!#REF!,Data!#REF!,(IF(B30=Data!#REF!,Data!#REF!,(IF(B30=Data!B135,Data!J903,(IF(B30=Data!#REF!,Data!#REF!,(IF(B30=Data!#REF!,Data!#REF!,Data!#REF!)))))))))))))))&amp;IF(B30=Data!#REF!,Data!#REF!,(IF(B30=Data!#REF!,Data!#REF!,(IF(B30=Data!#REF!,Data!#REF!,(IF(B30=Data!#REF!,Data!#REF!,(IF(B30=Data!#REF!,Data!#REF!,Data!#REF!)))))))))</f>
        <v>#REF!</v>
      </c>
      <c r="V30" s="227" t="str">
        <f>IF(D30="","",VLOOKUP(B30,Data!$B$5:$J$501,9,FALSE)*D30)</f>
        <v/>
      </c>
    </row>
    <row r="31" spans="1:22" ht="17.5">
      <c r="A31" s="326"/>
      <c r="B31" s="326"/>
      <c r="C31" s="326"/>
      <c r="D31" s="321">
        <f>SUM(D18:D29)</f>
        <v>22</v>
      </c>
      <c r="E31" s="113"/>
      <c r="F31" s="167"/>
      <c r="G31" s="236">
        <f>SUM(G18:G29)</f>
        <v>54755.239999999991</v>
      </c>
      <c r="H31" s="235"/>
      <c r="I31" s="235"/>
      <c r="J31" s="241"/>
      <c r="K31" s="236">
        <f>SUM(K18:K29)</f>
        <v>5190</v>
      </c>
      <c r="L31" s="236">
        <f>SUM(L18:L29)</f>
        <v>4664</v>
      </c>
      <c r="M31" s="236" t="e">
        <f>SUM(M16:M30)</f>
        <v>#REF!</v>
      </c>
      <c r="N31" s="237">
        <f>SUM(N18:N29)</f>
        <v>0</v>
      </c>
      <c r="O31" s="236">
        <f>SUM(O16:O30)</f>
        <v>0</v>
      </c>
      <c r="P31" s="236" t="e">
        <f>SUM(P16:P30)</f>
        <v>#REF!</v>
      </c>
      <c r="Q31" s="237"/>
      <c r="R31" s="236">
        <f>SUM(R16:R30)</f>
        <v>0</v>
      </c>
      <c r="S31" s="236" t="e">
        <f>SUM(S16:S30)</f>
        <v>#REF!</v>
      </c>
      <c r="T31" s="237"/>
      <c r="U31" s="236" t="e">
        <f>SUM(U16:U30)</f>
        <v>#REF!</v>
      </c>
      <c r="V31" s="238">
        <f>SUM(V18:V30)</f>
        <v>27.992999999999999</v>
      </c>
    </row>
    <row r="32" spans="1:22" ht="16.5">
      <c r="A32" s="326"/>
      <c r="B32" s="19"/>
      <c r="C32" s="21"/>
      <c r="D32" s="203"/>
      <c r="E32" s="34"/>
      <c r="F32" s="186" t="s">
        <v>525</v>
      </c>
      <c r="G32" s="183"/>
      <c r="H32" s="55"/>
      <c r="I32" s="55"/>
      <c r="J32" s="165"/>
      <c r="K32" s="187"/>
      <c r="L32" s="183"/>
      <c r="M32" s="36"/>
      <c r="N32" s="35"/>
      <c r="O32" s="35"/>
      <c r="P32" s="35"/>
      <c r="Q32" s="35"/>
      <c r="R32" s="35"/>
      <c r="S32" s="35"/>
      <c r="T32" s="36"/>
      <c r="U32" s="36"/>
      <c r="V32" s="185"/>
    </row>
    <row r="33" spans="1:29" ht="13">
      <c r="A33" s="16" t="s">
        <v>520</v>
      </c>
      <c r="B33" s="17"/>
      <c r="C33" s="1"/>
      <c r="D33" s="204" t="s">
        <v>532</v>
      </c>
      <c r="E33" s="27"/>
      <c r="F33" s="81" t="s">
        <v>81</v>
      </c>
      <c r="G33" s="85"/>
      <c r="H33" s="32" t="s">
        <v>82</v>
      </c>
      <c r="I33" s="56"/>
      <c r="J33" s="188" t="s">
        <v>83</v>
      </c>
      <c r="K33" s="178"/>
      <c r="L33" s="428" t="s">
        <v>84</v>
      </c>
      <c r="M33" s="429"/>
      <c r="N33" s="429"/>
      <c r="O33" s="429"/>
      <c r="P33" s="429"/>
      <c r="Q33" s="429"/>
      <c r="R33" s="429"/>
      <c r="S33" s="429"/>
      <c r="T33" s="429"/>
      <c r="U33" s="429"/>
      <c r="V33" s="430"/>
    </row>
    <row r="34" spans="1:29" ht="13">
      <c r="A34" s="19" t="s">
        <v>521</v>
      </c>
      <c r="B34" s="20"/>
      <c r="C34" s="60"/>
      <c r="D34" s="201" t="s">
        <v>86</v>
      </c>
      <c r="E34" s="20"/>
      <c r="F34" s="431"/>
      <c r="G34" s="432"/>
      <c r="H34" s="19" t="s">
        <v>87</v>
      </c>
      <c r="I34" s="61"/>
      <c r="J34" s="189" t="s">
        <v>533</v>
      </c>
      <c r="K34" s="180"/>
      <c r="L34" s="176"/>
      <c r="M34" s="20"/>
      <c r="N34" s="20"/>
      <c r="O34" s="20"/>
      <c r="P34" s="20"/>
      <c r="Q34" s="20"/>
      <c r="R34" s="20"/>
      <c r="S34" s="20"/>
      <c r="T34" s="20"/>
      <c r="U34" s="20"/>
      <c r="V34" s="181"/>
    </row>
    <row r="35" spans="1:29">
      <c r="A35" s="19" t="s">
        <v>522</v>
      </c>
      <c r="B35" s="20"/>
      <c r="C35" s="21"/>
      <c r="D35" s="201"/>
      <c r="E35" s="20"/>
      <c r="F35" s="431"/>
      <c r="G35" s="432"/>
      <c r="H35" s="19"/>
      <c r="I35" s="61"/>
      <c r="J35" s="433" t="s">
        <v>92</v>
      </c>
      <c r="K35" s="434"/>
      <c r="L35" s="176"/>
      <c r="M35" s="20"/>
      <c r="N35" s="20"/>
      <c r="O35" s="20"/>
      <c r="P35" s="20"/>
      <c r="Q35" s="20"/>
      <c r="R35" s="20"/>
      <c r="S35" s="20"/>
      <c r="T35" s="20"/>
      <c r="U35" s="20"/>
      <c r="V35" s="181"/>
    </row>
    <row r="36" spans="1:29">
      <c r="A36" s="34"/>
      <c r="B36" s="35"/>
      <c r="C36" s="336"/>
      <c r="D36" s="201" t="s">
        <v>93</v>
      </c>
      <c r="E36" s="20"/>
      <c r="F36" s="190"/>
      <c r="G36" s="191"/>
      <c r="H36" s="19" t="s">
        <v>94</v>
      </c>
      <c r="I36" s="61"/>
      <c r="J36" s="189"/>
      <c r="K36" s="180"/>
      <c r="L36" s="176"/>
      <c r="M36" s="20"/>
      <c r="N36" s="20"/>
      <c r="O36" s="20"/>
      <c r="P36" s="20"/>
      <c r="Q36" s="20"/>
      <c r="R36" s="20"/>
      <c r="S36" s="20"/>
      <c r="T36" s="20"/>
      <c r="U36" s="20"/>
      <c r="V36" s="181"/>
    </row>
    <row r="37" spans="1:29" ht="13">
      <c r="A37" s="16" t="s">
        <v>95</v>
      </c>
      <c r="B37" s="27"/>
      <c r="C37" s="12"/>
      <c r="D37" s="201" t="s">
        <v>96</v>
      </c>
      <c r="E37" s="20"/>
      <c r="F37" s="89" t="s">
        <v>97</v>
      </c>
      <c r="G37" s="86"/>
      <c r="H37" s="19" t="s">
        <v>87</v>
      </c>
      <c r="I37" s="61"/>
      <c r="J37" s="189" t="s">
        <v>98</v>
      </c>
      <c r="K37" s="180"/>
      <c r="L37" s="176"/>
      <c r="M37" s="20"/>
      <c r="N37" s="20"/>
      <c r="O37" s="20"/>
      <c r="P37" s="20"/>
      <c r="Q37" s="20"/>
      <c r="R37" s="20"/>
      <c r="S37" s="20"/>
      <c r="T37" s="20"/>
      <c r="U37" s="20"/>
      <c r="V37" s="181"/>
    </row>
    <row r="38" spans="1:29" ht="13">
      <c r="A38" s="19" t="s">
        <v>538</v>
      </c>
      <c r="B38" s="20"/>
      <c r="C38" s="21"/>
      <c r="D38" s="201" t="s">
        <v>99</v>
      </c>
      <c r="E38" s="20"/>
      <c r="F38" s="90"/>
      <c r="G38" s="192"/>
      <c r="H38" s="19" t="s">
        <v>100</v>
      </c>
      <c r="I38" s="61"/>
      <c r="J38" s="433" t="s">
        <v>523</v>
      </c>
      <c r="K38" s="434"/>
      <c r="L38" s="435" t="s">
        <v>102</v>
      </c>
      <c r="M38" s="436"/>
      <c r="N38" s="436"/>
      <c r="O38" s="436"/>
      <c r="P38" s="436"/>
      <c r="Q38" s="436"/>
      <c r="R38" s="436"/>
      <c r="S38" s="436"/>
      <c r="T38" s="436"/>
      <c r="U38" s="436"/>
      <c r="V38" s="437"/>
    </row>
    <row r="39" spans="1:29">
      <c r="A39" s="34"/>
      <c r="B39" s="35"/>
      <c r="C39" s="36"/>
      <c r="D39" s="202"/>
      <c r="E39" s="35"/>
      <c r="F39" s="422" t="s">
        <v>897</v>
      </c>
      <c r="G39" s="423"/>
      <c r="H39" s="422" t="s">
        <v>902</v>
      </c>
      <c r="I39" s="423"/>
      <c r="J39" s="184" t="s">
        <v>539</v>
      </c>
      <c r="K39" s="184"/>
      <c r="L39" s="424" t="s">
        <v>104</v>
      </c>
      <c r="M39" s="425"/>
      <c r="N39" s="425"/>
      <c r="O39" s="425"/>
      <c r="P39" s="425"/>
      <c r="Q39" s="425"/>
      <c r="R39" s="425"/>
      <c r="S39" s="425"/>
      <c r="T39" s="425"/>
      <c r="U39" s="425"/>
      <c r="V39" s="426"/>
    </row>
    <row r="42" spans="1:29" ht="36" customHeight="1">
      <c r="A42" s="206" t="s">
        <v>545</v>
      </c>
      <c r="B42" s="206"/>
      <c r="D42" s="4"/>
      <c r="F42" s="331" t="s">
        <v>883</v>
      </c>
      <c r="G42" s="331"/>
      <c r="H42" s="331" t="s">
        <v>578</v>
      </c>
      <c r="J42" s="4"/>
    </row>
    <row r="43" spans="1:29" ht="20">
      <c r="A43" s="206" t="s">
        <v>901</v>
      </c>
      <c r="B43" s="206"/>
      <c r="D43" s="4"/>
      <c r="F43" s="331" t="s">
        <v>884</v>
      </c>
      <c r="G43" s="332"/>
      <c r="H43" s="331" t="s">
        <v>578</v>
      </c>
      <c r="J43" s="4"/>
    </row>
    <row r="44" spans="1:29" ht="20">
      <c r="A44" s="206" t="s">
        <v>546</v>
      </c>
      <c r="B44" s="206"/>
      <c r="D44" s="4"/>
      <c r="F44" s="331" t="s">
        <v>885</v>
      </c>
      <c r="G44" s="331"/>
      <c r="H44" s="331" t="s">
        <v>578</v>
      </c>
      <c r="J44" s="4"/>
    </row>
    <row r="45" spans="1:29" ht="20">
      <c r="A45" s="206" t="s">
        <v>547</v>
      </c>
      <c r="B45" s="206"/>
      <c r="D45" s="4"/>
      <c r="F45" s="331" t="s">
        <v>886</v>
      </c>
      <c r="G45" s="331"/>
      <c r="H45" s="331" t="s">
        <v>578</v>
      </c>
      <c r="J45" s="4"/>
    </row>
    <row r="46" spans="1:29" s="172" customFormat="1" ht="20">
      <c r="A46" s="206" t="s">
        <v>548</v>
      </c>
      <c r="B46" s="206"/>
      <c r="C46" s="4"/>
      <c r="D46" s="4"/>
      <c r="E46" s="4"/>
      <c r="F46" s="331" t="s">
        <v>887</v>
      </c>
      <c r="G46" s="331"/>
      <c r="H46" s="331" t="s">
        <v>578</v>
      </c>
      <c r="I46" s="4"/>
      <c r="J46" s="4"/>
      <c r="M46" s="4"/>
      <c r="N46" s="4"/>
      <c r="O46" s="4"/>
      <c r="P46" s="4"/>
      <c r="Q46" s="4"/>
      <c r="R46" s="4"/>
      <c r="S46" s="4"/>
      <c r="T46" s="4"/>
      <c r="U46" s="4"/>
      <c r="V46" s="173"/>
      <c r="Y46" s="4"/>
      <c r="Z46" s="4"/>
      <c r="AA46" s="4"/>
      <c r="AB46" s="4"/>
      <c r="AC46" s="4"/>
    </row>
    <row r="47" spans="1:29" ht="20">
      <c r="F47" s="331" t="s">
        <v>888</v>
      </c>
      <c r="G47" s="331"/>
      <c r="H47" s="331" t="s">
        <v>578</v>
      </c>
    </row>
  </sheetData>
  <mergeCells count="10">
    <mergeCell ref="F39:G39"/>
    <mergeCell ref="H39:I39"/>
    <mergeCell ref="L39:V39"/>
    <mergeCell ref="I5:J5"/>
    <mergeCell ref="L33:V33"/>
    <mergeCell ref="F34:G34"/>
    <mergeCell ref="F35:G35"/>
    <mergeCell ref="J35:K35"/>
    <mergeCell ref="J38:K38"/>
    <mergeCell ref="L38:V38"/>
  </mergeCells>
  <printOptions horizontalCentered="1"/>
  <pageMargins left="0.15748031496062992" right="0" top="0.23622047244094491" bottom="0" header="0.51181102362204722" footer="0.15748031496062992"/>
  <pageSetup paperSize="9" scale="76" firstPageNumber="4294963191" fitToHeight="2" orientation="landscape"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70"/>
  <sheetViews>
    <sheetView zoomScale="80" zoomScaleNormal="80" zoomScaleSheetLayoutView="80" workbookViewId="0">
      <selection activeCell="B42" sqref="B42"/>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905</v>
      </c>
      <c r="C18" s="239" t="str">
        <f>IF(D18="","",VLOOKUP(B18,Data!$B$5:$L$501,2,FALSE))</f>
        <v/>
      </c>
      <c r="D18" s="229"/>
      <c r="E18" s="319"/>
      <c r="F18" s="224" t="str">
        <f>IF(D18="","",VLOOKUP(B18,Data!$B$5:$L$501,11,FALSE))</f>
        <v/>
      </c>
      <c r="G18" s="234" t="str">
        <f>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113,Data!G113,(IF(B18=Data!#REF!,Data!#REF!,(IF(B18=Data!B116,Data!G116,(IF(B18=Data!#REF!,Data!#REF!,(IF(B18=Data!#REF!,Data!#REF!,(IF(B18=Data!#REF!,Data!#REF!,(IF(B18=Data!B100,Data!G100,(IF(B18=Data!#REF!,Data!#REF!,Data!#REF!)))))))))))))))&amp;IF(B18=Data!#REF!,Data!#REF!,(IF(B18=Data!#REF!,Data!#REF!,(IF(B18=Data!B240,Data!G240,(IF(B18=Data!#REF!,Data!#REF!,(IF(B18=Data!#REF!,Data!#REF!,(IF(B18=Data!B140,Data!G908,(IF(B18=Data!#REF!,Data!#REF!,(IF(B18=Data!#REF!,Data!#REF!,Data!#REF!)))))))))))))))&amp;IF(B18=Data!#REF!,Data!#REF!,(IF(B18=Data!#REF!,Data!#REF!,(IF(B18=Data!#REF!,Data!#REF!,(IF(B18=Data!#REF!,Data!#REF!,(IF(B18=Data!#REF!,Data!#REF!,Data!#REF!)))))))))</f>
        <v>#REF!</v>
      </c>
      <c r="N18" s="328"/>
      <c r="O18" s="329"/>
      <c r="P18" s="233" t="e">
        <f>IF(B18=Data!B113,Data!H113,(IF(B18=Data!#REF!,Data!#REF!,(IF(B18=Data!B116,Data!H116,(IF(B18=Data!#REF!,Data!#REF!,(IF(B18=Data!#REF!,Data!#REF!,(IF(B18=Data!#REF!,Data!#REF!,(IF(B18=Data!B100,Data!H100,(IF(B18=Data!#REF!,Data!#REF!,Data!#REF!)))))))))))))))&amp;IF(B18=Data!#REF!,Data!#REF!,(IF(B18=Data!#REF!,Data!#REF!,(IF(B18=Data!B240,Data!H240,(IF(B18=Data!#REF!,Data!#REF!,(IF(B18=Data!#REF!,Data!#REF!,(IF(B18=Data!B140,Data!H908,(IF(B18=Data!#REF!,Data!#REF!,(IF(B18=Data!#REF!,Data!#REF!,Data!#REF!)))))))))))))))&amp;IF(B18=Data!#REF!,Data!#REF!,(IF(B18=Data!#REF!,Data!#REF!,(IF(B18=Data!#REF!,Data!#REF!,(IF(B18=Data!#REF!,Data!#REF!,(IF(B18=Data!#REF!,Data!#REF!,Data!#REF!)))))))))</f>
        <v>#REF!</v>
      </c>
      <c r="Q18" s="329"/>
      <c r="R18" s="329"/>
      <c r="S18" s="233" t="e">
        <f>IF(B18=Data!B113,Data!I113,(IF(B18=Data!#REF!,Data!#REF!,(IF(B18=Data!B116,Data!I116,(IF(B18=Data!#REF!,Data!#REF!,(IF(B18=Data!#REF!,Data!#REF!,(IF(B18=Data!#REF!,Data!#REF!,(IF(B18=Data!B100,Data!I100,(IF(B18=Data!#REF!,Data!#REF!,Data!#REF!)))))))))))))))&amp;IF(B18=Data!#REF!,Data!#REF!,(IF(B18=Data!#REF!,Data!#REF!,(IF(B18=Data!B240,Data!I240,(IF(B18=Data!#REF!,Data!#REF!,(IF(B18=Data!#REF!,Data!#REF!,(IF(B18=Data!B140,Data!I908,(IF(B18=Data!#REF!,Data!#REF!,(IF(B18=Data!#REF!,Data!#REF!,Data!#REF!)))))))))))))))&amp;IF(B18=Data!#REF!,Data!#REF!,(IF(B18=Data!#REF!,Data!#REF!,(IF(B18=Data!#REF!,Data!#REF!,(IF(B18=Data!#REF!,Data!#REF!,(IF(B18=Data!#REF!,Data!#REF!,Data!#REF!)))))))))</f>
        <v>#REF!</v>
      </c>
      <c r="T18" s="330"/>
      <c r="U18" s="233" t="e">
        <f>IF(B18=Data!B113,Data!J113,(IF(B18=Data!#REF!,Data!#REF!,(IF(B18=Data!B116,Data!J116,(IF(B18=Data!#REF!,Data!#REF!,(IF(B18=Data!#REF!,Data!#REF!,(IF(B18=Data!#REF!,Data!#REF!,(IF(B18=Data!B100,Data!J100,(IF(B18=Data!#REF!,Data!#REF!,Data!#REF!)))))))))))))))&amp;IF(B18=Data!#REF!,Data!#REF!,(IF(B18=Data!#REF!,Data!#REF!,(IF(B18=Data!B240,Data!J240,(IF(B18=Data!#REF!,Data!#REF!,(IF(B18=Data!#REF!,Data!#REF!,(IF(B18=Data!B140,Data!J908,(IF(B18=Data!#REF!,Data!#REF!,(IF(B18=Data!#REF!,Data!#REF!,Data!#REF!)))))))))))))))&amp;IF(B18=Data!#REF!,Data!#REF!,(IF(B18=Data!#REF!,Data!#REF!,(IF(B18=Data!#REF!,Data!#REF!,(IF(B18=Data!#REF!,Data!#REF!,(IF(B18=Data!#REF!,Data!#REF!,Data!#REF!)))))))))</f>
        <v>#REF!</v>
      </c>
      <c r="V18" s="227" t="str">
        <f>IF(D18="","",VLOOKUP(B18,Data!$B$5:$J$501,9,FALSE)*D18)</f>
        <v/>
      </c>
    </row>
    <row r="19" spans="1:22" ht="17.5" customHeight="1">
      <c r="A19" s="326">
        <v>1</v>
      </c>
      <c r="B19" s="327" t="s">
        <v>38</v>
      </c>
      <c r="C19" s="239" t="str">
        <f>IF(D19="","",VLOOKUP(B19,Data!$B$5:$L$501,2,FALSE))</f>
        <v>ZJ54410</v>
      </c>
      <c r="D19" s="229">
        <v>1</v>
      </c>
      <c r="E19" s="319" t="s">
        <v>570</v>
      </c>
      <c r="F19" s="224">
        <f>IF(D19="","",VLOOKUP(B19,Data!$B$5:$L$501,11,FALSE))</f>
        <v>4657.7700000000004</v>
      </c>
      <c r="G19" s="234">
        <f>IF(D19&gt;0,D19*F19,"-")</f>
        <v>4657.7700000000004</v>
      </c>
      <c r="H19" s="225" t="str">
        <f>IF(D19="","",VLOOKUP(B19,Data!$B$5:$D$501,3,FALSE))</f>
        <v>C/T</v>
      </c>
      <c r="I19" s="225" t="str">
        <f>IF(D19="","",VLOOKUP(B19,Data!$B$5:$M$501,12,FALSE))</f>
        <v>Indonesia</v>
      </c>
      <c r="J19" s="231" t="s">
        <v>906</v>
      </c>
      <c r="K19" s="226">
        <f>IF(D19="","",VLOOKUP(B19,Data!$B$5:$E$501,4,FALSE)*D19)</f>
        <v>305</v>
      </c>
      <c r="L19" s="232">
        <f>IF(D19="","",VLOOKUP(B19,Data!$B$5:$F$501,5,FALSE)*D19)</f>
        <v>269</v>
      </c>
      <c r="M19" s="230" t="e">
        <f>IF(B19=Data!B91,Data!G91,(IF(B19=Data!#REF!,Data!#REF!,(IF(B19=Data!B94,Data!G94,(IF(B19=Data!#REF!,Data!#REF!,(IF(B19=Data!#REF!,Data!#REF!,(IF(B19=Data!#REF!,Data!#REF!,(IF(B19=Data!B78,Data!G78,(IF(B19=Data!#REF!,Data!#REF!,Data!#REF!)))))))))))))))&amp;IF(B19=Data!#REF!,Data!#REF!,(IF(B19=Data!#REF!,Data!#REF!,(IF(B19=Data!B218,Data!G218,(IF(B19=Data!#REF!,Data!#REF!,(IF(B19=Data!#REF!,Data!#REF!,(IF(B19=Data!B118,Data!G886,(IF(B19=Data!#REF!,Data!#REF!,(IF(B19=Data!#REF!,Data!#REF!,Data!#REF!)))))))))))))))&amp;IF(B19=Data!#REF!,Data!#REF!,(IF(B19=Data!#REF!,Data!#REF!,(IF(B19=Data!#REF!,Data!#REF!,(IF(B19=Data!#REF!,Data!#REF!,(IF(B19=Data!#REF!,Data!#REF!,Data!#REF!)))))))))</f>
        <v>#REF!</v>
      </c>
      <c r="N19" s="328"/>
      <c r="O19" s="329"/>
      <c r="P19" s="233" t="e">
        <f>IF(B19=Data!B91,Data!H91,(IF(B19=Data!#REF!,Data!#REF!,(IF(B19=Data!B94,Data!H94,(IF(B19=Data!#REF!,Data!#REF!,(IF(B19=Data!#REF!,Data!#REF!,(IF(B19=Data!#REF!,Data!#REF!,(IF(B19=Data!B78,Data!H78,(IF(B19=Data!#REF!,Data!#REF!,Data!#REF!)))))))))))))))&amp;IF(B19=Data!#REF!,Data!#REF!,(IF(B19=Data!#REF!,Data!#REF!,(IF(B19=Data!B218,Data!H218,(IF(B19=Data!#REF!,Data!#REF!,(IF(B19=Data!#REF!,Data!#REF!,(IF(B19=Data!B118,Data!H886,(IF(B19=Data!#REF!,Data!#REF!,(IF(B19=Data!#REF!,Data!#REF!,Data!#REF!)))))))))))))))&amp;IF(B19=Data!#REF!,Data!#REF!,(IF(B19=Data!#REF!,Data!#REF!,(IF(B19=Data!#REF!,Data!#REF!,(IF(B19=Data!#REF!,Data!#REF!,(IF(B19=Data!#REF!,Data!#REF!,Data!#REF!)))))))))</f>
        <v>#REF!</v>
      </c>
      <c r="Q19" s="329"/>
      <c r="R19" s="329"/>
      <c r="S19" s="233" t="e">
        <f>IF(B19=Data!B91,Data!I91,(IF(B19=Data!#REF!,Data!#REF!,(IF(B19=Data!B94,Data!I94,(IF(B19=Data!#REF!,Data!#REF!,(IF(B19=Data!#REF!,Data!#REF!,(IF(B19=Data!#REF!,Data!#REF!,(IF(B19=Data!B78,Data!I78,(IF(B19=Data!#REF!,Data!#REF!,Data!#REF!)))))))))))))))&amp;IF(B19=Data!#REF!,Data!#REF!,(IF(B19=Data!#REF!,Data!#REF!,(IF(B19=Data!B218,Data!I218,(IF(B19=Data!#REF!,Data!#REF!,(IF(B19=Data!#REF!,Data!#REF!,(IF(B19=Data!B118,Data!I886,(IF(B19=Data!#REF!,Data!#REF!,(IF(B19=Data!#REF!,Data!#REF!,Data!#REF!)))))))))))))))&amp;IF(B19=Data!#REF!,Data!#REF!,(IF(B19=Data!#REF!,Data!#REF!,(IF(B19=Data!#REF!,Data!#REF!,(IF(B19=Data!#REF!,Data!#REF!,(IF(B19=Data!#REF!,Data!#REF!,Data!#REF!)))))))))</f>
        <v>#REF!</v>
      </c>
      <c r="T19" s="330"/>
      <c r="U19" s="233" t="e">
        <f>IF(B19=Data!B91,Data!J91,(IF(B19=Data!#REF!,Data!#REF!,(IF(B19=Data!B94,Data!J94,(IF(B19=Data!#REF!,Data!#REF!,(IF(B19=Data!#REF!,Data!#REF!,(IF(B19=Data!#REF!,Data!#REF!,(IF(B19=Data!B78,Data!J78,(IF(B19=Data!#REF!,Data!#REF!,Data!#REF!)))))))))))))))&amp;IF(B19=Data!#REF!,Data!#REF!,(IF(B19=Data!#REF!,Data!#REF!,(IF(B19=Data!B218,Data!J218,(IF(B19=Data!#REF!,Data!#REF!,(IF(B19=Data!#REF!,Data!#REF!,(IF(B19=Data!B118,Data!J886,(IF(B19=Data!#REF!,Data!#REF!,(IF(B19=Data!#REF!,Data!#REF!,Data!#REF!)))))))))))))))&amp;IF(B19=Data!#REF!,Data!#REF!,(IF(B19=Data!#REF!,Data!#REF!,(IF(B19=Data!#REF!,Data!#REF!,(IF(B19=Data!#REF!,Data!#REF!,(IF(B19=Data!#REF!,Data!#REF!,Data!#REF!)))))))))</f>
        <v>#REF!</v>
      </c>
      <c r="V19" s="227">
        <f>IF(D19="","",VLOOKUP(B19,Data!$B$5:$J$501,9,FALSE)*D19)</f>
        <v>1.534</v>
      </c>
    </row>
    <row r="20" spans="1:22" ht="17.75" customHeight="1">
      <c r="A20" s="251"/>
      <c r="B20" s="242" t="s">
        <v>907</v>
      </c>
      <c r="C20" s="239" t="str">
        <f>IF(D20="","",VLOOKUP(B20,Data!$B$5:$L$501,2,FALSE))</f>
        <v/>
      </c>
      <c r="D20" s="229"/>
      <c r="E20" s="228"/>
      <c r="F20" s="224" t="str">
        <f>IF(D20="","",VLOOKUP(B20,Data!$B$5:$L$501,11,FALSE))</f>
        <v/>
      </c>
      <c r="G20" s="234" t="str">
        <f>IF(D20&gt;0,D20*F20,"-")</f>
        <v>-</v>
      </c>
      <c r="H20" s="225" t="str">
        <f>IF(D20="","",VLOOKUP(B20,Data!$B$5:$D$501,3,FALSE))</f>
        <v/>
      </c>
      <c r="I20" s="225" t="str">
        <f>IF(D20="","",VLOOKUP(B20,Data!$B$5:$M$501,12,FALSE))</f>
        <v/>
      </c>
      <c r="J20" s="231"/>
      <c r="K20" s="226" t="str">
        <f>IF(D20="","",VLOOKUP(B20,Data!$B$5:$E$501,4,FALSE)*D20)</f>
        <v/>
      </c>
      <c r="L20" s="232" t="str">
        <f>IF(D20="","",VLOOKUP(B20,Data!$B$5:$F$501,5,FALSE)*D20)</f>
        <v/>
      </c>
      <c r="M20" s="230" t="e">
        <f>IF(B20=Data!B116,Data!G116,(IF(B20=Data!#REF!,Data!#REF!,(IF(B20=Data!B119,Data!G119,(IF(B20=Data!#REF!,Data!#REF!,(IF(B20=Data!#REF!,Data!#REF!,(IF(B20=Data!#REF!,Data!#REF!,(IF(B20=Data!B103,Data!G103,(IF(B20=Data!#REF!,Data!#REF!,Data!#REF!)))))))))))))))&amp;IF(B20=Data!#REF!,Data!#REF!,(IF(B20=Data!#REF!,Data!#REF!,(IF(B20=Data!B243,Data!G243,(IF(B20=Data!#REF!,Data!#REF!,(IF(B20=Data!#REF!,Data!#REF!,(IF(B20=Data!B143,Data!G911,(IF(B20=Data!#REF!,Data!#REF!,(IF(B20=Data!#REF!,Data!#REF!,Data!#REF!)))))))))))))))&amp;IF(B20=Data!#REF!,Data!#REF!,(IF(B20=Data!#REF!,Data!#REF!,(IF(B20=Data!#REF!,Data!#REF!,(IF(B20=Data!#REF!,Data!#REF!,(IF(B20=Data!#REF!,Data!#REF!,Data!#REF!)))))))))</f>
        <v>#REF!</v>
      </c>
      <c r="N20" s="328"/>
      <c r="O20" s="329"/>
      <c r="P20" s="233" t="e">
        <f>IF(B20=Data!B116,Data!H116,(IF(B20=Data!#REF!,Data!#REF!,(IF(B20=Data!B119,Data!H119,(IF(B20=Data!#REF!,Data!#REF!,(IF(B20=Data!#REF!,Data!#REF!,(IF(B20=Data!#REF!,Data!#REF!,(IF(B20=Data!B103,Data!H103,(IF(B20=Data!#REF!,Data!#REF!,Data!#REF!)))))))))))))))&amp;IF(B20=Data!#REF!,Data!#REF!,(IF(B20=Data!#REF!,Data!#REF!,(IF(B20=Data!B243,Data!H243,(IF(B20=Data!#REF!,Data!#REF!,(IF(B20=Data!#REF!,Data!#REF!,(IF(B20=Data!B143,Data!H911,(IF(B20=Data!#REF!,Data!#REF!,(IF(B20=Data!#REF!,Data!#REF!,Data!#REF!)))))))))))))))&amp;IF(B20=Data!#REF!,Data!#REF!,(IF(B20=Data!#REF!,Data!#REF!,(IF(B20=Data!#REF!,Data!#REF!,(IF(B20=Data!#REF!,Data!#REF!,(IF(B20=Data!#REF!,Data!#REF!,Data!#REF!)))))))))</f>
        <v>#REF!</v>
      </c>
      <c r="Q20" s="329"/>
      <c r="R20" s="329"/>
      <c r="S20" s="233" t="e">
        <f>IF(B20=Data!B116,Data!I116,(IF(B20=Data!#REF!,Data!#REF!,(IF(B20=Data!B119,Data!I119,(IF(B20=Data!#REF!,Data!#REF!,(IF(B20=Data!#REF!,Data!#REF!,(IF(B20=Data!#REF!,Data!#REF!,(IF(B20=Data!B103,Data!I103,(IF(B20=Data!#REF!,Data!#REF!,Data!#REF!)))))))))))))))&amp;IF(B20=Data!#REF!,Data!#REF!,(IF(B20=Data!#REF!,Data!#REF!,(IF(B20=Data!B243,Data!I243,(IF(B20=Data!#REF!,Data!#REF!,(IF(B20=Data!#REF!,Data!#REF!,(IF(B20=Data!B143,Data!I911,(IF(B20=Data!#REF!,Data!#REF!,(IF(B20=Data!#REF!,Data!#REF!,Data!#REF!)))))))))))))))&amp;IF(B20=Data!#REF!,Data!#REF!,(IF(B20=Data!#REF!,Data!#REF!,(IF(B20=Data!#REF!,Data!#REF!,(IF(B20=Data!#REF!,Data!#REF!,(IF(B20=Data!#REF!,Data!#REF!,Data!#REF!)))))))))</f>
        <v>#REF!</v>
      </c>
      <c r="T20" s="330"/>
      <c r="U20" s="233" t="e">
        <f>IF(B20=Data!B116,Data!J116,(IF(B20=Data!#REF!,Data!#REF!,(IF(B20=Data!B119,Data!J119,(IF(B20=Data!#REF!,Data!#REF!,(IF(B20=Data!#REF!,Data!#REF!,(IF(B20=Data!#REF!,Data!#REF!,(IF(B20=Data!B103,Data!J103,(IF(B20=Data!#REF!,Data!#REF!,Data!#REF!)))))))))))))))&amp;IF(B20=Data!#REF!,Data!#REF!,(IF(B20=Data!#REF!,Data!#REF!,(IF(B20=Data!B243,Data!J243,(IF(B20=Data!#REF!,Data!#REF!,(IF(B20=Data!#REF!,Data!#REF!,(IF(B20=Data!B143,Data!J911,(IF(B20=Data!#REF!,Data!#REF!,(IF(B20=Data!#REF!,Data!#REF!,Data!#REF!)))))))))))))))&amp;IF(B20=Data!#REF!,Data!#REF!,(IF(B20=Data!#REF!,Data!#REF!,(IF(B20=Data!#REF!,Data!#REF!,(IF(B20=Data!#REF!,Data!#REF!,(IF(B20=Data!#REF!,Data!#REF!,Data!#REF!)))))))))</f>
        <v>#REF!</v>
      </c>
      <c r="V20" s="227" t="str">
        <f>IF(D20="","",VLOOKUP(B20,Data!$B$5:$J$501,9,FALSE)*D20)</f>
        <v/>
      </c>
    </row>
    <row r="21" spans="1:22" ht="17.5" customHeight="1">
      <c r="A21" s="326">
        <v>2</v>
      </c>
      <c r="B21" s="327" t="s">
        <v>346</v>
      </c>
      <c r="C21" s="239" t="str">
        <f>IF(D21="","",VLOOKUP(B21,Data!$B$5:$L$501,2,FALSE))</f>
        <v>ZU05460</v>
      </c>
      <c r="D21" s="229">
        <v>1</v>
      </c>
      <c r="E21" s="228" t="s">
        <v>519</v>
      </c>
      <c r="F21" s="224">
        <f>IF(D21="","",VLOOKUP(B21,Data!$B$5:$L$501,11,FALSE))</f>
        <v>5913.05</v>
      </c>
      <c r="G21" s="234">
        <f>IF(D21&gt;0,D21*F21,"-")</f>
        <v>5913.05</v>
      </c>
      <c r="H21" s="225" t="str">
        <f>IF(D21="","",VLOOKUP(B21,Data!$B$5:$D$501,3,FALSE))</f>
        <v>C/T</v>
      </c>
      <c r="I21" s="225" t="str">
        <f>IF(D21="","",VLOOKUP(B21,Data!$B$5:$M$501,12,FALSE))</f>
        <v>Indonesia</v>
      </c>
      <c r="J21" s="231" t="s">
        <v>908</v>
      </c>
      <c r="K21" s="226">
        <f>IF(D21="","",VLOOKUP(B21,Data!$B$5:$E$501,4,FALSE)*D21)</f>
        <v>338</v>
      </c>
      <c r="L21" s="232">
        <f>IF(D21="","",VLOOKUP(B21,Data!$B$5:$F$501,5,FALSE)*D21)</f>
        <v>297</v>
      </c>
      <c r="M21" s="230" t="e">
        <f>IF(B21=Data!B94,Data!G94,(IF(B21=Data!#REF!,Data!#REF!,(IF(B21=Data!B97,Data!G97,(IF(B21=Data!#REF!,Data!#REF!,(IF(B21=Data!#REF!,Data!#REF!,(IF(B21=Data!#REF!,Data!#REF!,(IF(B21=Data!B81,Data!G81,(IF(B21=Data!#REF!,Data!#REF!,Data!#REF!)))))))))))))))&amp;IF(B21=Data!#REF!,Data!#REF!,(IF(B21=Data!#REF!,Data!#REF!,(IF(B21=Data!B221,Data!G221,(IF(B21=Data!#REF!,Data!#REF!,(IF(B21=Data!#REF!,Data!#REF!,(IF(B21=Data!B121,Data!G889,(IF(B21=Data!#REF!,Data!#REF!,(IF(B21=Data!#REF!,Data!#REF!,Data!#REF!)))))))))))))))&amp;IF(B21=Data!#REF!,Data!#REF!,(IF(B21=Data!#REF!,Data!#REF!,(IF(B21=Data!#REF!,Data!#REF!,(IF(B21=Data!#REF!,Data!#REF!,(IF(B21=Data!#REF!,Data!#REF!,Data!#REF!)))))))))</f>
        <v>#REF!</v>
      </c>
      <c r="N21" s="328"/>
      <c r="O21" s="329"/>
      <c r="P21" s="233" t="e">
        <f>IF(B21=Data!B94,Data!H94,(IF(B21=Data!#REF!,Data!#REF!,(IF(B21=Data!B97,Data!H97,(IF(B21=Data!#REF!,Data!#REF!,(IF(B21=Data!#REF!,Data!#REF!,(IF(B21=Data!#REF!,Data!#REF!,(IF(B21=Data!B81,Data!H81,(IF(B21=Data!#REF!,Data!#REF!,Data!#REF!)))))))))))))))&amp;IF(B21=Data!#REF!,Data!#REF!,(IF(B21=Data!#REF!,Data!#REF!,(IF(B21=Data!B221,Data!H221,(IF(B21=Data!#REF!,Data!#REF!,(IF(B21=Data!#REF!,Data!#REF!,(IF(B21=Data!B121,Data!H889,(IF(B21=Data!#REF!,Data!#REF!,(IF(B21=Data!#REF!,Data!#REF!,Data!#REF!)))))))))))))))&amp;IF(B21=Data!#REF!,Data!#REF!,(IF(B21=Data!#REF!,Data!#REF!,(IF(B21=Data!#REF!,Data!#REF!,(IF(B21=Data!#REF!,Data!#REF!,(IF(B21=Data!#REF!,Data!#REF!,Data!#REF!)))))))))</f>
        <v>#REF!</v>
      </c>
      <c r="Q21" s="329"/>
      <c r="R21" s="329"/>
      <c r="S21" s="233" t="e">
        <f>IF(B21=Data!B94,Data!I94,(IF(B21=Data!#REF!,Data!#REF!,(IF(B21=Data!B97,Data!I97,(IF(B21=Data!#REF!,Data!#REF!,(IF(B21=Data!#REF!,Data!#REF!,(IF(B21=Data!#REF!,Data!#REF!,(IF(B21=Data!B81,Data!I81,(IF(B21=Data!#REF!,Data!#REF!,Data!#REF!)))))))))))))))&amp;IF(B21=Data!#REF!,Data!#REF!,(IF(B21=Data!#REF!,Data!#REF!,(IF(B21=Data!B221,Data!I221,(IF(B21=Data!#REF!,Data!#REF!,(IF(B21=Data!#REF!,Data!#REF!,(IF(B21=Data!B121,Data!I889,(IF(B21=Data!#REF!,Data!#REF!,(IF(B21=Data!#REF!,Data!#REF!,Data!#REF!)))))))))))))))&amp;IF(B21=Data!#REF!,Data!#REF!,(IF(B21=Data!#REF!,Data!#REF!,(IF(B21=Data!#REF!,Data!#REF!,(IF(B21=Data!#REF!,Data!#REF!,(IF(B21=Data!#REF!,Data!#REF!,Data!#REF!)))))))))</f>
        <v>#REF!</v>
      </c>
      <c r="T21" s="330"/>
      <c r="U21" s="233" t="e">
        <f>IF(B21=Data!B94,Data!J94,(IF(B21=Data!#REF!,Data!#REF!,(IF(B21=Data!B97,Data!J97,(IF(B21=Data!#REF!,Data!#REF!,(IF(B21=Data!#REF!,Data!#REF!,(IF(B21=Data!#REF!,Data!#REF!,(IF(B21=Data!B81,Data!J81,(IF(B21=Data!#REF!,Data!#REF!,Data!#REF!)))))))))))))))&amp;IF(B21=Data!#REF!,Data!#REF!,(IF(B21=Data!#REF!,Data!#REF!,(IF(B21=Data!B221,Data!J221,(IF(B21=Data!#REF!,Data!#REF!,(IF(B21=Data!#REF!,Data!#REF!,(IF(B21=Data!B121,Data!J889,(IF(B21=Data!#REF!,Data!#REF!,(IF(B21=Data!#REF!,Data!#REF!,Data!#REF!)))))))))))))))&amp;IF(B21=Data!#REF!,Data!#REF!,(IF(B21=Data!#REF!,Data!#REF!,(IF(B21=Data!#REF!,Data!#REF!,(IF(B21=Data!#REF!,Data!#REF!,(IF(B21=Data!#REF!,Data!#REF!,Data!#REF!)))))))))</f>
        <v>#REF!</v>
      </c>
      <c r="V21" s="227">
        <f>IF(D21="","",VLOOKUP(B21,Data!$B$5:$J$501,9,FALSE)*D21)</f>
        <v>1.806</v>
      </c>
    </row>
    <row r="22" spans="1:22" ht="17.75" customHeight="1">
      <c r="A22" s="326">
        <v>3</v>
      </c>
      <c r="B22" s="327" t="s">
        <v>400</v>
      </c>
      <c r="C22" s="239" t="str">
        <f>IF(D22="","",VLOOKUP(B22,Data!$B$5:$L$501,2,FALSE))</f>
        <v>ZU62650</v>
      </c>
      <c r="D22" s="229">
        <v>1</v>
      </c>
      <c r="E22" s="319"/>
      <c r="F22" s="224">
        <f>IF(D22="","",VLOOKUP(B22,Data!$B$5:$L$501,11,FALSE))</f>
        <v>6876.72</v>
      </c>
      <c r="G22" s="234">
        <f t="shared" ref="G22:G33" si="0">IF(D22&gt;0,D22*F22,"-")</f>
        <v>6876.72</v>
      </c>
      <c r="H22" s="225" t="str">
        <f>IF(D22="","",VLOOKUP(B22,Data!$B$5:$D$501,3,FALSE))</f>
        <v>C/T</v>
      </c>
      <c r="I22" s="225" t="str">
        <f>IF(D22="","",VLOOKUP(B22,Data!$B$5:$M$501,12,FALSE))</f>
        <v>Indonesia</v>
      </c>
      <c r="J22" s="231" t="s">
        <v>908</v>
      </c>
      <c r="K22" s="226">
        <f>IF(D22="","",VLOOKUP(B22,Data!$B$5:$E$501,4,FALSE)*D22)</f>
        <v>338</v>
      </c>
      <c r="L22" s="232">
        <f>IF(D22="","",VLOOKUP(B22,Data!$B$5:$F$501,5,FALSE)*D22)</f>
        <v>304</v>
      </c>
      <c r="M22" s="230" t="e">
        <f>IF(B22=Data!B68,Data!G68,(IF(B22=Data!#REF!,Data!#REF!,(IF(B22=Data!B71,Data!G71,(IF(B22=Data!#REF!,Data!#REF!,(IF(B22=Data!#REF!,Data!#REF!,(IF(B22=Data!#REF!,Data!#REF!,(IF(B22=Data!B55,Data!G55,(IF(B22=Data!#REF!,Data!#REF!,Data!#REF!)))))))))))))))&amp;IF(B22=Data!#REF!,Data!#REF!,(IF(B22=Data!#REF!,Data!#REF!,(IF(B22=Data!B195,Data!G195,(IF(B22=Data!#REF!,Data!#REF!,(IF(B22=Data!#REF!,Data!#REF!,(IF(B22=Data!B95,Data!G863,(IF(B22=Data!#REF!,Data!#REF!,(IF(B22=Data!#REF!,Data!#REF!,Data!#REF!)))))))))))))))&amp;IF(B22=Data!#REF!,Data!#REF!,(IF(B22=Data!#REF!,Data!#REF!,(IF(B22=Data!#REF!,Data!#REF!,(IF(B22=Data!#REF!,Data!#REF!,(IF(B22=Data!#REF!,Data!#REF!,Data!#REF!)))))))))</f>
        <v>#REF!</v>
      </c>
      <c r="N22" s="328"/>
      <c r="O22" s="329"/>
      <c r="P22" s="233" t="e">
        <f>IF(B22=Data!B68,Data!H68,(IF(B22=Data!#REF!,Data!#REF!,(IF(B22=Data!B71,Data!H71,(IF(B22=Data!#REF!,Data!#REF!,(IF(B22=Data!#REF!,Data!#REF!,(IF(B22=Data!#REF!,Data!#REF!,(IF(B22=Data!B55,Data!H55,(IF(B22=Data!#REF!,Data!#REF!,Data!#REF!)))))))))))))))&amp;IF(B22=Data!#REF!,Data!#REF!,(IF(B22=Data!#REF!,Data!#REF!,(IF(B22=Data!B195,Data!H195,(IF(B22=Data!#REF!,Data!#REF!,(IF(B22=Data!#REF!,Data!#REF!,(IF(B22=Data!B95,Data!H863,(IF(B22=Data!#REF!,Data!#REF!,(IF(B22=Data!#REF!,Data!#REF!,Data!#REF!)))))))))))))))&amp;IF(B22=Data!#REF!,Data!#REF!,(IF(B22=Data!#REF!,Data!#REF!,(IF(B22=Data!#REF!,Data!#REF!,(IF(B22=Data!#REF!,Data!#REF!,(IF(B22=Data!#REF!,Data!#REF!,Data!#REF!)))))))))</f>
        <v>#REF!</v>
      </c>
      <c r="Q22" s="329"/>
      <c r="R22" s="329"/>
      <c r="S22" s="233" t="e">
        <f>IF(B22=Data!B68,Data!I68,(IF(B22=Data!#REF!,Data!#REF!,(IF(B22=Data!B71,Data!I71,(IF(B22=Data!#REF!,Data!#REF!,(IF(B22=Data!#REF!,Data!#REF!,(IF(B22=Data!#REF!,Data!#REF!,(IF(B22=Data!B55,Data!I55,(IF(B22=Data!#REF!,Data!#REF!,Data!#REF!)))))))))))))))&amp;IF(B22=Data!#REF!,Data!#REF!,(IF(B22=Data!#REF!,Data!#REF!,(IF(B22=Data!B195,Data!I195,(IF(B22=Data!#REF!,Data!#REF!,(IF(B22=Data!#REF!,Data!#REF!,(IF(B22=Data!B95,Data!I863,(IF(B22=Data!#REF!,Data!#REF!,(IF(B22=Data!#REF!,Data!#REF!,Data!#REF!)))))))))))))))&amp;IF(B22=Data!#REF!,Data!#REF!,(IF(B22=Data!#REF!,Data!#REF!,(IF(B22=Data!#REF!,Data!#REF!,(IF(B22=Data!#REF!,Data!#REF!,(IF(B22=Data!#REF!,Data!#REF!,Data!#REF!)))))))))</f>
        <v>#REF!</v>
      </c>
      <c r="T22" s="330"/>
      <c r="U22" s="233" t="e">
        <f>IF(B22=Data!B68,Data!J68,(IF(B22=Data!#REF!,Data!#REF!,(IF(B22=Data!B71,Data!J71,(IF(B22=Data!#REF!,Data!#REF!,(IF(B22=Data!#REF!,Data!#REF!,(IF(B22=Data!#REF!,Data!#REF!,(IF(B22=Data!B55,Data!J55,(IF(B22=Data!#REF!,Data!#REF!,Data!#REF!)))))))))))))))&amp;IF(B22=Data!#REF!,Data!#REF!,(IF(B22=Data!#REF!,Data!#REF!,(IF(B22=Data!B195,Data!J195,(IF(B22=Data!#REF!,Data!#REF!,(IF(B22=Data!#REF!,Data!#REF!,(IF(B22=Data!B95,Data!J863,(IF(B22=Data!#REF!,Data!#REF!,(IF(B22=Data!#REF!,Data!#REF!,Data!#REF!)))))))))))))))&amp;IF(B22=Data!#REF!,Data!#REF!,(IF(B22=Data!#REF!,Data!#REF!,(IF(B22=Data!#REF!,Data!#REF!,(IF(B22=Data!#REF!,Data!#REF!,(IF(B22=Data!#REF!,Data!#REF!,Data!#REF!)))))))))</f>
        <v>#REF!</v>
      </c>
      <c r="V22" s="227">
        <f>IF(D22="","",VLOOKUP(B22,Data!$B$5:$J$501,9,FALSE)*D22)</f>
        <v>1.806</v>
      </c>
    </row>
    <row r="23" spans="1:22" ht="17.75" customHeight="1">
      <c r="A23" s="326">
        <v>4</v>
      </c>
      <c r="B23" s="327" t="s">
        <v>356</v>
      </c>
      <c r="C23" s="239" t="str">
        <f>IF(D23="","",VLOOKUP(B23,Data!$B$5:$L$501,2,FALSE))</f>
        <v>WQ78290</v>
      </c>
      <c r="D23" s="229">
        <v>3</v>
      </c>
      <c r="E23" s="319" t="s">
        <v>904</v>
      </c>
      <c r="F23" s="224">
        <f>IF(D23="","",VLOOKUP(B23,Data!$B$5:$L$501,11,FALSE))</f>
        <v>4283.7299999999996</v>
      </c>
      <c r="G23" s="234">
        <f t="shared" si="0"/>
        <v>12851.189999999999</v>
      </c>
      <c r="H23" s="225" t="str">
        <f>IF(D23="","",VLOOKUP(B23,Data!$B$5:$D$501,3,FALSE))</f>
        <v>C/T</v>
      </c>
      <c r="I23" s="225" t="str">
        <f>IF(D23="","",VLOOKUP(B23,Data!$B$5:$M$501,12,FALSE))</f>
        <v>Indonesia</v>
      </c>
      <c r="J23" s="231" t="s">
        <v>908</v>
      </c>
      <c r="K23" s="226">
        <f>IF(D23="","",VLOOKUP(B23,Data!$B$5:$E$501,4,FALSE)*D23)</f>
        <v>915</v>
      </c>
      <c r="L23" s="232">
        <f>IF(D23="","",VLOOKUP(B23,Data!$B$5:$F$501,5,FALSE)*D23)</f>
        <v>807</v>
      </c>
      <c r="M23" s="230" t="e">
        <f>IF(B23=Data!B69,Data!G69,(IF(B23=Data!#REF!,Data!#REF!,(IF(B23=Data!B72,Data!G72,(IF(B23=Data!#REF!,Data!#REF!,(IF(B23=Data!#REF!,Data!#REF!,(IF(B23=Data!#REF!,Data!#REF!,(IF(B23=Data!B56,Data!G56,(IF(B23=Data!#REF!,Data!#REF!,Data!#REF!)))))))))))))))&amp;IF(B23=Data!#REF!,Data!#REF!,(IF(B23=Data!#REF!,Data!#REF!,(IF(B23=Data!B196,Data!G196,(IF(B23=Data!#REF!,Data!#REF!,(IF(B23=Data!#REF!,Data!#REF!,(IF(B23=Data!B96,Data!G864,(IF(B23=Data!#REF!,Data!#REF!,(IF(B23=Data!#REF!,Data!#REF!,Data!#REF!)))))))))))))))&amp;IF(B23=Data!#REF!,Data!#REF!,(IF(B23=Data!#REF!,Data!#REF!,(IF(B23=Data!#REF!,Data!#REF!,(IF(B23=Data!#REF!,Data!#REF!,(IF(B23=Data!#REF!,Data!#REF!,Data!#REF!)))))))))</f>
        <v>#REF!</v>
      </c>
      <c r="N23" s="328"/>
      <c r="O23" s="329"/>
      <c r="P23" s="233" t="e">
        <f>IF(B23=Data!B69,Data!H69,(IF(B23=Data!#REF!,Data!#REF!,(IF(B23=Data!B72,Data!H72,(IF(B23=Data!#REF!,Data!#REF!,(IF(B23=Data!#REF!,Data!#REF!,(IF(B23=Data!#REF!,Data!#REF!,(IF(B23=Data!B56,Data!H56,(IF(B23=Data!#REF!,Data!#REF!,Data!#REF!)))))))))))))))&amp;IF(B23=Data!#REF!,Data!#REF!,(IF(B23=Data!#REF!,Data!#REF!,(IF(B23=Data!B196,Data!H196,(IF(B23=Data!#REF!,Data!#REF!,(IF(B23=Data!#REF!,Data!#REF!,(IF(B23=Data!B96,Data!H864,(IF(B23=Data!#REF!,Data!#REF!,(IF(B23=Data!#REF!,Data!#REF!,Data!#REF!)))))))))))))))&amp;IF(B23=Data!#REF!,Data!#REF!,(IF(B23=Data!#REF!,Data!#REF!,(IF(B23=Data!#REF!,Data!#REF!,(IF(B23=Data!#REF!,Data!#REF!,(IF(B23=Data!#REF!,Data!#REF!,Data!#REF!)))))))))</f>
        <v>#REF!</v>
      </c>
      <c r="Q23" s="329"/>
      <c r="R23" s="329"/>
      <c r="S23" s="233" t="e">
        <f>IF(B23=Data!B69,Data!I69,(IF(B23=Data!#REF!,Data!#REF!,(IF(B23=Data!B72,Data!I72,(IF(B23=Data!#REF!,Data!#REF!,(IF(B23=Data!#REF!,Data!#REF!,(IF(B23=Data!#REF!,Data!#REF!,(IF(B23=Data!B56,Data!I56,(IF(B23=Data!#REF!,Data!#REF!,Data!#REF!)))))))))))))))&amp;IF(B23=Data!#REF!,Data!#REF!,(IF(B23=Data!#REF!,Data!#REF!,(IF(B23=Data!B196,Data!I196,(IF(B23=Data!#REF!,Data!#REF!,(IF(B23=Data!#REF!,Data!#REF!,(IF(B23=Data!B96,Data!I864,(IF(B23=Data!#REF!,Data!#REF!,(IF(B23=Data!#REF!,Data!#REF!,Data!#REF!)))))))))))))))&amp;IF(B23=Data!#REF!,Data!#REF!,(IF(B23=Data!#REF!,Data!#REF!,(IF(B23=Data!#REF!,Data!#REF!,(IF(B23=Data!#REF!,Data!#REF!,(IF(B23=Data!#REF!,Data!#REF!,Data!#REF!)))))))))</f>
        <v>#REF!</v>
      </c>
      <c r="T23" s="330"/>
      <c r="U23" s="233" t="e">
        <f>IF(B23=Data!B69,Data!J69,(IF(B23=Data!#REF!,Data!#REF!,(IF(B23=Data!B72,Data!J72,(IF(B23=Data!#REF!,Data!#REF!,(IF(B23=Data!#REF!,Data!#REF!,(IF(B23=Data!#REF!,Data!#REF!,(IF(B23=Data!B56,Data!J56,(IF(B23=Data!#REF!,Data!#REF!,Data!#REF!)))))))))))))))&amp;IF(B23=Data!#REF!,Data!#REF!,(IF(B23=Data!#REF!,Data!#REF!,(IF(B23=Data!B196,Data!J196,(IF(B23=Data!#REF!,Data!#REF!,(IF(B23=Data!#REF!,Data!#REF!,(IF(B23=Data!B96,Data!J864,(IF(B23=Data!#REF!,Data!#REF!,(IF(B23=Data!#REF!,Data!#REF!,Data!#REF!)))))))))))))))&amp;IF(B23=Data!#REF!,Data!#REF!,(IF(B23=Data!#REF!,Data!#REF!,(IF(B23=Data!#REF!,Data!#REF!,(IF(B23=Data!#REF!,Data!#REF!,(IF(B23=Data!#REF!,Data!#REF!,Data!#REF!)))))))))</f>
        <v>#REF!</v>
      </c>
      <c r="V23" s="227">
        <f>IF(D23="","",VLOOKUP(B23,Data!$B$5:$J$501,9,FALSE)*D23)</f>
        <v>4.6020000000000003</v>
      </c>
    </row>
    <row r="24" spans="1:22" ht="17.75" customHeight="1">
      <c r="A24" s="326">
        <v>5</v>
      </c>
      <c r="B24" s="327" t="s">
        <v>336</v>
      </c>
      <c r="C24" s="239" t="str">
        <f>IF(D24="","",VLOOKUP(B24,Data!$B$5:$L$501,2,FALSE))</f>
        <v>ZE62400</v>
      </c>
      <c r="D24" s="229">
        <v>4</v>
      </c>
      <c r="E24" s="319"/>
      <c r="F24" s="224">
        <f>IF(D24="","",VLOOKUP(B24,Data!$B$5:$L$501,11,FALSE))</f>
        <v>1704.47</v>
      </c>
      <c r="G24" s="234">
        <f t="shared" si="0"/>
        <v>6817.88</v>
      </c>
      <c r="H24" s="225" t="str">
        <f>IF(D24="","",VLOOKUP(B24,Data!$B$5:$D$501,3,FALSE))</f>
        <v>C/T</v>
      </c>
      <c r="I24" s="225" t="str">
        <f>IF(D24="","",VLOOKUP(B24,Data!$B$5:$M$501,12,FALSE))</f>
        <v>Indonesia</v>
      </c>
      <c r="J24" s="231" t="s">
        <v>908</v>
      </c>
      <c r="K24" s="226">
        <f>IF(D24="","",VLOOKUP(B24,Data!$B$5:$E$501,4,FALSE)*D24)</f>
        <v>804</v>
      </c>
      <c r="L24" s="232">
        <f>IF(D24="","",VLOOKUP(B24,Data!$B$5:$F$501,5,FALSE)*D24)</f>
        <v>724</v>
      </c>
      <c r="M24" s="230" t="e">
        <f>IF(B24=Data!B70,Data!G70,(IF(B24=Data!#REF!,Data!#REF!,(IF(B24=Data!B73,Data!G73,(IF(B24=Data!#REF!,Data!#REF!,(IF(B24=Data!#REF!,Data!#REF!,(IF(B24=Data!#REF!,Data!#REF!,(IF(B24=Data!B57,Data!G57,(IF(B24=Data!#REF!,Data!#REF!,Data!#REF!)))))))))))))))&amp;IF(B24=Data!#REF!,Data!#REF!,(IF(B24=Data!#REF!,Data!#REF!,(IF(B24=Data!B197,Data!G197,(IF(B24=Data!#REF!,Data!#REF!,(IF(B24=Data!#REF!,Data!#REF!,(IF(B24=Data!B97,Data!G865,(IF(B24=Data!#REF!,Data!#REF!,(IF(B24=Data!#REF!,Data!#REF!,Data!#REF!)))))))))))))))&amp;IF(B24=Data!#REF!,Data!#REF!,(IF(B24=Data!#REF!,Data!#REF!,(IF(B24=Data!#REF!,Data!#REF!,(IF(B24=Data!#REF!,Data!#REF!,(IF(B24=Data!#REF!,Data!#REF!,Data!#REF!)))))))))</f>
        <v>#REF!</v>
      </c>
      <c r="N24" s="328"/>
      <c r="O24" s="329"/>
      <c r="P24" s="233" t="e">
        <f>IF(B24=Data!B70,Data!H70,(IF(B24=Data!#REF!,Data!#REF!,(IF(B24=Data!B73,Data!H73,(IF(B24=Data!#REF!,Data!#REF!,(IF(B24=Data!#REF!,Data!#REF!,(IF(B24=Data!#REF!,Data!#REF!,(IF(B24=Data!B57,Data!H57,(IF(B24=Data!#REF!,Data!#REF!,Data!#REF!)))))))))))))))&amp;IF(B24=Data!#REF!,Data!#REF!,(IF(B24=Data!#REF!,Data!#REF!,(IF(B24=Data!B197,Data!H197,(IF(B24=Data!#REF!,Data!#REF!,(IF(B24=Data!#REF!,Data!#REF!,(IF(B24=Data!B97,Data!H865,(IF(B24=Data!#REF!,Data!#REF!,(IF(B24=Data!#REF!,Data!#REF!,Data!#REF!)))))))))))))))&amp;IF(B24=Data!#REF!,Data!#REF!,(IF(B24=Data!#REF!,Data!#REF!,(IF(B24=Data!#REF!,Data!#REF!,(IF(B24=Data!#REF!,Data!#REF!,(IF(B24=Data!#REF!,Data!#REF!,Data!#REF!)))))))))</f>
        <v>#REF!</v>
      </c>
      <c r="Q24" s="329"/>
      <c r="R24" s="329"/>
      <c r="S24" s="233" t="e">
        <f>IF(B24=Data!B70,Data!I70,(IF(B24=Data!#REF!,Data!#REF!,(IF(B24=Data!B73,Data!I73,(IF(B24=Data!#REF!,Data!#REF!,(IF(B24=Data!#REF!,Data!#REF!,(IF(B24=Data!#REF!,Data!#REF!,(IF(B24=Data!B57,Data!I57,(IF(B24=Data!#REF!,Data!#REF!,Data!#REF!)))))))))))))))&amp;IF(B24=Data!#REF!,Data!#REF!,(IF(B24=Data!#REF!,Data!#REF!,(IF(B24=Data!B197,Data!I197,(IF(B24=Data!#REF!,Data!#REF!,(IF(B24=Data!#REF!,Data!#REF!,(IF(B24=Data!B97,Data!I865,(IF(B24=Data!#REF!,Data!#REF!,(IF(B24=Data!#REF!,Data!#REF!,Data!#REF!)))))))))))))))&amp;IF(B24=Data!#REF!,Data!#REF!,(IF(B24=Data!#REF!,Data!#REF!,(IF(B24=Data!#REF!,Data!#REF!,(IF(B24=Data!#REF!,Data!#REF!,(IF(B24=Data!#REF!,Data!#REF!,Data!#REF!)))))))))</f>
        <v>#REF!</v>
      </c>
      <c r="T24" s="330"/>
      <c r="U24" s="233" t="e">
        <f>IF(B24=Data!B70,Data!J70,(IF(B24=Data!#REF!,Data!#REF!,(IF(B24=Data!B73,Data!J73,(IF(B24=Data!#REF!,Data!#REF!,(IF(B24=Data!#REF!,Data!#REF!,(IF(B24=Data!#REF!,Data!#REF!,(IF(B24=Data!B57,Data!J57,(IF(B24=Data!#REF!,Data!#REF!,Data!#REF!)))))))))))))))&amp;IF(B24=Data!#REF!,Data!#REF!,(IF(B24=Data!#REF!,Data!#REF!,(IF(B24=Data!B197,Data!J197,(IF(B24=Data!#REF!,Data!#REF!,(IF(B24=Data!#REF!,Data!#REF!,(IF(B24=Data!B97,Data!J865,(IF(B24=Data!#REF!,Data!#REF!,(IF(B24=Data!#REF!,Data!#REF!,Data!#REF!)))))))))))))))&amp;IF(B24=Data!#REF!,Data!#REF!,(IF(B24=Data!#REF!,Data!#REF!,(IF(B24=Data!#REF!,Data!#REF!,(IF(B24=Data!#REF!,Data!#REF!,(IF(B24=Data!#REF!,Data!#REF!,Data!#REF!)))))))))</f>
        <v>#REF!</v>
      </c>
      <c r="V24" s="227">
        <f>IF(D24="","",VLOOKUP(B24,Data!$B$5:$J$501,9,FALSE)*D24)</f>
        <v>4.5999999999999996</v>
      </c>
    </row>
    <row r="25" spans="1:22" ht="17.75" customHeight="1">
      <c r="A25" s="326">
        <v>6</v>
      </c>
      <c r="B25" s="327" t="s">
        <v>31</v>
      </c>
      <c r="C25" s="239" t="str">
        <f>IF(D25="","",VLOOKUP(B25,Data!$B$5:$L$501,2,FALSE))</f>
        <v>ZQ21280</v>
      </c>
      <c r="D25" s="229">
        <v>1</v>
      </c>
      <c r="E25" s="319"/>
      <c r="F25" s="224">
        <f>IF(D25="","",VLOOKUP(B25,Data!$B$5:$L$501,11,FALSE))</f>
        <v>1748.05</v>
      </c>
      <c r="G25" s="234">
        <f t="shared" si="0"/>
        <v>1748.05</v>
      </c>
      <c r="H25" s="225" t="str">
        <f>IF(D25="","",VLOOKUP(B25,Data!$B$5:$D$501,3,FALSE))</f>
        <v>C/T</v>
      </c>
      <c r="I25" s="225" t="str">
        <f>IF(D25="","",VLOOKUP(B25,Data!$B$5:$M$501,12,FALSE))</f>
        <v>Indonesia</v>
      </c>
      <c r="J25" s="231" t="s">
        <v>908</v>
      </c>
      <c r="K25" s="226">
        <f>IF(D25="","",VLOOKUP(B25,Data!$B$5:$E$501,4,FALSE)*D25)</f>
        <v>201</v>
      </c>
      <c r="L25" s="232">
        <f>IF(D25="","",VLOOKUP(B25,Data!$B$5:$F$501,5,FALSE)*D25)</f>
        <v>181</v>
      </c>
      <c r="M25" s="230" t="e">
        <f>IF(B25=Data!B71,Data!G71,(IF(B25=Data!#REF!,Data!#REF!,(IF(B25=Data!B74,Data!G74,(IF(B25=Data!#REF!,Data!#REF!,(IF(B25=Data!#REF!,Data!#REF!,(IF(B25=Data!#REF!,Data!#REF!,(IF(B25=Data!B58,Data!G58,(IF(B25=Data!#REF!,Data!#REF!,Data!#REF!)))))))))))))))&amp;IF(B25=Data!#REF!,Data!#REF!,(IF(B25=Data!#REF!,Data!#REF!,(IF(B25=Data!B198,Data!G198,(IF(B25=Data!#REF!,Data!#REF!,(IF(B25=Data!#REF!,Data!#REF!,(IF(B25=Data!B98,Data!G866,(IF(B25=Data!#REF!,Data!#REF!,(IF(B25=Data!#REF!,Data!#REF!,Data!#REF!)))))))))))))))&amp;IF(B25=Data!#REF!,Data!#REF!,(IF(B25=Data!#REF!,Data!#REF!,(IF(B25=Data!#REF!,Data!#REF!,(IF(B25=Data!#REF!,Data!#REF!,(IF(B25=Data!#REF!,Data!#REF!,Data!#REF!)))))))))</f>
        <v>#REF!</v>
      </c>
      <c r="N25" s="328"/>
      <c r="O25" s="329"/>
      <c r="P25" s="233" t="e">
        <f>IF(B25=Data!B71,Data!H71,(IF(B25=Data!#REF!,Data!#REF!,(IF(B25=Data!B74,Data!H74,(IF(B25=Data!#REF!,Data!#REF!,(IF(B25=Data!#REF!,Data!#REF!,(IF(B25=Data!#REF!,Data!#REF!,(IF(B25=Data!B58,Data!H58,(IF(B25=Data!#REF!,Data!#REF!,Data!#REF!)))))))))))))))&amp;IF(B25=Data!#REF!,Data!#REF!,(IF(B25=Data!#REF!,Data!#REF!,(IF(B25=Data!B198,Data!H198,(IF(B25=Data!#REF!,Data!#REF!,(IF(B25=Data!#REF!,Data!#REF!,(IF(B25=Data!B98,Data!H866,(IF(B25=Data!#REF!,Data!#REF!,(IF(B25=Data!#REF!,Data!#REF!,Data!#REF!)))))))))))))))&amp;IF(B25=Data!#REF!,Data!#REF!,(IF(B25=Data!#REF!,Data!#REF!,(IF(B25=Data!#REF!,Data!#REF!,(IF(B25=Data!#REF!,Data!#REF!,(IF(B25=Data!#REF!,Data!#REF!,Data!#REF!)))))))))</f>
        <v>#REF!</v>
      </c>
      <c r="Q25" s="329"/>
      <c r="R25" s="329"/>
      <c r="S25" s="233" t="e">
        <f>IF(B25=Data!B71,Data!I71,(IF(B25=Data!#REF!,Data!#REF!,(IF(B25=Data!B74,Data!I74,(IF(B25=Data!#REF!,Data!#REF!,(IF(B25=Data!#REF!,Data!#REF!,(IF(B25=Data!#REF!,Data!#REF!,(IF(B25=Data!B58,Data!I58,(IF(B25=Data!#REF!,Data!#REF!,Data!#REF!)))))))))))))))&amp;IF(B25=Data!#REF!,Data!#REF!,(IF(B25=Data!#REF!,Data!#REF!,(IF(B25=Data!B198,Data!I198,(IF(B25=Data!#REF!,Data!#REF!,(IF(B25=Data!#REF!,Data!#REF!,(IF(B25=Data!B98,Data!I866,(IF(B25=Data!#REF!,Data!#REF!,(IF(B25=Data!#REF!,Data!#REF!,Data!#REF!)))))))))))))))&amp;IF(B25=Data!#REF!,Data!#REF!,(IF(B25=Data!#REF!,Data!#REF!,(IF(B25=Data!#REF!,Data!#REF!,(IF(B25=Data!#REF!,Data!#REF!,(IF(B25=Data!#REF!,Data!#REF!,Data!#REF!)))))))))</f>
        <v>#REF!</v>
      </c>
      <c r="T25" s="330"/>
      <c r="U25" s="233" t="e">
        <f>IF(B25=Data!B71,Data!J71,(IF(B25=Data!#REF!,Data!#REF!,(IF(B25=Data!B74,Data!J74,(IF(B25=Data!#REF!,Data!#REF!,(IF(B25=Data!#REF!,Data!#REF!,(IF(B25=Data!#REF!,Data!#REF!,(IF(B25=Data!B58,Data!J58,(IF(B25=Data!#REF!,Data!#REF!,Data!#REF!)))))))))))))))&amp;IF(B25=Data!#REF!,Data!#REF!,(IF(B25=Data!#REF!,Data!#REF!,(IF(B25=Data!B198,Data!J198,(IF(B25=Data!#REF!,Data!#REF!,(IF(B25=Data!#REF!,Data!#REF!,(IF(B25=Data!B98,Data!J866,(IF(B25=Data!#REF!,Data!#REF!,(IF(B25=Data!#REF!,Data!#REF!,Data!#REF!)))))))))))))))&amp;IF(B25=Data!#REF!,Data!#REF!,(IF(B25=Data!#REF!,Data!#REF!,(IF(B25=Data!#REF!,Data!#REF!,(IF(B25=Data!#REF!,Data!#REF!,(IF(B25=Data!#REF!,Data!#REF!,Data!#REF!)))))))))</f>
        <v>#REF!</v>
      </c>
      <c r="V25" s="227">
        <f>IF(D25="","",VLOOKUP(B25,Data!$B$5:$J$501,9,FALSE)*D25)</f>
        <v>1.1499999999999999</v>
      </c>
    </row>
    <row r="26" spans="1:22" ht="17.75" customHeight="1">
      <c r="A26" s="326">
        <v>7</v>
      </c>
      <c r="B26" s="327" t="s">
        <v>386</v>
      </c>
      <c r="C26" s="239" t="str">
        <f>IF(D26="","",VLOOKUP(B26,Data!$B$5:$L$501,2,FALSE))</f>
        <v>ZW44770</v>
      </c>
      <c r="D26" s="229">
        <v>1</v>
      </c>
      <c r="E26" s="319"/>
      <c r="F26" s="224">
        <f>IF(D26="","",VLOOKUP(B26,Data!$B$5:$L$501,11,FALSE))</f>
        <v>1857.02</v>
      </c>
      <c r="G26" s="234">
        <f t="shared" si="0"/>
        <v>1857.02</v>
      </c>
      <c r="H26" s="225" t="str">
        <f>IF(D26="","",VLOOKUP(B26,Data!$B$5:$D$501,3,FALSE))</f>
        <v>C/T</v>
      </c>
      <c r="I26" s="225" t="str">
        <f>IF(D26="","",VLOOKUP(B26,Data!$B$5:$M$501,12,FALSE))</f>
        <v>Indonesia</v>
      </c>
      <c r="J26" s="231" t="s">
        <v>908</v>
      </c>
      <c r="K26" s="226">
        <f>IF(D26="","",VLOOKUP(B26,Data!$B$5:$E$501,4,FALSE)*D26)</f>
        <v>201</v>
      </c>
      <c r="L26" s="232">
        <f>IF(D26="","",VLOOKUP(B26,Data!$B$5:$F$501,5,FALSE)*D26)</f>
        <v>181</v>
      </c>
      <c r="M26" s="230" t="e">
        <f>IF(B26=Data!B72,Data!G72,(IF(B26=Data!#REF!,Data!#REF!,(IF(B26=Data!B75,Data!G75,(IF(B26=Data!#REF!,Data!#REF!,(IF(B26=Data!#REF!,Data!#REF!,(IF(B26=Data!#REF!,Data!#REF!,(IF(B26=Data!B59,Data!G59,(IF(B26=Data!#REF!,Data!#REF!,Data!#REF!)))))))))))))))&amp;IF(B26=Data!#REF!,Data!#REF!,(IF(B26=Data!#REF!,Data!#REF!,(IF(B26=Data!B199,Data!G199,(IF(B26=Data!#REF!,Data!#REF!,(IF(B26=Data!#REF!,Data!#REF!,(IF(B26=Data!B99,Data!G867,(IF(B26=Data!#REF!,Data!#REF!,(IF(B26=Data!#REF!,Data!#REF!,Data!#REF!)))))))))))))))&amp;IF(B26=Data!#REF!,Data!#REF!,(IF(B26=Data!#REF!,Data!#REF!,(IF(B26=Data!#REF!,Data!#REF!,(IF(B26=Data!#REF!,Data!#REF!,(IF(B26=Data!#REF!,Data!#REF!,Data!#REF!)))))))))</f>
        <v>#REF!</v>
      </c>
      <c r="N26" s="328"/>
      <c r="O26" s="329"/>
      <c r="P26" s="233" t="e">
        <f>IF(B26=Data!B72,Data!H72,(IF(B26=Data!#REF!,Data!#REF!,(IF(B26=Data!B75,Data!H75,(IF(B26=Data!#REF!,Data!#REF!,(IF(B26=Data!#REF!,Data!#REF!,(IF(B26=Data!#REF!,Data!#REF!,(IF(B26=Data!B59,Data!H59,(IF(B26=Data!#REF!,Data!#REF!,Data!#REF!)))))))))))))))&amp;IF(B26=Data!#REF!,Data!#REF!,(IF(B26=Data!#REF!,Data!#REF!,(IF(B26=Data!B199,Data!H199,(IF(B26=Data!#REF!,Data!#REF!,(IF(B26=Data!#REF!,Data!#REF!,(IF(B26=Data!B99,Data!H867,(IF(B26=Data!#REF!,Data!#REF!,(IF(B26=Data!#REF!,Data!#REF!,Data!#REF!)))))))))))))))&amp;IF(B26=Data!#REF!,Data!#REF!,(IF(B26=Data!#REF!,Data!#REF!,(IF(B26=Data!#REF!,Data!#REF!,(IF(B26=Data!#REF!,Data!#REF!,(IF(B26=Data!#REF!,Data!#REF!,Data!#REF!)))))))))</f>
        <v>#REF!</v>
      </c>
      <c r="Q26" s="329"/>
      <c r="R26" s="329"/>
      <c r="S26" s="233" t="e">
        <f>IF(B26=Data!B72,Data!I72,(IF(B26=Data!#REF!,Data!#REF!,(IF(B26=Data!B75,Data!I75,(IF(B26=Data!#REF!,Data!#REF!,(IF(B26=Data!#REF!,Data!#REF!,(IF(B26=Data!#REF!,Data!#REF!,(IF(B26=Data!B59,Data!I59,(IF(B26=Data!#REF!,Data!#REF!,Data!#REF!)))))))))))))))&amp;IF(B26=Data!#REF!,Data!#REF!,(IF(B26=Data!#REF!,Data!#REF!,(IF(B26=Data!B199,Data!I199,(IF(B26=Data!#REF!,Data!#REF!,(IF(B26=Data!#REF!,Data!#REF!,(IF(B26=Data!B99,Data!I867,(IF(B26=Data!#REF!,Data!#REF!,(IF(B26=Data!#REF!,Data!#REF!,Data!#REF!)))))))))))))))&amp;IF(B26=Data!#REF!,Data!#REF!,(IF(B26=Data!#REF!,Data!#REF!,(IF(B26=Data!#REF!,Data!#REF!,(IF(B26=Data!#REF!,Data!#REF!,(IF(B26=Data!#REF!,Data!#REF!,Data!#REF!)))))))))</f>
        <v>#REF!</v>
      </c>
      <c r="T26" s="330"/>
      <c r="U26" s="233" t="e">
        <f>IF(B26=Data!B72,Data!J72,(IF(B26=Data!#REF!,Data!#REF!,(IF(B26=Data!B75,Data!J75,(IF(B26=Data!#REF!,Data!#REF!,(IF(B26=Data!#REF!,Data!#REF!,(IF(B26=Data!#REF!,Data!#REF!,(IF(B26=Data!B59,Data!J59,(IF(B26=Data!#REF!,Data!#REF!,Data!#REF!)))))))))))))))&amp;IF(B26=Data!#REF!,Data!#REF!,(IF(B26=Data!#REF!,Data!#REF!,(IF(B26=Data!B199,Data!J199,(IF(B26=Data!#REF!,Data!#REF!,(IF(B26=Data!#REF!,Data!#REF!,(IF(B26=Data!B99,Data!J867,(IF(B26=Data!#REF!,Data!#REF!,(IF(B26=Data!#REF!,Data!#REF!,Data!#REF!)))))))))))))))&amp;IF(B26=Data!#REF!,Data!#REF!,(IF(B26=Data!#REF!,Data!#REF!,(IF(B26=Data!#REF!,Data!#REF!,(IF(B26=Data!#REF!,Data!#REF!,(IF(B26=Data!#REF!,Data!#REF!,Data!#REF!)))))))))</f>
        <v>#REF!</v>
      </c>
      <c r="V26" s="227">
        <f>IF(D26="","",VLOOKUP(B26,Data!$B$5:$J$501,9,FALSE)*D26)</f>
        <v>1.1499999999999999</v>
      </c>
    </row>
    <row r="27" spans="1:22" ht="17.75" customHeight="1">
      <c r="A27" s="326">
        <v>8</v>
      </c>
      <c r="B27" s="327" t="s">
        <v>696</v>
      </c>
      <c r="C27" s="239" t="str">
        <f>IF(D27="","",VLOOKUP(B27,Data!$B$5:$L$501,2,FALSE))</f>
        <v>VAC9530</v>
      </c>
      <c r="D27" s="229">
        <v>4</v>
      </c>
      <c r="E27" s="319"/>
      <c r="F27" s="224">
        <f>IF(D27="","",VLOOKUP(B27,Data!$B$5:$L$501,11,FALSE))</f>
        <v>2053.67</v>
      </c>
      <c r="G27" s="234">
        <f t="shared" si="0"/>
        <v>8214.68</v>
      </c>
      <c r="H27" s="225" t="str">
        <f>IF(D27="","",VLOOKUP(B27,Data!$B$5:$D$501,3,FALSE))</f>
        <v>C/T</v>
      </c>
      <c r="I27" s="225" t="str">
        <f>IF(D27="","",VLOOKUP(B27,Data!$B$5:$M$501,12,FALSE))</f>
        <v>Indonesia</v>
      </c>
      <c r="J27" s="231" t="s">
        <v>908</v>
      </c>
      <c r="K27" s="226">
        <f>IF(D27="","",VLOOKUP(B27,Data!$B$5:$E$501,4,FALSE)*D27)</f>
        <v>816</v>
      </c>
      <c r="L27" s="232">
        <f>IF(D27="","",VLOOKUP(B27,Data!$B$5:$F$501,5,FALSE)*D27)</f>
        <v>736</v>
      </c>
      <c r="M27" s="230" t="e">
        <f>IF(B27=Data!B73,Data!G73,(IF(B27=Data!#REF!,Data!#REF!,(IF(B27=Data!B76,Data!G76,(IF(B27=Data!#REF!,Data!#REF!,(IF(B27=Data!#REF!,Data!#REF!,(IF(B27=Data!#REF!,Data!#REF!,(IF(B27=Data!B60,Data!G60,(IF(B27=Data!#REF!,Data!#REF!,Data!#REF!)))))))))))))))&amp;IF(B27=Data!#REF!,Data!#REF!,(IF(B27=Data!#REF!,Data!#REF!,(IF(B27=Data!B200,Data!G200,(IF(B27=Data!#REF!,Data!#REF!,(IF(B27=Data!#REF!,Data!#REF!,(IF(B27=Data!B100,Data!G868,(IF(B27=Data!#REF!,Data!#REF!,(IF(B27=Data!#REF!,Data!#REF!,Data!#REF!)))))))))))))))&amp;IF(B27=Data!#REF!,Data!#REF!,(IF(B27=Data!#REF!,Data!#REF!,(IF(B27=Data!#REF!,Data!#REF!,(IF(B27=Data!#REF!,Data!#REF!,(IF(B27=Data!#REF!,Data!#REF!,Data!#REF!)))))))))</f>
        <v>#REF!</v>
      </c>
      <c r="N27" s="328"/>
      <c r="O27" s="329"/>
      <c r="P27" s="233" t="e">
        <f>IF(B27=Data!B73,Data!H73,(IF(B27=Data!#REF!,Data!#REF!,(IF(B27=Data!B76,Data!H76,(IF(B27=Data!#REF!,Data!#REF!,(IF(B27=Data!#REF!,Data!#REF!,(IF(B27=Data!#REF!,Data!#REF!,(IF(B27=Data!B60,Data!H60,(IF(B27=Data!#REF!,Data!#REF!,Data!#REF!)))))))))))))))&amp;IF(B27=Data!#REF!,Data!#REF!,(IF(B27=Data!#REF!,Data!#REF!,(IF(B27=Data!B200,Data!H200,(IF(B27=Data!#REF!,Data!#REF!,(IF(B27=Data!#REF!,Data!#REF!,(IF(B27=Data!B100,Data!H868,(IF(B27=Data!#REF!,Data!#REF!,(IF(B27=Data!#REF!,Data!#REF!,Data!#REF!)))))))))))))))&amp;IF(B27=Data!#REF!,Data!#REF!,(IF(B27=Data!#REF!,Data!#REF!,(IF(B27=Data!#REF!,Data!#REF!,(IF(B27=Data!#REF!,Data!#REF!,(IF(B27=Data!#REF!,Data!#REF!,Data!#REF!)))))))))</f>
        <v>#REF!</v>
      </c>
      <c r="Q27" s="329"/>
      <c r="R27" s="329"/>
      <c r="S27" s="233" t="e">
        <f>IF(B27=Data!B73,Data!I73,(IF(B27=Data!#REF!,Data!#REF!,(IF(B27=Data!B76,Data!I76,(IF(B27=Data!#REF!,Data!#REF!,(IF(B27=Data!#REF!,Data!#REF!,(IF(B27=Data!#REF!,Data!#REF!,(IF(B27=Data!B60,Data!I60,(IF(B27=Data!#REF!,Data!#REF!,Data!#REF!)))))))))))))))&amp;IF(B27=Data!#REF!,Data!#REF!,(IF(B27=Data!#REF!,Data!#REF!,(IF(B27=Data!B200,Data!I200,(IF(B27=Data!#REF!,Data!#REF!,(IF(B27=Data!#REF!,Data!#REF!,(IF(B27=Data!B100,Data!I868,(IF(B27=Data!#REF!,Data!#REF!,(IF(B27=Data!#REF!,Data!#REF!,Data!#REF!)))))))))))))))&amp;IF(B27=Data!#REF!,Data!#REF!,(IF(B27=Data!#REF!,Data!#REF!,(IF(B27=Data!#REF!,Data!#REF!,(IF(B27=Data!#REF!,Data!#REF!,(IF(B27=Data!#REF!,Data!#REF!,Data!#REF!)))))))))</f>
        <v>#REF!</v>
      </c>
      <c r="T27" s="330"/>
      <c r="U27" s="233" t="e">
        <f>IF(B27=Data!B73,Data!J73,(IF(B27=Data!#REF!,Data!#REF!,(IF(B27=Data!B76,Data!J76,(IF(B27=Data!#REF!,Data!#REF!,(IF(B27=Data!#REF!,Data!#REF!,(IF(B27=Data!#REF!,Data!#REF!,(IF(B27=Data!B60,Data!J60,(IF(B27=Data!#REF!,Data!#REF!,Data!#REF!)))))))))))))))&amp;IF(B27=Data!#REF!,Data!#REF!,(IF(B27=Data!#REF!,Data!#REF!,(IF(B27=Data!B200,Data!J200,(IF(B27=Data!#REF!,Data!#REF!,(IF(B27=Data!#REF!,Data!#REF!,(IF(B27=Data!B100,Data!J868,(IF(B27=Data!#REF!,Data!#REF!,(IF(B27=Data!#REF!,Data!#REF!,Data!#REF!)))))))))))))))&amp;IF(B27=Data!#REF!,Data!#REF!,(IF(B27=Data!#REF!,Data!#REF!,(IF(B27=Data!#REF!,Data!#REF!,(IF(B27=Data!#REF!,Data!#REF!,(IF(B27=Data!#REF!,Data!#REF!,Data!#REF!)))))))))</f>
        <v>#REF!</v>
      </c>
      <c r="V27" s="227">
        <f>IF(D27="","",VLOOKUP(B27,Data!$B$5:$J$501,9,FALSE)*D27)</f>
        <v>4.516</v>
      </c>
    </row>
    <row r="28" spans="1:22" ht="17.75" customHeight="1">
      <c r="A28" s="326">
        <v>9</v>
      </c>
      <c r="B28" s="327" t="s">
        <v>348</v>
      </c>
      <c r="C28" s="239" t="str">
        <f>IF(D28="","",VLOOKUP(B28,Data!$B$5:$L$501,2,FALSE))</f>
        <v>ZF71250</v>
      </c>
      <c r="D28" s="229">
        <v>8</v>
      </c>
      <c r="E28" s="319"/>
      <c r="F28" s="224">
        <f>IF(D28="","",VLOOKUP(B28,Data!$B$5:$L$501,11,FALSE))</f>
        <v>1991.71</v>
      </c>
      <c r="G28" s="234">
        <f t="shared" si="0"/>
        <v>15933.68</v>
      </c>
      <c r="H28" s="225" t="str">
        <f>IF(D28="","",VLOOKUP(B28,Data!$B$5:$D$501,3,FALSE))</f>
        <v>C/T</v>
      </c>
      <c r="I28" s="225" t="str">
        <f>IF(D28="","",VLOOKUP(B28,Data!$B$5:$M$501,12,FALSE))</f>
        <v>Indonesia</v>
      </c>
      <c r="J28" s="231" t="s">
        <v>908</v>
      </c>
      <c r="K28" s="226">
        <f>IF(D28="","",VLOOKUP(B28,Data!$B$5:$E$501,4,FALSE)*D28)</f>
        <v>1760</v>
      </c>
      <c r="L28" s="232">
        <f>IF(D28="","",VLOOKUP(B28,Data!$B$5:$F$501,5,FALSE)*D28)</f>
        <v>1592</v>
      </c>
      <c r="M28" s="230" t="e">
        <f>IF(B28=Data!B74,Data!G74,(IF(B28=Data!#REF!,Data!#REF!,(IF(B28=Data!B77,Data!G77,(IF(B28=Data!#REF!,Data!#REF!,(IF(B28=Data!#REF!,Data!#REF!,(IF(B28=Data!#REF!,Data!#REF!,(IF(B28=Data!B61,Data!G61,(IF(B28=Data!#REF!,Data!#REF!,Data!#REF!)))))))))))))))&amp;IF(B28=Data!#REF!,Data!#REF!,(IF(B28=Data!#REF!,Data!#REF!,(IF(B28=Data!B201,Data!G201,(IF(B28=Data!#REF!,Data!#REF!,(IF(B28=Data!#REF!,Data!#REF!,(IF(B28=Data!B101,Data!G869,(IF(B28=Data!#REF!,Data!#REF!,(IF(B28=Data!#REF!,Data!#REF!,Data!#REF!)))))))))))))))&amp;IF(B28=Data!#REF!,Data!#REF!,(IF(B28=Data!#REF!,Data!#REF!,(IF(B28=Data!#REF!,Data!#REF!,(IF(B28=Data!#REF!,Data!#REF!,(IF(B28=Data!#REF!,Data!#REF!,Data!#REF!)))))))))</f>
        <v>#REF!</v>
      </c>
      <c r="N28" s="328"/>
      <c r="O28" s="329"/>
      <c r="P28" s="233" t="e">
        <f>IF(B28=Data!B74,Data!H74,(IF(B28=Data!#REF!,Data!#REF!,(IF(B28=Data!B77,Data!H77,(IF(B28=Data!#REF!,Data!#REF!,(IF(B28=Data!#REF!,Data!#REF!,(IF(B28=Data!#REF!,Data!#REF!,(IF(B28=Data!B61,Data!H61,(IF(B28=Data!#REF!,Data!#REF!,Data!#REF!)))))))))))))))&amp;IF(B28=Data!#REF!,Data!#REF!,(IF(B28=Data!#REF!,Data!#REF!,(IF(B28=Data!B201,Data!H201,(IF(B28=Data!#REF!,Data!#REF!,(IF(B28=Data!#REF!,Data!#REF!,(IF(B28=Data!B101,Data!H869,(IF(B28=Data!#REF!,Data!#REF!,(IF(B28=Data!#REF!,Data!#REF!,Data!#REF!)))))))))))))))&amp;IF(B28=Data!#REF!,Data!#REF!,(IF(B28=Data!#REF!,Data!#REF!,(IF(B28=Data!#REF!,Data!#REF!,(IF(B28=Data!#REF!,Data!#REF!,(IF(B28=Data!#REF!,Data!#REF!,Data!#REF!)))))))))</f>
        <v>#REF!</v>
      </c>
      <c r="Q28" s="329"/>
      <c r="R28" s="329"/>
      <c r="S28" s="233" t="e">
        <f>IF(B28=Data!B74,Data!I74,(IF(B28=Data!#REF!,Data!#REF!,(IF(B28=Data!B77,Data!I77,(IF(B28=Data!#REF!,Data!#REF!,(IF(B28=Data!#REF!,Data!#REF!,(IF(B28=Data!#REF!,Data!#REF!,(IF(B28=Data!B61,Data!I61,(IF(B28=Data!#REF!,Data!#REF!,Data!#REF!)))))))))))))))&amp;IF(B28=Data!#REF!,Data!#REF!,(IF(B28=Data!#REF!,Data!#REF!,(IF(B28=Data!B201,Data!I201,(IF(B28=Data!#REF!,Data!#REF!,(IF(B28=Data!#REF!,Data!#REF!,(IF(B28=Data!B101,Data!I869,(IF(B28=Data!#REF!,Data!#REF!,(IF(B28=Data!#REF!,Data!#REF!,Data!#REF!)))))))))))))))&amp;IF(B28=Data!#REF!,Data!#REF!,(IF(B28=Data!#REF!,Data!#REF!,(IF(B28=Data!#REF!,Data!#REF!,(IF(B28=Data!#REF!,Data!#REF!,(IF(B28=Data!#REF!,Data!#REF!,Data!#REF!)))))))))</f>
        <v>#REF!</v>
      </c>
      <c r="T28" s="330"/>
      <c r="U28" s="233" t="e">
        <f>IF(B28=Data!B74,Data!J74,(IF(B28=Data!#REF!,Data!#REF!,(IF(B28=Data!B77,Data!J77,(IF(B28=Data!#REF!,Data!#REF!,(IF(B28=Data!#REF!,Data!#REF!,(IF(B28=Data!#REF!,Data!#REF!,(IF(B28=Data!B61,Data!J61,(IF(B28=Data!#REF!,Data!#REF!,Data!#REF!)))))))))))))))&amp;IF(B28=Data!#REF!,Data!#REF!,(IF(B28=Data!#REF!,Data!#REF!,(IF(B28=Data!B201,Data!J201,(IF(B28=Data!#REF!,Data!#REF!,(IF(B28=Data!#REF!,Data!#REF!,(IF(B28=Data!B101,Data!J869,(IF(B28=Data!#REF!,Data!#REF!,(IF(B28=Data!#REF!,Data!#REF!,Data!#REF!)))))))))))))))&amp;IF(B28=Data!#REF!,Data!#REF!,(IF(B28=Data!#REF!,Data!#REF!,(IF(B28=Data!#REF!,Data!#REF!,(IF(B28=Data!#REF!,Data!#REF!,(IF(B28=Data!#REF!,Data!#REF!,Data!#REF!)))))))))</f>
        <v>#REF!</v>
      </c>
      <c r="V28" s="227">
        <f>IF(D28="","",VLOOKUP(B28,Data!$B$5:$J$501,9,FALSE)*D28)</f>
        <v>9.48</v>
      </c>
    </row>
    <row r="29" spans="1:22" ht="17.75" customHeight="1">
      <c r="A29" s="326">
        <v>10</v>
      </c>
      <c r="B29" s="327" t="s">
        <v>32</v>
      </c>
      <c r="C29" s="239" t="str">
        <f>IF(D29="","",VLOOKUP(B29,Data!$B$5:$L$501,2,FALSE))</f>
        <v>ZQ21300</v>
      </c>
      <c r="D29" s="229">
        <v>1</v>
      </c>
      <c r="E29" s="319"/>
      <c r="F29" s="224">
        <f>IF(D29="","",VLOOKUP(B29,Data!$B$5:$L$501,11,FALSE))</f>
        <v>2033.63</v>
      </c>
      <c r="G29" s="234">
        <f t="shared" si="0"/>
        <v>2033.63</v>
      </c>
      <c r="H29" s="225" t="str">
        <f>IF(D29="","",VLOOKUP(B29,Data!$B$5:$D$501,3,FALSE))</f>
        <v>C/T</v>
      </c>
      <c r="I29" s="225" t="str">
        <f>IF(D29="","",VLOOKUP(B29,Data!$B$5:$M$501,12,FALSE))</f>
        <v>Indonesia</v>
      </c>
      <c r="J29" s="231" t="s">
        <v>908</v>
      </c>
      <c r="K29" s="226">
        <f>IF(D29="","",VLOOKUP(B29,Data!$B$5:$E$501,4,FALSE)*D29)</f>
        <v>220</v>
      </c>
      <c r="L29" s="232">
        <f>IF(D29="","",VLOOKUP(B29,Data!$B$5:$F$501,5,FALSE)*D29)</f>
        <v>199</v>
      </c>
      <c r="M29" s="230" t="e">
        <f>IF(B29=Data!B75,Data!G75,(IF(B29=Data!#REF!,Data!#REF!,(IF(B29=Data!B78,Data!G78,(IF(B29=Data!#REF!,Data!#REF!,(IF(B29=Data!#REF!,Data!#REF!,(IF(B29=Data!#REF!,Data!#REF!,(IF(B29=Data!B62,Data!G62,(IF(B29=Data!#REF!,Data!#REF!,Data!#REF!)))))))))))))))&amp;IF(B29=Data!#REF!,Data!#REF!,(IF(B29=Data!#REF!,Data!#REF!,(IF(B29=Data!B202,Data!G202,(IF(B29=Data!#REF!,Data!#REF!,(IF(B29=Data!#REF!,Data!#REF!,(IF(B29=Data!B102,Data!G870,(IF(B29=Data!#REF!,Data!#REF!,(IF(B29=Data!#REF!,Data!#REF!,Data!#REF!)))))))))))))))&amp;IF(B29=Data!#REF!,Data!#REF!,(IF(B29=Data!#REF!,Data!#REF!,(IF(B29=Data!#REF!,Data!#REF!,(IF(B29=Data!#REF!,Data!#REF!,(IF(B29=Data!#REF!,Data!#REF!,Data!#REF!)))))))))</f>
        <v>#REF!</v>
      </c>
      <c r="N29" s="328"/>
      <c r="O29" s="329"/>
      <c r="P29" s="233" t="e">
        <f>IF(B29=Data!B75,Data!H75,(IF(B29=Data!#REF!,Data!#REF!,(IF(B29=Data!B78,Data!H78,(IF(B29=Data!#REF!,Data!#REF!,(IF(B29=Data!#REF!,Data!#REF!,(IF(B29=Data!#REF!,Data!#REF!,(IF(B29=Data!B62,Data!H62,(IF(B29=Data!#REF!,Data!#REF!,Data!#REF!)))))))))))))))&amp;IF(B29=Data!#REF!,Data!#REF!,(IF(B29=Data!#REF!,Data!#REF!,(IF(B29=Data!B202,Data!H202,(IF(B29=Data!#REF!,Data!#REF!,(IF(B29=Data!#REF!,Data!#REF!,(IF(B29=Data!B102,Data!H870,(IF(B29=Data!#REF!,Data!#REF!,(IF(B29=Data!#REF!,Data!#REF!,Data!#REF!)))))))))))))))&amp;IF(B29=Data!#REF!,Data!#REF!,(IF(B29=Data!#REF!,Data!#REF!,(IF(B29=Data!#REF!,Data!#REF!,(IF(B29=Data!#REF!,Data!#REF!,(IF(B29=Data!#REF!,Data!#REF!,Data!#REF!)))))))))</f>
        <v>#REF!</v>
      </c>
      <c r="Q29" s="329"/>
      <c r="R29" s="329"/>
      <c r="S29" s="233" t="e">
        <f>IF(B29=Data!B75,Data!I75,(IF(B29=Data!#REF!,Data!#REF!,(IF(B29=Data!B78,Data!I78,(IF(B29=Data!#REF!,Data!#REF!,(IF(B29=Data!#REF!,Data!#REF!,(IF(B29=Data!#REF!,Data!#REF!,(IF(B29=Data!B62,Data!I62,(IF(B29=Data!#REF!,Data!#REF!,Data!#REF!)))))))))))))))&amp;IF(B29=Data!#REF!,Data!#REF!,(IF(B29=Data!#REF!,Data!#REF!,(IF(B29=Data!B202,Data!I202,(IF(B29=Data!#REF!,Data!#REF!,(IF(B29=Data!#REF!,Data!#REF!,(IF(B29=Data!B102,Data!I870,(IF(B29=Data!#REF!,Data!#REF!,(IF(B29=Data!#REF!,Data!#REF!,Data!#REF!)))))))))))))))&amp;IF(B29=Data!#REF!,Data!#REF!,(IF(B29=Data!#REF!,Data!#REF!,(IF(B29=Data!#REF!,Data!#REF!,(IF(B29=Data!#REF!,Data!#REF!,(IF(B29=Data!#REF!,Data!#REF!,Data!#REF!)))))))))</f>
        <v>#REF!</v>
      </c>
      <c r="T29" s="330"/>
      <c r="U29" s="233" t="e">
        <f>IF(B29=Data!B75,Data!J75,(IF(B29=Data!#REF!,Data!#REF!,(IF(B29=Data!B78,Data!J78,(IF(B29=Data!#REF!,Data!#REF!,(IF(B29=Data!#REF!,Data!#REF!,(IF(B29=Data!#REF!,Data!#REF!,(IF(B29=Data!B62,Data!J62,(IF(B29=Data!#REF!,Data!#REF!,Data!#REF!)))))))))))))))&amp;IF(B29=Data!#REF!,Data!#REF!,(IF(B29=Data!#REF!,Data!#REF!,(IF(B29=Data!B202,Data!J202,(IF(B29=Data!#REF!,Data!#REF!,(IF(B29=Data!#REF!,Data!#REF!,(IF(B29=Data!B102,Data!J870,(IF(B29=Data!#REF!,Data!#REF!,(IF(B29=Data!#REF!,Data!#REF!,Data!#REF!)))))))))))))))&amp;IF(B29=Data!#REF!,Data!#REF!,(IF(B29=Data!#REF!,Data!#REF!,(IF(B29=Data!#REF!,Data!#REF!,(IF(B29=Data!#REF!,Data!#REF!,(IF(B29=Data!#REF!,Data!#REF!,Data!#REF!)))))))))</f>
        <v>#REF!</v>
      </c>
      <c r="V29" s="227">
        <f>IF(D29="","",VLOOKUP(B29,Data!$B$5:$J$501,9,FALSE)*D29)</f>
        <v>1.1850000000000001</v>
      </c>
    </row>
    <row r="30" spans="1:22" ht="17.75" customHeight="1">
      <c r="A30" s="326">
        <v>11</v>
      </c>
      <c r="B30" s="327" t="s">
        <v>24</v>
      </c>
      <c r="C30" s="239" t="str">
        <f>IF(D30="","",VLOOKUP(B30,Data!$B$5:$L$501,2,FALSE))</f>
        <v>ZJ73720</v>
      </c>
      <c r="D30" s="229">
        <v>1</v>
      </c>
      <c r="E30" s="319"/>
      <c r="F30" s="224">
        <f>IF(D30="","",VLOOKUP(B30,Data!$B$5:$L$501,11,FALSE))</f>
        <v>2445.35</v>
      </c>
      <c r="G30" s="234">
        <f t="shared" si="0"/>
        <v>2445.35</v>
      </c>
      <c r="H30" s="225" t="str">
        <f>IF(D30="","",VLOOKUP(B30,Data!$B$5:$D$501,3,FALSE))</f>
        <v>C/T</v>
      </c>
      <c r="I30" s="225" t="str">
        <f>IF(D30="","",VLOOKUP(B30,Data!$B$5:$M$501,12,FALSE))</f>
        <v>Indonesia</v>
      </c>
      <c r="J30" s="231" t="s">
        <v>908</v>
      </c>
      <c r="K30" s="226">
        <f>IF(D30="","",VLOOKUP(B30,Data!$B$5:$E$501,4,FALSE)*D30)</f>
        <v>220</v>
      </c>
      <c r="L30" s="232">
        <f>IF(D30="","",VLOOKUP(B30,Data!$B$5:$F$501,5,FALSE)*D30)</f>
        <v>199</v>
      </c>
      <c r="M30" s="230" t="e">
        <f>IF(B30=Data!B76,Data!G76,(IF(B30=Data!#REF!,Data!#REF!,(IF(B30=Data!B79,Data!G79,(IF(B30=Data!#REF!,Data!#REF!,(IF(B30=Data!#REF!,Data!#REF!,(IF(B30=Data!#REF!,Data!#REF!,(IF(B30=Data!B63,Data!G63,(IF(B30=Data!#REF!,Data!#REF!,Data!#REF!)))))))))))))))&amp;IF(B30=Data!#REF!,Data!#REF!,(IF(B30=Data!#REF!,Data!#REF!,(IF(B30=Data!B203,Data!G203,(IF(B30=Data!#REF!,Data!#REF!,(IF(B30=Data!#REF!,Data!#REF!,(IF(B30=Data!B103,Data!G871,(IF(B30=Data!#REF!,Data!#REF!,(IF(B30=Data!#REF!,Data!#REF!,Data!#REF!)))))))))))))))&amp;IF(B30=Data!#REF!,Data!#REF!,(IF(B30=Data!#REF!,Data!#REF!,(IF(B30=Data!#REF!,Data!#REF!,(IF(B30=Data!#REF!,Data!#REF!,(IF(B30=Data!#REF!,Data!#REF!,Data!#REF!)))))))))</f>
        <v>#REF!</v>
      </c>
      <c r="N30" s="328"/>
      <c r="O30" s="329"/>
      <c r="P30" s="233" t="e">
        <f>IF(B30=Data!B76,Data!H76,(IF(B30=Data!#REF!,Data!#REF!,(IF(B30=Data!B79,Data!H79,(IF(B30=Data!#REF!,Data!#REF!,(IF(B30=Data!#REF!,Data!#REF!,(IF(B30=Data!#REF!,Data!#REF!,(IF(B30=Data!B63,Data!H63,(IF(B30=Data!#REF!,Data!#REF!,Data!#REF!)))))))))))))))&amp;IF(B30=Data!#REF!,Data!#REF!,(IF(B30=Data!#REF!,Data!#REF!,(IF(B30=Data!B203,Data!H203,(IF(B30=Data!#REF!,Data!#REF!,(IF(B30=Data!#REF!,Data!#REF!,(IF(B30=Data!B103,Data!H871,(IF(B30=Data!#REF!,Data!#REF!,(IF(B30=Data!#REF!,Data!#REF!,Data!#REF!)))))))))))))))&amp;IF(B30=Data!#REF!,Data!#REF!,(IF(B30=Data!#REF!,Data!#REF!,(IF(B30=Data!#REF!,Data!#REF!,(IF(B30=Data!#REF!,Data!#REF!,(IF(B30=Data!#REF!,Data!#REF!,Data!#REF!)))))))))</f>
        <v>#REF!</v>
      </c>
      <c r="Q30" s="329"/>
      <c r="R30" s="329"/>
      <c r="S30" s="233" t="e">
        <f>IF(B30=Data!B76,Data!I76,(IF(B30=Data!#REF!,Data!#REF!,(IF(B30=Data!B79,Data!I79,(IF(B30=Data!#REF!,Data!#REF!,(IF(B30=Data!#REF!,Data!#REF!,(IF(B30=Data!#REF!,Data!#REF!,(IF(B30=Data!B63,Data!I63,(IF(B30=Data!#REF!,Data!#REF!,Data!#REF!)))))))))))))))&amp;IF(B30=Data!#REF!,Data!#REF!,(IF(B30=Data!#REF!,Data!#REF!,(IF(B30=Data!B203,Data!I203,(IF(B30=Data!#REF!,Data!#REF!,(IF(B30=Data!#REF!,Data!#REF!,(IF(B30=Data!B103,Data!I871,(IF(B30=Data!#REF!,Data!#REF!,(IF(B30=Data!#REF!,Data!#REF!,Data!#REF!)))))))))))))))&amp;IF(B30=Data!#REF!,Data!#REF!,(IF(B30=Data!#REF!,Data!#REF!,(IF(B30=Data!#REF!,Data!#REF!,(IF(B30=Data!#REF!,Data!#REF!,(IF(B30=Data!#REF!,Data!#REF!,Data!#REF!)))))))))</f>
        <v>#REF!</v>
      </c>
      <c r="T30" s="330"/>
      <c r="U30" s="233" t="e">
        <f>IF(B30=Data!B76,Data!J76,(IF(B30=Data!#REF!,Data!#REF!,(IF(B30=Data!B79,Data!J79,(IF(B30=Data!#REF!,Data!#REF!,(IF(B30=Data!#REF!,Data!#REF!,(IF(B30=Data!#REF!,Data!#REF!,(IF(B30=Data!B63,Data!J63,(IF(B30=Data!#REF!,Data!#REF!,Data!#REF!)))))))))))))))&amp;IF(B30=Data!#REF!,Data!#REF!,(IF(B30=Data!#REF!,Data!#REF!,(IF(B30=Data!B203,Data!J203,(IF(B30=Data!#REF!,Data!#REF!,(IF(B30=Data!#REF!,Data!#REF!,(IF(B30=Data!B103,Data!J871,(IF(B30=Data!#REF!,Data!#REF!,(IF(B30=Data!#REF!,Data!#REF!,Data!#REF!)))))))))))))))&amp;IF(B30=Data!#REF!,Data!#REF!,(IF(B30=Data!#REF!,Data!#REF!,(IF(B30=Data!#REF!,Data!#REF!,(IF(B30=Data!#REF!,Data!#REF!,(IF(B30=Data!#REF!,Data!#REF!,Data!#REF!)))))))))</f>
        <v>#REF!</v>
      </c>
      <c r="V30" s="227">
        <f>IF(D30="","",VLOOKUP(B30,Data!$B$5:$J$501,9,FALSE)*D30)</f>
        <v>1.1850000000000001</v>
      </c>
    </row>
    <row r="31" spans="1:22" ht="17.75" customHeight="1">
      <c r="A31" s="326">
        <v>12</v>
      </c>
      <c r="B31" s="327" t="s">
        <v>388</v>
      </c>
      <c r="C31" s="239" t="str">
        <f>IF(D31="","",VLOOKUP(B31,Data!$B$5:$L$501,2,FALSE))</f>
        <v>ZW44780</v>
      </c>
      <c r="D31" s="229">
        <v>2</v>
      </c>
      <c r="E31" s="319"/>
      <c r="F31" s="224">
        <f>IF(D31="","",VLOOKUP(B31,Data!$B$5:$L$501,11,FALSE))</f>
        <v>2167.13</v>
      </c>
      <c r="G31" s="234">
        <f t="shared" si="0"/>
        <v>4334.26</v>
      </c>
      <c r="H31" s="225" t="str">
        <f>IF(D31="","",VLOOKUP(B31,Data!$B$5:$D$501,3,FALSE))</f>
        <v>C/T</v>
      </c>
      <c r="I31" s="225" t="str">
        <f>IF(D31="","",VLOOKUP(B31,Data!$B$5:$M$501,12,FALSE))</f>
        <v>Indonesia</v>
      </c>
      <c r="J31" s="231" t="s">
        <v>908</v>
      </c>
      <c r="K31" s="226">
        <f>IF(D31="","",VLOOKUP(B31,Data!$B$5:$E$501,4,FALSE)*D31)</f>
        <v>440</v>
      </c>
      <c r="L31" s="232">
        <f>IF(D31="","",VLOOKUP(B31,Data!$B$5:$F$501,5,FALSE)*D31)</f>
        <v>398</v>
      </c>
      <c r="M31" s="230" t="e">
        <f>IF(B31=Data!B77,Data!G77,(IF(B31=Data!#REF!,Data!#REF!,(IF(B31=Data!B80,Data!G80,(IF(B31=Data!#REF!,Data!#REF!,(IF(B31=Data!#REF!,Data!#REF!,(IF(B31=Data!#REF!,Data!#REF!,(IF(B31=Data!B64,Data!G64,(IF(B31=Data!#REF!,Data!#REF!,Data!#REF!)))))))))))))))&amp;IF(B31=Data!#REF!,Data!#REF!,(IF(B31=Data!#REF!,Data!#REF!,(IF(B31=Data!B204,Data!G204,(IF(B31=Data!#REF!,Data!#REF!,(IF(B31=Data!#REF!,Data!#REF!,(IF(B31=Data!B104,Data!G872,(IF(B31=Data!#REF!,Data!#REF!,(IF(B31=Data!#REF!,Data!#REF!,Data!#REF!)))))))))))))))&amp;IF(B31=Data!#REF!,Data!#REF!,(IF(B31=Data!#REF!,Data!#REF!,(IF(B31=Data!#REF!,Data!#REF!,(IF(B31=Data!#REF!,Data!#REF!,(IF(B31=Data!#REF!,Data!#REF!,Data!#REF!)))))))))</f>
        <v>#REF!</v>
      </c>
      <c r="N31" s="328"/>
      <c r="O31" s="329"/>
      <c r="P31" s="233" t="e">
        <f>IF(B31=Data!B77,Data!H77,(IF(B31=Data!#REF!,Data!#REF!,(IF(B31=Data!B80,Data!H80,(IF(B31=Data!#REF!,Data!#REF!,(IF(B31=Data!#REF!,Data!#REF!,(IF(B31=Data!#REF!,Data!#REF!,(IF(B31=Data!B64,Data!H64,(IF(B31=Data!#REF!,Data!#REF!,Data!#REF!)))))))))))))))&amp;IF(B31=Data!#REF!,Data!#REF!,(IF(B31=Data!#REF!,Data!#REF!,(IF(B31=Data!B204,Data!H204,(IF(B31=Data!#REF!,Data!#REF!,(IF(B31=Data!#REF!,Data!#REF!,(IF(B31=Data!B104,Data!H872,(IF(B31=Data!#REF!,Data!#REF!,(IF(B31=Data!#REF!,Data!#REF!,Data!#REF!)))))))))))))))&amp;IF(B31=Data!#REF!,Data!#REF!,(IF(B31=Data!#REF!,Data!#REF!,(IF(B31=Data!#REF!,Data!#REF!,(IF(B31=Data!#REF!,Data!#REF!,(IF(B31=Data!#REF!,Data!#REF!,Data!#REF!)))))))))</f>
        <v>#REF!</v>
      </c>
      <c r="Q31" s="329"/>
      <c r="R31" s="329"/>
      <c r="S31" s="233" t="e">
        <f>IF(B31=Data!B77,Data!I77,(IF(B31=Data!#REF!,Data!#REF!,(IF(B31=Data!B80,Data!I80,(IF(B31=Data!#REF!,Data!#REF!,(IF(B31=Data!#REF!,Data!#REF!,(IF(B31=Data!#REF!,Data!#REF!,(IF(B31=Data!B64,Data!I64,(IF(B31=Data!#REF!,Data!#REF!,Data!#REF!)))))))))))))))&amp;IF(B31=Data!#REF!,Data!#REF!,(IF(B31=Data!#REF!,Data!#REF!,(IF(B31=Data!B204,Data!I204,(IF(B31=Data!#REF!,Data!#REF!,(IF(B31=Data!#REF!,Data!#REF!,(IF(B31=Data!B104,Data!I872,(IF(B31=Data!#REF!,Data!#REF!,(IF(B31=Data!#REF!,Data!#REF!,Data!#REF!)))))))))))))))&amp;IF(B31=Data!#REF!,Data!#REF!,(IF(B31=Data!#REF!,Data!#REF!,(IF(B31=Data!#REF!,Data!#REF!,(IF(B31=Data!#REF!,Data!#REF!,(IF(B31=Data!#REF!,Data!#REF!,Data!#REF!)))))))))</f>
        <v>#REF!</v>
      </c>
      <c r="T31" s="330"/>
      <c r="U31" s="233" t="e">
        <f>IF(B31=Data!B77,Data!J77,(IF(B31=Data!#REF!,Data!#REF!,(IF(B31=Data!B80,Data!J80,(IF(B31=Data!#REF!,Data!#REF!,(IF(B31=Data!#REF!,Data!#REF!,(IF(B31=Data!#REF!,Data!#REF!,(IF(B31=Data!B64,Data!J64,(IF(B31=Data!#REF!,Data!#REF!,Data!#REF!)))))))))))))))&amp;IF(B31=Data!#REF!,Data!#REF!,(IF(B31=Data!#REF!,Data!#REF!,(IF(B31=Data!B204,Data!J204,(IF(B31=Data!#REF!,Data!#REF!,(IF(B31=Data!#REF!,Data!#REF!,(IF(B31=Data!B104,Data!J872,(IF(B31=Data!#REF!,Data!#REF!,(IF(B31=Data!#REF!,Data!#REF!,Data!#REF!)))))))))))))))&amp;IF(B31=Data!#REF!,Data!#REF!,(IF(B31=Data!#REF!,Data!#REF!,(IF(B31=Data!#REF!,Data!#REF!,(IF(B31=Data!#REF!,Data!#REF!,(IF(B31=Data!#REF!,Data!#REF!,Data!#REF!)))))))))</f>
        <v>#REF!</v>
      </c>
      <c r="V31" s="227">
        <f>IF(D31="","",VLOOKUP(B31,Data!$B$5:$J$501,9,FALSE)*D31)</f>
        <v>2.37</v>
      </c>
    </row>
    <row r="32" spans="1:22" ht="17.75" customHeight="1">
      <c r="A32" s="326">
        <v>13</v>
      </c>
      <c r="B32" s="327" t="s">
        <v>697</v>
      </c>
      <c r="C32" s="239" t="str">
        <f>IF(D32="","",VLOOKUP(B32,Data!$B$5:$L$501,2,FALSE))</f>
        <v>VAC9540</v>
      </c>
      <c r="D32" s="229">
        <v>3</v>
      </c>
      <c r="E32" s="319"/>
      <c r="F32" s="224">
        <f>IF(D32="","",VLOOKUP(B32,Data!$B$5:$L$501,11,FALSE))</f>
        <v>2343</v>
      </c>
      <c r="G32" s="234">
        <f t="shared" si="0"/>
        <v>7029</v>
      </c>
      <c r="H32" s="225" t="str">
        <f>IF(D32="","",VLOOKUP(B32,Data!$B$5:$D$501,3,FALSE))</f>
        <v>C/T</v>
      </c>
      <c r="I32" s="225" t="str">
        <f>IF(D32="","",VLOOKUP(B32,Data!$B$5:$M$501,12,FALSE))</f>
        <v>Indonesia</v>
      </c>
      <c r="J32" s="231" t="s">
        <v>908</v>
      </c>
      <c r="K32" s="226">
        <f>IF(D32="","",VLOOKUP(B32,Data!$B$5:$E$501,4,FALSE)*D32)</f>
        <v>675</v>
      </c>
      <c r="L32" s="232">
        <f>IF(D32="","",VLOOKUP(B32,Data!$B$5:$F$501,5,FALSE)*D32)</f>
        <v>612</v>
      </c>
      <c r="M32" s="230" t="e">
        <f>IF(B32=Data!B78,Data!G78,(IF(B32=Data!#REF!,Data!#REF!,(IF(B32=Data!B81,Data!G81,(IF(B32=Data!#REF!,Data!#REF!,(IF(B32=Data!#REF!,Data!#REF!,(IF(B32=Data!#REF!,Data!#REF!,(IF(B32=Data!B65,Data!G65,(IF(B32=Data!#REF!,Data!#REF!,Data!#REF!)))))))))))))))&amp;IF(B32=Data!#REF!,Data!#REF!,(IF(B32=Data!#REF!,Data!#REF!,(IF(B32=Data!B205,Data!G205,(IF(B32=Data!#REF!,Data!#REF!,(IF(B32=Data!#REF!,Data!#REF!,(IF(B32=Data!B105,Data!G873,(IF(B32=Data!#REF!,Data!#REF!,(IF(B32=Data!#REF!,Data!#REF!,Data!#REF!)))))))))))))))&amp;IF(B32=Data!#REF!,Data!#REF!,(IF(B32=Data!#REF!,Data!#REF!,(IF(B32=Data!#REF!,Data!#REF!,(IF(B32=Data!#REF!,Data!#REF!,(IF(B32=Data!#REF!,Data!#REF!,Data!#REF!)))))))))</f>
        <v>#REF!</v>
      </c>
      <c r="N32" s="328"/>
      <c r="O32" s="329"/>
      <c r="P32" s="233" t="e">
        <f>IF(B32=Data!B78,Data!H78,(IF(B32=Data!#REF!,Data!#REF!,(IF(B32=Data!B81,Data!H81,(IF(B32=Data!#REF!,Data!#REF!,(IF(B32=Data!#REF!,Data!#REF!,(IF(B32=Data!#REF!,Data!#REF!,(IF(B32=Data!B65,Data!H65,(IF(B32=Data!#REF!,Data!#REF!,Data!#REF!)))))))))))))))&amp;IF(B32=Data!#REF!,Data!#REF!,(IF(B32=Data!#REF!,Data!#REF!,(IF(B32=Data!B205,Data!H205,(IF(B32=Data!#REF!,Data!#REF!,(IF(B32=Data!#REF!,Data!#REF!,(IF(B32=Data!B105,Data!H873,(IF(B32=Data!#REF!,Data!#REF!,(IF(B32=Data!#REF!,Data!#REF!,Data!#REF!)))))))))))))))&amp;IF(B32=Data!#REF!,Data!#REF!,(IF(B32=Data!#REF!,Data!#REF!,(IF(B32=Data!#REF!,Data!#REF!,(IF(B32=Data!#REF!,Data!#REF!,(IF(B32=Data!#REF!,Data!#REF!,Data!#REF!)))))))))</f>
        <v>#REF!</v>
      </c>
      <c r="Q32" s="329"/>
      <c r="R32" s="329"/>
      <c r="S32" s="233" t="e">
        <f>IF(B32=Data!B78,Data!I78,(IF(B32=Data!#REF!,Data!#REF!,(IF(B32=Data!B81,Data!I81,(IF(B32=Data!#REF!,Data!#REF!,(IF(B32=Data!#REF!,Data!#REF!,(IF(B32=Data!#REF!,Data!#REF!,(IF(B32=Data!B65,Data!I65,(IF(B32=Data!#REF!,Data!#REF!,Data!#REF!)))))))))))))))&amp;IF(B32=Data!#REF!,Data!#REF!,(IF(B32=Data!#REF!,Data!#REF!,(IF(B32=Data!B205,Data!I205,(IF(B32=Data!#REF!,Data!#REF!,(IF(B32=Data!#REF!,Data!#REF!,(IF(B32=Data!B105,Data!I873,(IF(B32=Data!#REF!,Data!#REF!,(IF(B32=Data!#REF!,Data!#REF!,Data!#REF!)))))))))))))))&amp;IF(B32=Data!#REF!,Data!#REF!,(IF(B32=Data!#REF!,Data!#REF!,(IF(B32=Data!#REF!,Data!#REF!,(IF(B32=Data!#REF!,Data!#REF!,(IF(B32=Data!#REF!,Data!#REF!,Data!#REF!)))))))))</f>
        <v>#REF!</v>
      </c>
      <c r="T32" s="330"/>
      <c r="U32" s="233" t="e">
        <f>IF(B32=Data!B78,Data!J78,(IF(B32=Data!#REF!,Data!#REF!,(IF(B32=Data!B81,Data!J81,(IF(B32=Data!#REF!,Data!#REF!,(IF(B32=Data!#REF!,Data!#REF!,(IF(B32=Data!#REF!,Data!#REF!,(IF(B32=Data!B65,Data!J65,(IF(B32=Data!#REF!,Data!#REF!,Data!#REF!)))))))))))))))&amp;IF(B32=Data!#REF!,Data!#REF!,(IF(B32=Data!#REF!,Data!#REF!,(IF(B32=Data!B205,Data!J205,(IF(B32=Data!#REF!,Data!#REF!,(IF(B32=Data!#REF!,Data!#REF!,(IF(B32=Data!B105,Data!J873,(IF(B32=Data!#REF!,Data!#REF!,(IF(B32=Data!#REF!,Data!#REF!,Data!#REF!)))))))))))))))&amp;IF(B32=Data!#REF!,Data!#REF!,(IF(B32=Data!#REF!,Data!#REF!,(IF(B32=Data!#REF!,Data!#REF!,(IF(B32=Data!#REF!,Data!#REF!,(IF(B32=Data!#REF!,Data!#REF!,Data!#REF!)))))))))</f>
        <v>#REF!</v>
      </c>
      <c r="V32" s="227">
        <f>IF(D32="","",VLOOKUP(B32,Data!$B$5:$J$501,9,FALSE)*D32)</f>
        <v>3.5550000000000002</v>
      </c>
    </row>
    <row r="33" spans="1:22" ht="17.75" customHeight="1">
      <c r="A33" s="326">
        <v>14</v>
      </c>
      <c r="B33" s="327" t="s">
        <v>350</v>
      </c>
      <c r="C33" s="239" t="str">
        <f>IF(D33="","",VLOOKUP(B33,Data!$B$5:$L$501,2,FALSE))</f>
        <v>ZF42500</v>
      </c>
      <c r="D33" s="229">
        <v>4</v>
      </c>
      <c r="E33" s="319"/>
      <c r="F33" s="224">
        <f>IF(D33="","",VLOOKUP(B33,Data!$B$5:$L$501,11,FALSE))</f>
        <v>2302.7199999999998</v>
      </c>
      <c r="G33" s="234">
        <f t="shared" si="0"/>
        <v>9210.8799999999992</v>
      </c>
      <c r="H33" s="225" t="str">
        <f>IF(D33="","",VLOOKUP(B33,Data!$B$5:$D$501,3,FALSE))</f>
        <v>C/T</v>
      </c>
      <c r="I33" s="225" t="str">
        <f>IF(D33="","",VLOOKUP(B33,Data!$B$5:$M$501,12,FALSE))</f>
        <v>Indonesia</v>
      </c>
      <c r="J33" s="231" t="s">
        <v>908</v>
      </c>
      <c r="K33" s="226">
        <f>IF(D33="","",VLOOKUP(B33,Data!$B$5:$E$501,4,FALSE)*D33)</f>
        <v>1068</v>
      </c>
      <c r="L33" s="232">
        <f>IF(D33="","",VLOOKUP(B33,Data!$B$5:$F$501,5,FALSE)*D33)</f>
        <v>968</v>
      </c>
      <c r="M33" s="230" t="e">
        <f>IF(B33=Data!B79,Data!G79,(IF(B33=Data!#REF!,Data!#REF!,(IF(B33=Data!B82,Data!G82,(IF(B33=Data!#REF!,Data!#REF!,(IF(B33=Data!#REF!,Data!#REF!,(IF(B33=Data!#REF!,Data!#REF!,(IF(B33=Data!B66,Data!G66,(IF(B33=Data!#REF!,Data!#REF!,Data!#REF!)))))))))))))))&amp;IF(B33=Data!#REF!,Data!#REF!,(IF(B33=Data!#REF!,Data!#REF!,(IF(B33=Data!B206,Data!G206,(IF(B33=Data!#REF!,Data!#REF!,(IF(B33=Data!#REF!,Data!#REF!,(IF(B33=Data!B106,Data!G874,(IF(B33=Data!#REF!,Data!#REF!,(IF(B33=Data!#REF!,Data!#REF!,Data!#REF!)))))))))))))))&amp;IF(B33=Data!#REF!,Data!#REF!,(IF(B33=Data!#REF!,Data!#REF!,(IF(B33=Data!#REF!,Data!#REF!,(IF(B33=Data!#REF!,Data!#REF!,(IF(B33=Data!#REF!,Data!#REF!,Data!#REF!)))))))))</f>
        <v>#REF!</v>
      </c>
      <c r="N33" s="328"/>
      <c r="O33" s="329"/>
      <c r="P33" s="233" t="e">
        <f>IF(B33=Data!B79,Data!H79,(IF(B33=Data!#REF!,Data!#REF!,(IF(B33=Data!B82,Data!H82,(IF(B33=Data!#REF!,Data!#REF!,(IF(B33=Data!#REF!,Data!#REF!,(IF(B33=Data!#REF!,Data!#REF!,(IF(B33=Data!B66,Data!H66,(IF(B33=Data!#REF!,Data!#REF!,Data!#REF!)))))))))))))))&amp;IF(B33=Data!#REF!,Data!#REF!,(IF(B33=Data!#REF!,Data!#REF!,(IF(B33=Data!B206,Data!H206,(IF(B33=Data!#REF!,Data!#REF!,(IF(B33=Data!#REF!,Data!#REF!,(IF(B33=Data!B106,Data!H874,(IF(B33=Data!#REF!,Data!#REF!,(IF(B33=Data!#REF!,Data!#REF!,Data!#REF!)))))))))))))))&amp;IF(B33=Data!#REF!,Data!#REF!,(IF(B33=Data!#REF!,Data!#REF!,(IF(B33=Data!#REF!,Data!#REF!,(IF(B33=Data!#REF!,Data!#REF!,(IF(B33=Data!#REF!,Data!#REF!,Data!#REF!)))))))))</f>
        <v>#REF!</v>
      </c>
      <c r="Q33" s="329"/>
      <c r="R33" s="329"/>
      <c r="S33" s="233" t="e">
        <f>IF(B33=Data!B79,Data!I79,(IF(B33=Data!#REF!,Data!#REF!,(IF(B33=Data!B82,Data!I82,(IF(B33=Data!#REF!,Data!#REF!,(IF(B33=Data!#REF!,Data!#REF!,(IF(B33=Data!#REF!,Data!#REF!,(IF(B33=Data!B66,Data!I66,(IF(B33=Data!#REF!,Data!#REF!,Data!#REF!)))))))))))))))&amp;IF(B33=Data!#REF!,Data!#REF!,(IF(B33=Data!#REF!,Data!#REF!,(IF(B33=Data!B206,Data!I206,(IF(B33=Data!#REF!,Data!#REF!,(IF(B33=Data!#REF!,Data!#REF!,(IF(B33=Data!B106,Data!I874,(IF(B33=Data!#REF!,Data!#REF!,(IF(B33=Data!#REF!,Data!#REF!,Data!#REF!)))))))))))))))&amp;IF(B33=Data!#REF!,Data!#REF!,(IF(B33=Data!#REF!,Data!#REF!,(IF(B33=Data!#REF!,Data!#REF!,(IF(B33=Data!#REF!,Data!#REF!,(IF(B33=Data!#REF!,Data!#REF!,Data!#REF!)))))))))</f>
        <v>#REF!</v>
      </c>
      <c r="T33" s="330"/>
      <c r="U33" s="233" t="e">
        <f>IF(B33=Data!B79,Data!J79,(IF(B33=Data!#REF!,Data!#REF!,(IF(B33=Data!B82,Data!J82,(IF(B33=Data!#REF!,Data!#REF!,(IF(B33=Data!#REF!,Data!#REF!,(IF(B33=Data!#REF!,Data!#REF!,(IF(B33=Data!B66,Data!J66,(IF(B33=Data!#REF!,Data!#REF!,Data!#REF!)))))))))))))))&amp;IF(B33=Data!#REF!,Data!#REF!,(IF(B33=Data!#REF!,Data!#REF!,(IF(B33=Data!B206,Data!J206,(IF(B33=Data!#REF!,Data!#REF!,(IF(B33=Data!#REF!,Data!#REF!,(IF(B33=Data!B106,Data!J874,(IF(B33=Data!#REF!,Data!#REF!,(IF(B33=Data!#REF!,Data!#REF!,Data!#REF!)))))))))))))))&amp;IF(B33=Data!#REF!,Data!#REF!,(IF(B33=Data!#REF!,Data!#REF!,(IF(B33=Data!#REF!,Data!#REF!,(IF(B33=Data!#REF!,Data!#REF!,(IF(B33=Data!#REF!,Data!#REF!,Data!#REF!)))))))))</f>
        <v>#REF!</v>
      </c>
      <c r="V33" s="227">
        <f>IF(D33="","",VLOOKUP(B33,Data!$B$5:$J$501,9,FALSE)*D33)</f>
        <v>5.952</v>
      </c>
    </row>
    <row r="34" spans="1:22" ht="17.75" customHeight="1">
      <c r="A34" s="326">
        <v>15</v>
      </c>
      <c r="B34" s="327" t="s">
        <v>33</v>
      </c>
      <c r="C34" s="239" t="str">
        <f>IF(D34="","",VLOOKUP(B34,Data!$B$5:$L$501,2,FALSE))</f>
        <v>ZQ21310</v>
      </c>
      <c r="D34" s="229">
        <v>1</v>
      </c>
      <c r="E34" s="319"/>
      <c r="F34" s="224">
        <f>IF(D34="","",VLOOKUP(B34,Data!$B$5:$L$501,11,FALSE))</f>
        <v>2344.4699999999998</v>
      </c>
      <c r="G34" s="234">
        <f t="shared" ref="G34:G37" si="1">IF(D34&gt;0,D34*F34,"-")</f>
        <v>2344.4699999999998</v>
      </c>
      <c r="H34" s="225" t="str">
        <f>IF(D34="","",VLOOKUP(B34,Data!$B$5:$D$501,3,FALSE))</f>
        <v>C/T</v>
      </c>
      <c r="I34" s="225" t="str">
        <f>IF(D34="","",VLOOKUP(B34,Data!$B$5:$M$501,12,FALSE))</f>
        <v>Indonesia</v>
      </c>
      <c r="J34" s="231" t="s">
        <v>908</v>
      </c>
      <c r="K34" s="226">
        <f>IF(D34="","",VLOOKUP(B34,Data!$B$5:$E$501,4,FALSE)*D34)</f>
        <v>267</v>
      </c>
      <c r="L34" s="232">
        <f>IF(D34="","",VLOOKUP(B34,Data!$B$5:$F$501,5,FALSE)*D34)</f>
        <v>242</v>
      </c>
      <c r="M34" s="230" t="e">
        <f>IF(B34=Data!B70,Data!G70,(IF(B34=Data!#REF!,Data!#REF!,(IF(B34=Data!B73,Data!G73,(IF(B34=Data!#REF!,Data!#REF!,(IF(B34=Data!#REF!,Data!#REF!,(IF(B34=Data!#REF!,Data!#REF!,(IF(B34=Data!B57,Data!G57,(IF(B34=Data!#REF!,Data!#REF!,Data!#REF!)))))))))))))))&amp;IF(B34=Data!#REF!,Data!#REF!,(IF(B34=Data!#REF!,Data!#REF!,(IF(B34=Data!B197,Data!G197,(IF(B34=Data!#REF!,Data!#REF!,(IF(B34=Data!#REF!,Data!#REF!,(IF(B34=Data!B97,Data!G865,(IF(B34=Data!#REF!,Data!#REF!,(IF(B34=Data!#REF!,Data!#REF!,Data!#REF!)))))))))))))))&amp;IF(B34=Data!#REF!,Data!#REF!,(IF(B34=Data!#REF!,Data!#REF!,(IF(B34=Data!#REF!,Data!#REF!,(IF(B34=Data!#REF!,Data!#REF!,(IF(B34=Data!#REF!,Data!#REF!,Data!#REF!)))))))))</f>
        <v>#REF!</v>
      </c>
      <c r="N34" s="328"/>
      <c r="O34" s="329"/>
      <c r="P34" s="233" t="e">
        <f>IF(B34=Data!B70,Data!H70,(IF(B34=Data!#REF!,Data!#REF!,(IF(B34=Data!B73,Data!H73,(IF(B34=Data!#REF!,Data!#REF!,(IF(B34=Data!#REF!,Data!#REF!,(IF(B34=Data!#REF!,Data!#REF!,(IF(B34=Data!B57,Data!H57,(IF(B34=Data!#REF!,Data!#REF!,Data!#REF!)))))))))))))))&amp;IF(B34=Data!#REF!,Data!#REF!,(IF(B34=Data!#REF!,Data!#REF!,(IF(B34=Data!B197,Data!H197,(IF(B34=Data!#REF!,Data!#REF!,(IF(B34=Data!#REF!,Data!#REF!,(IF(B34=Data!B97,Data!H865,(IF(B34=Data!#REF!,Data!#REF!,(IF(B34=Data!#REF!,Data!#REF!,Data!#REF!)))))))))))))))&amp;IF(B34=Data!#REF!,Data!#REF!,(IF(B34=Data!#REF!,Data!#REF!,(IF(B34=Data!#REF!,Data!#REF!,(IF(B34=Data!#REF!,Data!#REF!,(IF(B34=Data!#REF!,Data!#REF!,Data!#REF!)))))))))</f>
        <v>#REF!</v>
      </c>
      <c r="Q34" s="329"/>
      <c r="R34" s="329"/>
      <c r="S34" s="233" t="e">
        <f>IF(B34=Data!B70,Data!I70,(IF(B34=Data!#REF!,Data!#REF!,(IF(B34=Data!B73,Data!I73,(IF(B34=Data!#REF!,Data!#REF!,(IF(B34=Data!#REF!,Data!#REF!,(IF(B34=Data!#REF!,Data!#REF!,(IF(B34=Data!B57,Data!I57,(IF(B34=Data!#REF!,Data!#REF!,Data!#REF!)))))))))))))))&amp;IF(B34=Data!#REF!,Data!#REF!,(IF(B34=Data!#REF!,Data!#REF!,(IF(B34=Data!B197,Data!I197,(IF(B34=Data!#REF!,Data!#REF!,(IF(B34=Data!#REF!,Data!#REF!,(IF(B34=Data!B97,Data!I865,(IF(B34=Data!#REF!,Data!#REF!,(IF(B34=Data!#REF!,Data!#REF!,Data!#REF!)))))))))))))))&amp;IF(B34=Data!#REF!,Data!#REF!,(IF(B34=Data!#REF!,Data!#REF!,(IF(B34=Data!#REF!,Data!#REF!,(IF(B34=Data!#REF!,Data!#REF!,(IF(B34=Data!#REF!,Data!#REF!,Data!#REF!)))))))))</f>
        <v>#REF!</v>
      </c>
      <c r="T34" s="330"/>
      <c r="U34" s="233" t="e">
        <f>IF(B34=Data!B70,Data!J70,(IF(B34=Data!#REF!,Data!#REF!,(IF(B34=Data!B73,Data!J73,(IF(B34=Data!#REF!,Data!#REF!,(IF(B34=Data!#REF!,Data!#REF!,(IF(B34=Data!#REF!,Data!#REF!,(IF(B34=Data!B57,Data!J57,(IF(B34=Data!#REF!,Data!#REF!,Data!#REF!)))))))))))))))&amp;IF(B34=Data!#REF!,Data!#REF!,(IF(B34=Data!#REF!,Data!#REF!,(IF(B34=Data!B197,Data!J197,(IF(B34=Data!#REF!,Data!#REF!,(IF(B34=Data!#REF!,Data!#REF!,(IF(B34=Data!B97,Data!J865,(IF(B34=Data!#REF!,Data!#REF!,(IF(B34=Data!#REF!,Data!#REF!,Data!#REF!)))))))))))))))&amp;IF(B34=Data!#REF!,Data!#REF!,(IF(B34=Data!#REF!,Data!#REF!,(IF(B34=Data!#REF!,Data!#REF!,(IF(B34=Data!#REF!,Data!#REF!,(IF(B34=Data!#REF!,Data!#REF!,Data!#REF!)))))))))</f>
        <v>#REF!</v>
      </c>
      <c r="V34" s="227">
        <f>IF(D34="","",VLOOKUP(B34,Data!$B$5:$J$501,9,FALSE)*D34)</f>
        <v>1.488</v>
      </c>
    </row>
    <row r="35" spans="1:22" ht="17.75" customHeight="1">
      <c r="A35" s="326">
        <v>16</v>
      </c>
      <c r="B35" s="327" t="s">
        <v>26</v>
      </c>
      <c r="C35" s="239" t="str">
        <f>IF(D35="","",VLOOKUP(B35,Data!$B$5:$L$501,2,FALSE))</f>
        <v>ZJ73750</v>
      </c>
      <c r="D35" s="229">
        <v>1</v>
      </c>
      <c r="E35" s="319"/>
      <c r="F35" s="224">
        <f>IF(D35="","",VLOOKUP(B35,Data!$B$5:$L$501,11,FALSE))</f>
        <v>2662.91</v>
      </c>
      <c r="G35" s="234">
        <f t="shared" si="1"/>
        <v>2662.91</v>
      </c>
      <c r="H35" s="225" t="str">
        <f>IF(D35="","",VLOOKUP(B35,Data!$B$5:$D$501,3,FALSE))</f>
        <v>C/T</v>
      </c>
      <c r="I35" s="225" t="str">
        <f>IF(D35="","",VLOOKUP(B35,Data!$B$5:$M$501,12,FALSE))</f>
        <v>Indonesia</v>
      </c>
      <c r="J35" s="231" t="s">
        <v>908</v>
      </c>
      <c r="K35" s="226">
        <f>IF(D35="","",VLOOKUP(B35,Data!$B$5:$E$501,4,FALSE)*D35)</f>
        <v>267</v>
      </c>
      <c r="L35" s="232">
        <f>IF(D35="","",VLOOKUP(B35,Data!$B$5:$F$501,5,FALSE)*D35)</f>
        <v>242</v>
      </c>
      <c r="M35" s="230" t="e">
        <f>IF(B35=Data!B71,Data!G71,(IF(B35=Data!#REF!,Data!#REF!,(IF(B35=Data!B74,Data!G74,(IF(B35=Data!#REF!,Data!#REF!,(IF(B35=Data!#REF!,Data!#REF!,(IF(B35=Data!#REF!,Data!#REF!,(IF(B35=Data!B58,Data!G58,(IF(B35=Data!#REF!,Data!#REF!,Data!#REF!)))))))))))))))&amp;IF(B35=Data!#REF!,Data!#REF!,(IF(B35=Data!#REF!,Data!#REF!,(IF(B35=Data!B198,Data!G198,(IF(B35=Data!#REF!,Data!#REF!,(IF(B35=Data!#REF!,Data!#REF!,(IF(B35=Data!B98,Data!G866,(IF(B35=Data!#REF!,Data!#REF!,(IF(B35=Data!#REF!,Data!#REF!,Data!#REF!)))))))))))))))&amp;IF(B35=Data!#REF!,Data!#REF!,(IF(B35=Data!#REF!,Data!#REF!,(IF(B35=Data!#REF!,Data!#REF!,(IF(B35=Data!#REF!,Data!#REF!,(IF(B35=Data!#REF!,Data!#REF!,Data!#REF!)))))))))</f>
        <v>#REF!</v>
      </c>
      <c r="N35" s="328"/>
      <c r="O35" s="329"/>
      <c r="P35" s="233" t="e">
        <f>IF(B35=Data!B71,Data!H71,(IF(B35=Data!#REF!,Data!#REF!,(IF(B35=Data!B74,Data!H74,(IF(B35=Data!#REF!,Data!#REF!,(IF(B35=Data!#REF!,Data!#REF!,(IF(B35=Data!#REF!,Data!#REF!,(IF(B35=Data!B58,Data!H58,(IF(B35=Data!#REF!,Data!#REF!,Data!#REF!)))))))))))))))&amp;IF(B35=Data!#REF!,Data!#REF!,(IF(B35=Data!#REF!,Data!#REF!,(IF(B35=Data!B198,Data!H198,(IF(B35=Data!#REF!,Data!#REF!,(IF(B35=Data!#REF!,Data!#REF!,(IF(B35=Data!B98,Data!H866,(IF(B35=Data!#REF!,Data!#REF!,(IF(B35=Data!#REF!,Data!#REF!,Data!#REF!)))))))))))))))&amp;IF(B35=Data!#REF!,Data!#REF!,(IF(B35=Data!#REF!,Data!#REF!,(IF(B35=Data!#REF!,Data!#REF!,(IF(B35=Data!#REF!,Data!#REF!,(IF(B35=Data!#REF!,Data!#REF!,Data!#REF!)))))))))</f>
        <v>#REF!</v>
      </c>
      <c r="Q35" s="329"/>
      <c r="R35" s="329"/>
      <c r="S35" s="233" t="e">
        <f>IF(B35=Data!B71,Data!I71,(IF(B35=Data!#REF!,Data!#REF!,(IF(B35=Data!B74,Data!I74,(IF(B35=Data!#REF!,Data!#REF!,(IF(B35=Data!#REF!,Data!#REF!,(IF(B35=Data!#REF!,Data!#REF!,(IF(B35=Data!B58,Data!I58,(IF(B35=Data!#REF!,Data!#REF!,Data!#REF!)))))))))))))))&amp;IF(B35=Data!#REF!,Data!#REF!,(IF(B35=Data!#REF!,Data!#REF!,(IF(B35=Data!B198,Data!I198,(IF(B35=Data!#REF!,Data!#REF!,(IF(B35=Data!#REF!,Data!#REF!,(IF(B35=Data!B98,Data!I866,(IF(B35=Data!#REF!,Data!#REF!,(IF(B35=Data!#REF!,Data!#REF!,Data!#REF!)))))))))))))))&amp;IF(B35=Data!#REF!,Data!#REF!,(IF(B35=Data!#REF!,Data!#REF!,(IF(B35=Data!#REF!,Data!#REF!,(IF(B35=Data!#REF!,Data!#REF!,(IF(B35=Data!#REF!,Data!#REF!,Data!#REF!)))))))))</f>
        <v>#REF!</v>
      </c>
      <c r="T35" s="330"/>
      <c r="U35" s="233" t="e">
        <f>IF(B35=Data!B71,Data!J71,(IF(B35=Data!#REF!,Data!#REF!,(IF(B35=Data!B74,Data!J74,(IF(B35=Data!#REF!,Data!#REF!,(IF(B35=Data!#REF!,Data!#REF!,(IF(B35=Data!#REF!,Data!#REF!,(IF(B35=Data!B58,Data!J58,(IF(B35=Data!#REF!,Data!#REF!,Data!#REF!)))))))))))))))&amp;IF(B35=Data!#REF!,Data!#REF!,(IF(B35=Data!#REF!,Data!#REF!,(IF(B35=Data!B198,Data!J198,(IF(B35=Data!#REF!,Data!#REF!,(IF(B35=Data!#REF!,Data!#REF!,(IF(B35=Data!B98,Data!J866,(IF(B35=Data!#REF!,Data!#REF!,(IF(B35=Data!#REF!,Data!#REF!,Data!#REF!)))))))))))))))&amp;IF(B35=Data!#REF!,Data!#REF!,(IF(B35=Data!#REF!,Data!#REF!,(IF(B35=Data!#REF!,Data!#REF!,(IF(B35=Data!#REF!,Data!#REF!,(IF(B35=Data!#REF!,Data!#REF!,Data!#REF!)))))))))</f>
        <v>#REF!</v>
      </c>
      <c r="V35" s="227">
        <f>IF(D35="","",VLOOKUP(B35,Data!$B$5:$J$501,9,FALSE)*D35)</f>
        <v>1.488</v>
      </c>
    </row>
    <row r="36" spans="1:22" ht="17.75" customHeight="1">
      <c r="A36" s="326">
        <v>17</v>
      </c>
      <c r="B36" s="327" t="s">
        <v>390</v>
      </c>
      <c r="C36" s="239" t="str">
        <f>IF(D36="","",VLOOKUP(B36,Data!$B$5:$L$501,2,FALSE))</f>
        <v>ZW44790</v>
      </c>
      <c r="D36" s="229">
        <v>1</v>
      </c>
      <c r="E36" s="319"/>
      <c r="F36" s="224">
        <f>IF(D36="","",VLOOKUP(B36,Data!$B$5:$L$501,11,FALSE))</f>
        <v>2531</v>
      </c>
      <c r="G36" s="234">
        <f t="shared" si="1"/>
        <v>2531</v>
      </c>
      <c r="H36" s="225" t="str">
        <f>IF(D36="","",VLOOKUP(B36,Data!$B$5:$D$501,3,FALSE))</f>
        <v>C/T</v>
      </c>
      <c r="I36" s="225" t="str">
        <f>IF(D36="","",VLOOKUP(B36,Data!$B$5:$M$501,12,FALSE))</f>
        <v>Indonesia</v>
      </c>
      <c r="J36" s="231" t="s">
        <v>908</v>
      </c>
      <c r="K36" s="226">
        <f>IF(D36="","",VLOOKUP(B36,Data!$B$5:$E$501,4,FALSE)*D36)</f>
        <v>267</v>
      </c>
      <c r="L36" s="232">
        <f>IF(D36="","",VLOOKUP(B36,Data!$B$5:$F$501,5,FALSE)*D36)</f>
        <v>242</v>
      </c>
      <c r="M36" s="230" t="e">
        <f>IF(B36=Data!B72,Data!G72,(IF(B36=Data!#REF!,Data!#REF!,(IF(B36=Data!B75,Data!G75,(IF(B36=Data!#REF!,Data!#REF!,(IF(B36=Data!#REF!,Data!#REF!,(IF(B36=Data!#REF!,Data!#REF!,(IF(B36=Data!B59,Data!G59,(IF(B36=Data!#REF!,Data!#REF!,Data!#REF!)))))))))))))))&amp;IF(B36=Data!#REF!,Data!#REF!,(IF(B36=Data!#REF!,Data!#REF!,(IF(B36=Data!B199,Data!G199,(IF(B36=Data!#REF!,Data!#REF!,(IF(B36=Data!#REF!,Data!#REF!,(IF(B36=Data!B99,Data!G867,(IF(B36=Data!#REF!,Data!#REF!,(IF(B36=Data!#REF!,Data!#REF!,Data!#REF!)))))))))))))))&amp;IF(B36=Data!#REF!,Data!#REF!,(IF(B36=Data!#REF!,Data!#REF!,(IF(B36=Data!#REF!,Data!#REF!,(IF(B36=Data!#REF!,Data!#REF!,(IF(B36=Data!#REF!,Data!#REF!,Data!#REF!)))))))))</f>
        <v>#REF!</v>
      </c>
      <c r="N36" s="328"/>
      <c r="O36" s="329"/>
      <c r="P36" s="233" t="e">
        <f>IF(B36=Data!B72,Data!H72,(IF(B36=Data!#REF!,Data!#REF!,(IF(B36=Data!B75,Data!H75,(IF(B36=Data!#REF!,Data!#REF!,(IF(B36=Data!#REF!,Data!#REF!,(IF(B36=Data!#REF!,Data!#REF!,(IF(B36=Data!B59,Data!H59,(IF(B36=Data!#REF!,Data!#REF!,Data!#REF!)))))))))))))))&amp;IF(B36=Data!#REF!,Data!#REF!,(IF(B36=Data!#REF!,Data!#REF!,(IF(B36=Data!B199,Data!H199,(IF(B36=Data!#REF!,Data!#REF!,(IF(B36=Data!#REF!,Data!#REF!,(IF(B36=Data!B99,Data!H867,(IF(B36=Data!#REF!,Data!#REF!,(IF(B36=Data!#REF!,Data!#REF!,Data!#REF!)))))))))))))))&amp;IF(B36=Data!#REF!,Data!#REF!,(IF(B36=Data!#REF!,Data!#REF!,(IF(B36=Data!#REF!,Data!#REF!,(IF(B36=Data!#REF!,Data!#REF!,(IF(B36=Data!#REF!,Data!#REF!,Data!#REF!)))))))))</f>
        <v>#REF!</v>
      </c>
      <c r="Q36" s="329"/>
      <c r="R36" s="329"/>
      <c r="S36" s="233" t="e">
        <f>IF(B36=Data!B72,Data!I72,(IF(B36=Data!#REF!,Data!#REF!,(IF(B36=Data!B75,Data!I75,(IF(B36=Data!#REF!,Data!#REF!,(IF(B36=Data!#REF!,Data!#REF!,(IF(B36=Data!#REF!,Data!#REF!,(IF(B36=Data!B59,Data!I59,(IF(B36=Data!#REF!,Data!#REF!,Data!#REF!)))))))))))))))&amp;IF(B36=Data!#REF!,Data!#REF!,(IF(B36=Data!#REF!,Data!#REF!,(IF(B36=Data!B199,Data!I199,(IF(B36=Data!#REF!,Data!#REF!,(IF(B36=Data!#REF!,Data!#REF!,(IF(B36=Data!B99,Data!I867,(IF(B36=Data!#REF!,Data!#REF!,(IF(B36=Data!#REF!,Data!#REF!,Data!#REF!)))))))))))))))&amp;IF(B36=Data!#REF!,Data!#REF!,(IF(B36=Data!#REF!,Data!#REF!,(IF(B36=Data!#REF!,Data!#REF!,(IF(B36=Data!#REF!,Data!#REF!,(IF(B36=Data!#REF!,Data!#REF!,Data!#REF!)))))))))</f>
        <v>#REF!</v>
      </c>
      <c r="T36" s="330"/>
      <c r="U36" s="233" t="e">
        <f>IF(B36=Data!B72,Data!J72,(IF(B36=Data!#REF!,Data!#REF!,(IF(B36=Data!B75,Data!J75,(IF(B36=Data!#REF!,Data!#REF!,(IF(B36=Data!#REF!,Data!#REF!,(IF(B36=Data!#REF!,Data!#REF!,(IF(B36=Data!B59,Data!J59,(IF(B36=Data!#REF!,Data!#REF!,Data!#REF!)))))))))))))))&amp;IF(B36=Data!#REF!,Data!#REF!,(IF(B36=Data!#REF!,Data!#REF!,(IF(B36=Data!B199,Data!J199,(IF(B36=Data!#REF!,Data!#REF!,(IF(B36=Data!#REF!,Data!#REF!,(IF(B36=Data!B99,Data!J867,(IF(B36=Data!#REF!,Data!#REF!,(IF(B36=Data!#REF!,Data!#REF!,Data!#REF!)))))))))))))))&amp;IF(B36=Data!#REF!,Data!#REF!,(IF(B36=Data!#REF!,Data!#REF!,(IF(B36=Data!#REF!,Data!#REF!,(IF(B36=Data!#REF!,Data!#REF!,(IF(B36=Data!#REF!,Data!#REF!,Data!#REF!)))))))))</f>
        <v>#REF!</v>
      </c>
      <c r="V36" s="227">
        <f>IF(D36="","",VLOOKUP(B36,Data!$B$5:$J$501,9,FALSE)*D36)</f>
        <v>1.488</v>
      </c>
    </row>
    <row r="37" spans="1:22" ht="17.75" customHeight="1">
      <c r="A37" s="326">
        <v>18</v>
      </c>
      <c r="B37" s="327" t="s">
        <v>698</v>
      </c>
      <c r="C37" s="239" t="str">
        <f>IF(D37="","",VLOOKUP(B37,Data!$B$5:$L$501,2,FALSE))</f>
        <v>VAC9550</v>
      </c>
      <c r="D37" s="229">
        <v>2</v>
      </c>
      <c r="E37" s="319"/>
      <c r="F37" s="224">
        <f>IF(D37="","",VLOOKUP(B37,Data!$B$5:$L$501,11,FALSE))</f>
        <v>2673.77</v>
      </c>
      <c r="G37" s="234">
        <f t="shared" si="1"/>
        <v>5347.54</v>
      </c>
      <c r="H37" s="225" t="str">
        <f>IF(D37="","",VLOOKUP(B37,Data!$B$5:$D$501,3,FALSE))</f>
        <v>C/T</v>
      </c>
      <c r="I37" s="225" t="str">
        <f>IF(D37="","",VLOOKUP(B37,Data!$B$5:$M$501,12,FALSE))</f>
        <v>Indonesia</v>
      </c>
      <c r="J37" s="231" t="s">
        <v>908</v>
      </c>
      <c r="K37" s="226">
        <f>IF(D37="","",VLOOKUP(B37,Data!$B$5:$E$501,4,FALSE)*D37)</f>
        <v>544</v>
      </c>
      <c r="L37" s="232">
        <f>IF(D37="","",VLOOKUP(B37,Data!$B$5:$F$501,5,FALSE)*D37)</f>
        <v>494</v>
      </c>
      <c r="M37" s="230" t="e">
        <f>IF(B37=Data!B73,Data!G73,(IF(B37=Data!#REF!,Data!#REF!,(IF(B37=Data!B76,Data!G76,(IF(B37=Data!#REF!,Data!#REF!,(IF(B37=Data!#REF!,Data!#REF!,(IF(B37=Data!#REF!,Data!#REF!,(IF(B37=Data!B60,Data!G60,(IF(B37=Data!#REF!,Data!#REF!,Data!#REF!)))))))))))))))&amp;IF(B37=Data!#REF!,Data!#REF!,(IF(B37=Data!#REF!,Data!#REF!,(IF(B37=Data!B200,Data!G200,(IF(B37=Data!#REF!,Data!#REF!,(IF(B37=Data!#REF!,Data!#REF!,(IF(B37=Data!B100,Data!G868,(IF(B37=Data!#REF!,Data!#REF!,(IF(B37=Data!#REF!,Data!#REF!,Data!#REF!)))))))))))))))&amp;IF(B37=Data!#REF!,Data!#REF!,(IF(B37=Data!#REF!,Data!#REF!,(IF(B37=Data!#REF!,Data!#REF!,(IF(B37=Data!#REF!,Data!#REF!,(IF(B37=Data!#REF!,Data!#REF!,Data!#REF!)))))))))</f>
        <v>#REF!</v>
      </c>
      <c r="N37" s="328"/>
      <c r="O37" s="329"/>
      <c r="P37" s="233" t="e">
        <f>IF(B37=Data!B73,Data!H73,(IF(B37=Data!#REF!,Data!#REF!,(IF(B37=Data!B76,Data!H76,(IF(B37=Data!#REF!,Data!#REF!,(IF(B37=Data!#REF!,Data!#REF!,(IF(B37=Data!#REF!,Data!#REF!,(IF(B37=Data!B60,Data!H60,(IF(B37=Data!#REF!,Data!#REF!,Data!#REF!)))))))))))))))&amp;IF(B37=Data!#REF!,Data!#REF!,(IF(B37=Data!#REF!,Data!#REF!,(IF(B37=Data!B200,Data!H200,(IF(B37=Data!#REF!,Data!#REF!,(IF(B37=Data!#REF!,Data!#REF!,(IF(B37=Data!B100,Data!H868,(IF(B37=Data!#REF!,Data!#REF!,(IF(B37=Data!#REF!,Data!#REF!,Data!#REF!)))))))))))))))&amp;IF(B37=Data!#REF!,Data!#REF!,(IF(B37=Data!#REF!,Data!#REF!,(IF(B37=Data!#REF!,Data!#REF!,(IF(B37=Data!#REF!,Data!#REF!,(IF(B37=Data!#REF!,Data!#REF!,Data!#REF!)))))))))</f>
        <v>#REF!</v>
      </c>
      <c r="Q37" s="329"/>
      <c r="R37" s="329"/>
      <c r="S37" s="233" t="e">
        <f>IF(B37=Data!B73,Data!I73,(IF(B37=Data!#REF!,Data!#REF!,(IF(B37=Data!B76,Data!I76,(IF(B37=Data!#REF!,Data!#REF!,(IF(B37=Data!#REF!,Data!#REF!,(IF(B37=Data!#REF!,Data!#REF!,(IF(B37=Data!B60,Data!I60,(IF(B37=Data!#REF!,Data!#REF!,Data!#REF!)))))))))))))))&amp;IF(B37=Data!#REF!,Data!#REF!,(IF(B37=Data!#REF!,Data!#REF!,(IF(B37=Data!B200,Data!I200,(IF(B37=Data!#REF!,Data!#REF!,(IF(B37=Data!#REF!,Data!#REF!,(IF(B37=Data!B100,Data!I868,(IF(B37=Data!#REF!,Data!#REF!,(IF(B37=Data!#REF!,Data!#REF!,Data!#REF!)))))))))))))))&amp;IF(B37=Data!#REF!,Data!#REF!,(IF(B37=Data!#REF!,Data!#REF!,(IF(B37=Data!#REF!,Data!#REF!,(IF(B37=Data!#REF!,Data!#REF!,(IF(B37=Data!#REF!,Data!#REF!,Data!#REF!)))))))))</f>
        <v>#REF!</v>
      </c>
      <c r="T37" s="330"/>
      <c r="U37" s="233" t="e">
        <f>IF(B37=Data!B73,Data!J73,(IF(B37=Data!#REF!,Data!#REF!,(IF(B37=Data!B76,Data!J76,(IF(B37=Data!#REF!,Data!#REF!,(IF(B37=Data!#REF!,Data!#REF!,(IF(B37=Data!#REF!,Data!#REF!,(IF(B37=Data!B60,Data!J60,(IF(B37=Data!#REF!,Data!#REF!,Data!#REF!)))))))))))))))&amp;IF(B37=Data!#REF!,Data!#REF!,(IF(B37=Data!#REF!,Data!#REF!,(IF(B37=Data!B200,Data!J200,(IF(B37=Data!#REF!,Data!#REF!,(IF(B37=Data!#REF!,Data!#REF!,(IF(B37=Data!B100,Data!J868,(IF(B37=Data!#REF!,Data!#REF!,(IF(B37=Data!#REF!,Data!#REF!,Data!#REF!)))))))))))))))&amp;IF(B37=Data!#REF!,Data!#REF!,(IF(B37=Data!#REF!,Data!#REF!,(IF(B37=Data!#REF!,Data!#REF!,(IF(B37=Data!#REF!,Data!#REF!,(IF(B37=Data!#REF!,Data!#REF!,Data!#REF!)))))))))</f>
        <v>#REF!</v>
      </c>
      <c r="V37" s="227">
        <f>IF(D37="","",VLOOKUP(B37,Data!$B$5:$J$501,9,FALSE)*D37)</f>
        <v>2.976</v>
      </c>
    </row>
    <row r="38" spans="1:22" ht="17.75" customHeight="1">
      <c r="A38" s="251"/>
      <c r="B38" s="242" t="s">
        <v>909</v>
      </c>
      <c r="C38" s="239" t="str">
        <f>IF(D38="","",VLOOKUP(B38,Data!$B$5:$L$501,2,FALSE))</f>
        <v/>
      </c>
      <c r="D38" s="229"/>
      <c r="E38" s="320"/>
      <c r="F38" s="224" t="str">
        <f>IF(D38="","",VLOOKUP(B38,Data!$B$5:$L$501,11,FALSE))</f>
        <v/>
      </c>
      <c r="G38" s="234" t="str">
        <f>IF(D38&gt;0,D38*F38,"-")</f>
        <v>-</v>
      </c>
      <c r="H38" s="225" t="str">
        <f>IF(D38="","",VLOOKUP(B38,Data!$B$5:$D$501,3,FALSE))</f>
        <v/>
      </c>
      <c r="I38" s="225" t="str">
        <f>IF(D38="","",VLOOKUP(B38,Data!$B$5:$M$501,12,FALSE))</f>
        <v/>
      </c>
      <c r="J38" s="231"/>
      <c r="K38" s="226" t="str">
        <f>IF(D38="","",VLOOKUP(B38,Data!$B$5:$E$501,4,FALSE)*D38)</f>
        <v/>
      </c>
      <c r="L38" s="232" t="str">
        <f>IF(D38="","",VLOOKUP(B38,Data!$B$5:$F$501,5,FALSE)*D38)</f>
        <v/>
      </c>
      <c r="M38" s="230" t="e">
        <f>IF(B38=Data!B119,Data!G119,(IF(B38=Data!#REF!,Data!#REF!,(IF(B38=Data!B122,Data!G122,(IF(B38=Data!#REF!,Data!#REF!,(IF(B38=Data!#REF!,Data!#REF!,(IF(B38=Data!#REF!,Data!#REF!,(IF(B38=Data!B106,Data!G106,(IF(B38=Data!#REF!,Data!#REF!,Data!#REF!)))))))))))))))&amp;IF(B38=Data!#REF!,Data!#REF!,(IF(B38=Data!#REF!,Data!#REF!,(IF(B38=Data!B246,Data!G246,(IF(B38=Data!#REF!,Data!#REF!,(IF(B38=Data!#REF!,Data!#REF!,(IF(B38=Data!B146,Data!G914,(IF(B38=Data!#REF!,Data!#REF!,(IF(B38=Data!#REF!,Data!#REF!,Data!#REF!)))))))))))))))&amp;IF(B38=Data!#REF!,Data!#REF!,(IF(B38=Data!#REF!,Data!#REF!,(IF(B38=Data!#REF!,Data!#REF!,(IF(B38=Data!#REF!,Data!#REF!,(IF(B38=Data!#REF!,Data!#REF!,Data!#REF!)))))))))</f>
        <v>#REF!</v>
      </c>
      <c r="N38" s="328"/>
      <c r="O38" s="329"/>
      <c r="P38" s="233" t="e">
        <f>IF(B38=Data!B119,Data!H119,(IF(B38=Data!#REF!,Data!#REF!,(IF(B38=Data!B122,Data!H122,(IF(B38=Data!#REF!,Data!#REF!,(IF(B38=Data!#REF!,Data!#REF!,(IF(B38=Data!#REF!,Data!#REF!,(IF(B38=Data!B106,Data!H106,(IF(B38=Data!#REF!,Data!#REF!,Data!#REF!)))))))))))))))&amp;IF(B38=Data!#REF!,Data!#REF!,(IF(B38=Data!#REF!,Data!#REF!,(IF(B38=Data!B246,Data!H246,(IF(B38=Data!#REF!,Data!#REF!,(IF(B38=Data!#REF!,Data!#REF!,(IF(B38=Data!B146,Data!H914,(IF(B38=Data!#REF!,Data!#REF!,(IF(B38=Data!#REF!,Data!#REF!,Data!#REF!)))))))))))))))&amp;IF(B38=Data!#REF!,Data!#REF!,(IF(B38=Data!#REF!,Data!#REF!,(IF(B38=Data!#REF!,Data!#REF!,(IF(B38=Data!#REF!,Data!#REF!,(IF(B38=Data!#REF!,Data!#REF!,Data!#REF!)))))))))</f>
        <v>#REF!</v>
      </c>
      <c r="Q38" s="329"/>
      <c r="R38" s="329"/>
      <c r="S38" s="233" t="e">
        <f>IF(B38=Data!B119,Data!I119,(IF(B38=Data!#REF!,Data!#REF!,(IF(B38=Data!B122,Data!I122,(IF(B38=Data!#REF!,Data!#REF!,(IF(B38=Data!#REF!,Data!#REF!,(IF(B38=Data!#REF!,Data!#REF!,(IF(B38=Data!B106,Data!I106,(IF(B38=Data!#REF!,Data!#REF!,Data!#REF!)))))))))))))))&amp;IF(B38=Data!#REF!,Data!#REF!,(IF(B38=Data!#REF!,Data!#REF!,(IF(B38=Data!B246,Data!I246,(IF(B38=Data!#REF!,Data!#REF!,(IF(B38=Data!#REF!,Data!#REF!,(IF(B38=Data!B146,Data!I914,(IF(B38=Data!#REF!,Data!#REF!,(IF(B38=Data!#REF!,Data!#REF!,Data!#REF!)))))))))))))))&amp;IF(B38=Data!#REF!,Data!#REF!,(IF(B38=Data!#REF!,Data!#REF!,(IF(B38=Data!#REF!,Data!#REF!,(IF(B38=Data!#REF!,Data!#REF!,(IF(B38=Data!#REF!,Data!#REF!,Data!#REF!)))))))))</f>
        <v>#REF!</v>
      </c>
      <c r="T38" s="330"/>
      <c r="U38" s="233" t="e">
        <f>IF(B38=Data!B119,Data!J119,(IF(B38=Data!#REF!,Data!#REF!,(IF(B38=Data!B122,Data!J122,(IF(B38=Data!#REF!,Data!#REF!,(IF(B38=Data!#REF!,Data!#REF!,(IF(B38=Data!#REF!,Data!#REF!,(IF(B38=Data!B106,Data!J106,(IF(B38=Data!#REF!,Data!#REF!,Data!#REF!)))))))))))))))&amp;IF(B38=Data!#REF!,Data!#REF!,(IF(B38=Data!#REF!,Data!#REF!,(IF(B38=Data!B246,Data!J246,(IF(B38=Data!#REF!,Data!#REF!,(IF(B38=Data!#REF!,Data!#REF!,(IF(B38=Data!B146,Data!J914,(IF(B38=Data!#REF!,Data!#REF!,(IF(B38=Data!#REF!,Data!#REF!,Data!#REF!)))))))))))))))&amp;IF(B38=Data!#REF!,Data!#REF!,(IF(B38=Data!#REF!,Data!#REF!,(IF(B38=Data!#REF!,Data!#REF!,(IF(B38=Data!#REF!,Data!#REF!,(IF(B38=Data!#REF!,Data!#REF!,Data!#REF!)))))))))</f>
        <v>#REF!</v>
      </c>
      <c r="V38" s="227" t="str">
        <f>IF(D38="","",VLOOKUP(B38,Data!$B$5:$J$501,9,FALSE)*D38)</f>
        <v/>
      </c>
    </row>
    <row r="39" spans="1:22" ht="17.5" customHeight="1">
      <c r="A39" s="326">
        <v>19</v>
      </c>
      <c r="B39" s="327" t="s">
        <v>400</v>
      </c>
      <c r="C39" s="239" t="str">
        <f>IF(D39="","",VLOOKUP(B39,Data!$B$5:$L$501,2,FALSE))</f>
        <v>ZU62650</v>
      </c>
      <c r="D39" s="229">
        <v>1</v>
      </c>
      <c r="E39" s="320"/>
      <c r="F39" s="224">
        <f>IF(D39="","",VLOOKUP(B39,Data!$B$5:$L$501,11,FALSE))</f>
        <v>6876.72</v>
      </c>
      <c r="G39" s="234">
        <f t="shared" ref="G39:G49" si="2">IF(D39&gt;0,D39*F39,"-")</f>
        <v>6876.72</v>
      </c>
      <c r="H39" s="225" t="str">
        <f>IF(D39="","",VLOOKUP(B39,Data!$B$5:$D$501,3,FALSE))</f>
        <v>C/T</v>
      </c>
      <c r="I39" s="225" t="str">
        <f>IF(D39="","",VLOOKUP(B39,Data!$B$5:$M$501,12,FALSE))</f>
        <v>Indonesia</v>
      </c>
      <c r="J39" s="231" t="s">
        <v>910</v>
      </c>
      <c r="K39" s="226">
        <f>IF(D39="","",VLOOKUP(B39,Data!$B$5:$E$501,4,FALSE)*D39)</f>
        <v>338</v>
      </c>
      <c r="L39" s="232">
        <f>IF(D39="","",VLOOKUP(B39,Data!$B$5:$F$501,5,FALSE)*D39)</f>
        <v>304</v>
      </c>
      <c r="M39" s="230" t="e">
        <f>IF(B39=Data!B86,Data!G86,(IF(B39=Data!#REF!,Data!#REF!,(IF(B39=Data!B89,Data!G89,(IF(B39=Data!#REF!,Data!#REF!,(IF(B39=Data!#REF!,Data!#REF!,(IF(B39=Data!#REF!,Data!#REF!,(IF(B39=Data!B73,Data!G73,(IF(B39=Data!#REF!,Data!#REF!,Data!#REF!)))))))))))))))&amp;IF(B39=Data!#REF!,Data!#REF!,(IF(B39=Data!#REF!,Data!#REF!,(IF(B39=Data!B213,Data!G213,(IF(B39=Data!#REF!,Data!#REF!,(IF(B39=Data!#REF!,Data!#REF!,(IF(B39=Data!B113,Data!G881,(IF(B39=Data!#REF!,Data!#REF!,(IF(B39=Data!#REF!,Data!#REF!,Data!#REF!)))))))))))))))&amp;IF(B39=Data!#REF!,Data!#REF!,(IF(B39=Data!#REF!,Data!#REF!,(IF(B39=Data!#REF!,Data!#REF!,(IF(B39=Data!#REF!,Data!#REF!,(IF(B39=Data!#REF!,Data!#REF!,Data!#REF!)))))))))</f>
        <v>#REF!</v>
      </c>
      <c r="N39" s="328"/>
      <c r="O39" s="329"/>
      <c r="P39" s="233" t="e">
        <f>IF(B39=Data!B86,Data!H86,(IF(B39=Data!#REF!,Data!#REF!,(IF(B39=Data!B89,Data!H89,(IF(B39=Data!#REF!,Data!#REF!,(IF(B39=Data!#REF!,Data!#REF!,(IF(B39=Data!#REF!,Data!#REF!,(IF(B39=Data!B73,Data!H73,(IF(B39=Data!#REF!,Data!#REF!,Data!#REF!)))))))))))))))&amp;IF(B39=Data!#REF!,Data!#REF!,(IF(B39=Data!#REF!,Data!#REF!,(IF(B39=Data!B213,Data!H213,(IF(B39=Data!#REF!,Data!#REF!,(IF(B39=Data!#REF!,Data!#REF!,(IF(B39=Data!B113,Data!H881,(IF(B39=Data!#REF!,Data!#REF!,(IF(B39=Data!#REF!,Data!#REF!,Data!#REF!)))))))))))))))&amp;IF(B39=Data!#REF!,Data!#REF!,(IF(B39=Data!#REF!,Data!#REF!,(IF(B39=Data!#REF!,Data!#REF!,(IF(B39=Data!#REF!,Data!#REF!,(IF(B39=Data!#REF!,Data!#REF!,Data!#REF!)))))))))</f>
        <v>#REF!</v>
      </c>
      <c r="Q39" s="329"/>
      <c r="R39" s="329"/>
      <c r="S39" s="233" t="e">
        <f>IF(B39=Data!B86,Data!I86,(IF(B39=Data!#REF!,Data!#REF!,(IF(B39=Data!B89,Data!I89,(IF(B39=Data!#REF!,Data!#REF!,(IF(B39=Data!#REF!,Data!#REF!,(IF(B39=Data!#REF!,Data!#REF!,(IF(B39=Data!B73,Data!I73,(IF(B39=Data!#REF!,Data!#REF!,Data!#REF!)))))))))))))))&amp;IF(B39=Data!#REF!,Data!#REF!,(IF(B39=Data!#REF!,Data!#REF!,(IF(B39=Data!B213,Data!I213,(IF(B39=Data!#REF!,Data!#REF!,(IF(B39=Data!#REF!,Data!#REF!,(IF(B39=Data!B113,Data!I881,(IF(B39=Data!#REF!,Data!#REF!,(IF(B39=Data!#REF!,Data!#REF!,Data!#REF!)))))))))))))))&amp;IF(B39=Data!#REF!,Data!#REF!,(IF(B39=Data!#REF!,Data!#REF!,(IF(B39=Data!#REF!,Data!#REF!,(IF(B39=Data!#REF!,Data!#REF!,(IF(B39=Data!#REF!,Data!#REF!,Data!#REF!)))))))))</f>
        <v>#REF!</v>
      </c>
      <c r="T39" s="330"/>
      <c r="U39" s="233" t="e">
        <f>IF(B39=Data!B86,Data!J86,(IF(B39=Data!#REF!,Data!#REF!,(IF(B39=Data!B89,Data!J89,(IF(B39=Data!#REF!,Data!#REF!,(IF(B39=Data!#REF!,Data!#REF!,(IF(B39=Data!#REF!,Data!#REF!,(IF(B39=Data!B73,Data!J73,(IF(B39=Data!#REF!,Data!#REF!,Data!#REF!)))))))))))))))&amp;IF(B39=Data!#REF!,Data!#REF!,(IF(B39=Data!#REF!,Data!#REF!,(IF(B39=Data!B213,Data!J213,(IF(B39=Data!#REF!,Data!#REF!,(IF(B39=Data!#REF!,Data!#REF!,(IF(B39=Data!B113,Data!J881,(IF(B39=Data!#REF!,Data!#REF!,(IF(B39=Data!#REF!,Data!#REF!,Data!#REF!)))))))))))))))&amp;IF(B39=Data!#REF!,Data!#REF!,(IF(B39=Data!#REF!,Data!#REF!,(IF(B39=Data!#REF!,Data!#REF!,(IF(B39=Data!#REF!,Data!#REF!,(IF(B39=Data!#REF!,Data!#REF!,Data!#REF!)))))))))</f>
        <v>#REF!</v>
      </c>
      <c r="V39" s="227">
        <f>IF(D39="","",VLOOKUP(B39,Data!$B$5:$J$501,9,FALSE)*D39)</f>
        <v>1.806</v>
      </c>
    </row>
    <row r="40" spans="1:22" ht="17.5" customHeight="1">
      <c r="A40" s="326">
        <v>20</v>
      </c>
      <c r="B40" s="327" t="s">
        <v>356</v>
      </c>
      <c r="C40" s="239" t="str">
        <f>IF(D40="","",VLOOKUP(B40,Data!$B$5:$L$501,2,FALSE))</f>
        <v>WQ78290</v>
      </c>
      <c r="D40" s="229">
        <v>1</v>
      </c>
      <c r="E40" s="320"/>
      <c r="F40" s="224">
        <f>IF(D40="","",VLOOKUP(B40,Data!$B$5:$L$501,11,FALSE))</f>
        <v>4283.7299999999996</v>
      </c>
      <c r="G40" s="234">
        <f t="shared" si="2"/>
        <v>4283.7299999999996</v>
      </c>
      <c r="H40" s="225" t="str">
        <f>IF(D40="","",VLOOKUP(B40,Data!$B$5:$D$501,3,FALSE))</f>
        <v>C/T</v>
      </c>
      <c r="I40" s="225" t="str">
        <f>IF(D40="","",VLOOKUP(B40,Data!$B$5:$M$501,12,FALSE))</f>
        <v>Indonesia</v>
      </c>
      <c r="J40" s="231" t="s">
        <v>910</v>
      </c>
      <c r="K40" s="226">
        <f>IF(D40="","",VLOOKUP(B40,Data!$B$5:$E$501,4,FALSE)*D40)</f>
        <v>305</v>
      </c>
      <c r="L40" s="232">
        <f>IF(D40="","",VLOOKUP(B40,Data!$B$5:$F$501,5,FALSE)*D40)</f>
        <v>269</v>
      </c>
      <c r="M40" s="230" t="e">
        <f>IF(B40=Data!B87,Data!G87,(IF(B40=Data!#REF!,Data!#REF!,(IF(B40=Data!B90,Data!G90,(IF(B40=Data!#REF!,Data!#REF!,(IF(B40=Data!#REF!,Data!#REF!,(IF(B40=Data!#REF!,Data!#REF!,(IF(B40=Data!B74,Data!G74,(IF(B40=Data!#REF!,Data!#REF!,Data!#REF!)))))))))))))))&amp;IF(B40=Data!#REF!,Data!#REF!,(IF(B40=Data!#REF!,Data!#REF!,(IF(B40=Data!B214,Data!G214,(IF(B40=Data!#REF!,Data!#REF!,(IF(B40=Data!#REF!,Data!#REF!,(IF(B40=Data!B114,Data!G882,(IF(B40=Data!#REF!,Data!#REF!,(IF(B40=Data!#REF!,Data!#REF!,Data!#REF!)))))))))))))))&amp;IF(B40=Data!#REF!,Data!#REF!,(IF(B40=Data!#REF!,Data!#REF!,(IF(B40=Data!#REF!,Data!#REF!,(IF(B40=Data!#REF!,Data!#REF!,(IF(B40=Data!#REF!,Data!#REF!,Data!#REF!)))))))))</f>
        <v>#REF!</v>
      </c>
      <c r="N40" s="328"/>
      <c r="O40" s="329"/>
      <c r="P40" s="233" t="e">
        <f>IF(B40=Data!B87,Data!H87,(IF(B40=Data!#REF!,Data!#REF!,(IF(B40=Data!B90,Data!H90,(IF(B40=Data!#REF!,Data!#REF!,(IF(B40=Data!#REF!,Data!#REF!,(IF(B40=Data!#REF!,Data!#REF!,(IF(B40=Data!B74,Data!H74,(IF(B40=Data!#REF!,Data!#REF!,Data!#REF!)))))))))))))))&amp;IF(B40=Data!#REF!,Data!#REF!,(IF(B40=Data!#REF!,Data!#REF!,(IF(B40=Data!B214,Data!H214,(IF(B40=Data!#REF!,Data!#REF!,(IF(B40=Data!#REF!,Data!#REF!,(IF(B40=Data!B114,Data!H882,(IF(B40=Data!#REF!,Data!#REF!,(IF(B40=Data!#REF!,Data!#REF!,Data!#REF!)))))))))))))))&amp;IF(B40=Data!#REF!,Data!#REF!,(IF(B40=Data!#REF!,Data!#REF!,(IF(B40=Data!#REF!,Data!#REF!,(IF(B40=Data!#REF!,Data!#REF!,(IF(B40=Data!#REF!,Data!#REF!,Data!#REF!)))))))))</f>
        <v>#REF!</v>
      </c>
      <c r="Q40" s="329"/>
      <c r="R40" s="329"/>
      <c r="S40" s="233" t="e">
        <f>IF(B40=Data!B87,Data!I87,(IF(B40=Data!#REF!,Data!#REF!,(IF(B40=Data!B90,Data!I90,(IF(B40=Data!#REF!,Data!#REF!,(IF(B40=Data!#REF!,Data!#REF!,(IF(B40=Data!#REF!,Data!#REF!,(IF(B40=Data!B74,Data!I74,(IF(B40=Data!#REF!,Data!#REF!,Data!#REF!)))))))))))))))&amp;IF(B40=Data!#REF!,Data!#REF!,(IF(B40=Data!#REF!,Data!#REF!,(IF(B40=Data!B214,Data!I214,(IF(B40=Data!#REF!,Data!#REF!,(IF(B40=Data!#REF!,Data!#REF!,(IF(B40=Data!B114,Data!I882,(IF(B40=Data!#REF!,Data!#REF!,(IF(B40=Data!#REF!,Data!#REF!,Data!#REF!)))))))))))))))&amp;IF(B40=Data!#REF!,Data!#REF!,(IF(B40=Data!#REF!,Data!#REF!,(IF(B40=Data!#REF!,Data!#REF!,(IF(B40=Data!#REF!,Data!#REF!,(IF(B40=Data!#REF!,Data!#REF!,Data!#REF!)))))))))</f>
        <v>#REF!</v>
      </c>
      <c r="T40" s="330"/>
      <c r="U40" s="233" t="e">
        <f>IF(B40=Data!B87,Data!J87,(IF(B40=Data!#REF!,Data!#REF!,(IF(B40=Data!B90,Data!J90,(IF(B40=Data!#REF!,Data!#REF!,(IF(B40=Data!#REF!,Data!#REF!,(IF(B40=Data!#REF!,Data!#REF!,(IF(B40=Data!B74,Data!J74,(IF(B40=Data!#REF!,Data!#REF!,Data!#REF!)))))))))))))))&amp;IF(B40=Data!#REF!,Data!#REF!,(IF(B40=Data!#REF!,Data!#REF!,(IF(B40=Data!B214,Data!J214,(IF(B40=Data!#REF!,Data!#REF!,(IF(B40=Data!#REF!,Data!#REF!,(IF(B40=Data!B114,Data!J882,(IF(B40=Data!#REF!,Data!#REF!,(IF(B40=Data!#REF!,Data!#REF!,Data!#REF!)))))))))))))))&amp;IF(B40=Data!#REF!,Data!#REF!,(IF(B40=Data!#REF!,Data!#REF!,(IF(B40=Data!#REF!,Data!#REF!,(IF(B40=Data!#REF!,Data!#REF!,(IF(B40=Data!#REF!,Data!#REF!,Data!#REF!)))))))))</f>
        <v>#REF!</v>
      </c>
      <c r="V40" s="227">
        <f>IF(D40="","",VLOOKUP(B40,Data!$B$5:$J$501,9,FALSE)*D40)</f>
        <v>1.534</v>
      </c>
    </row>
    <row r="41" spans="1:22" ht="17.5" customHeight="1">
      <c r="A41" s="326">
        <v>21</v>
      </c>
      <c r="B41" s="327" t="s">
        <v>38</v>
      </c>
      <c r="C41" s="239" t="str">
        <f>IF(D41="","",VLOOKUP(B41,Data!$B$5:$L$501,2,FALSE))</f>
        <v>ZJ54410</v>
      </c>
      <c r="D41" s="229">
        <v>1</v>
      </c>
      <c r="E41" s="320"/>
      <c r="F41" s="224">
        <f>IF(D41="","",VLOOKUP(B41,Data!$B$5:$L$501,11,FALSE))</f>
        <v>4657.7700000000004</v>
      </c>
      <c r="G41" s="234">
        <f t="shared" si="2"/>
        <v>4657.7700000000004</v>
      </c>
      <c r="H41" s="225" t="str">
        <f>IF(D41="","",VLOOKUP(B41,Data!$B$5:$D$501,3,FALSE))</f>
        <v>C/T</v>
      </c>
      <c r="I41" s="225" t="str">
        <f>IF(D41="","",VLOOKUP(B41,Data!$B$5:$M$501,12,FALSE))</f>
        <v>Indonesia</v>
      </c>
      <c r="J41" s="231" t="s">
        <v>910</v>
      </c>
      <c r="K41" s="226">
        <f>IF(D41="","",VLOOKUP(B41,Data!$B$5:$E$501,4,FALSE)*D41)</f>
        <v>305</v>
      </c>
      <c r="L41" s="232">
        <f>IF(D41="","",VLOOKUP(B41,Data!$B$5:$F$501,5,FALSE)*D41)</f>
        <v>269</v>
      </c>
      <c r="M41" s="230" t="e">
        <f>IF(B41=Data!B88,Data!G88,(IF(B41=Data!#REF!,Data!#REF!,(IF(B41=Data!B91,Data!G91,(IF(B41=Data!#REF!,Data!#REF!,(IF(B41=Data!#REF!,Data!#REF!,(IF(B41=Data!#REF!,Data!#REF!,(IF(B41=Data!B75,Data!G75,(IF(B41=Data!#REF!,Data!#REF!,Data!#REF!)))))))))))))))&amp;IF(B41=Data!#REF!,Data!#REF!,(IF(B41=Data!#REF!,Data!#REF!,(IF(B41=Data!B215,Data!G215,(IF(B41=Data!#REF!,Data!#REF!,(IF(B41=Data!#REF!,Data!#REF!,(IF(B41=Data!B115,Data!G883,(IF(B41=Data!#REF!,Data!#REF!,(IF(B41=Data!#REF!,Data!#REF!,Data!#REF!)))))))))))))))&amp;IF(B41=Data!#REF!,Data!#REF!,(IF(B41=Data!#REF!,Data!#REF!,(IF(B41=Data!#REF!,Data!#REF!,(IF(B41=Data!#REF!,Data!#REF!,(IF(B41=Data!#REF!,Data!#REF!,Data!#REF!)))))))))</f>
        <v>#REF!</v>
      </c>
      <c r="N41" s="328"/>
      <c r="O41" s="329"/>
      <c r="P41" s="233" t="e">
        <f>IF(B41=Data!B88,Data!H88,(IF(B41=Data!#REF!,Data!#REF!,(IF(B41=Data!B91,Data!H91,(IF(B41=Data!#REF!,Data!#REF!,(IF(B41=Data!#REF!,Data!#REF!,(IF(B41=Data!#REF!,Data!#REF!,(IF(B41=Data!B75,Data!H75,(IF(B41=Data!#REF!,Data!#REF!,Data!#REF!)))))))))))))))&amp;IF(B41=Data!#REF!,Data!#REF!,(IF(B41=Data!#REF!,Data!#REF!,(IF(B41=Data!B215,Data!H215,(IF(B41=Data!#REF!,Data!#REF!,(IF(B41=Data!#REF!,Data!#REF!,(IF(B41=Data!B115,Data!H883,(IF(B41=Data!#REF!,Data!#REF!,(IF(B41=Data!#REF!,Data!#REF!,Data!#REF!)))))))))))))))&amp;IF(B41=Data!#REF!,Data!#REF!,(IF(B41=Data!#REF!,Data!#REF!,(IF(B41=Data!#REF!,Data!#REF!,(IF(B41=Data!#REF!,Data!#REF!,(IF(B41=Data!#REF!,Data!#REF!,Data!#REF!)))))))))</f>
        <v>#REF!</v>
      </c>
      <c r="Q41" s="329"/>
      <c r="R41" s="329"/>
      <c r="S41" s="233" t="e">
        <f>IF(B41=Data!B88,Data!I88,(IF(B41=Data!#REF!,Data!#REF!,(IF(B41=Data!B91,Data!I91,(IF(B41=Data!#REF!,Data!#REF!,(IF(B41=Data!#REF!,Data!#REF!,(IF(B41=Data!#REF!,Data!#REF!,(IF(B41=Data!B75,Data!I75,(IF(B41=Data!#REF!,Data!#REF!,Data!#REF!)))))))))))))))&amp;IF(B41=Data!#REF!,Data!#REF!,(IF(B41=Data!#REF!,Data!#REF!,(IF(B41=Data!B215,Data!I215,(IF(B41=Data!#REF!,Data!#REF!,(IF(B41=Data!#REF!,Data!#REF!,(IF(B41=Data!B115,Data!I883,(IF(B41=Data!#REF!,Data!#REF!,(IF(B41=Data!#REF!,Data!#REF!,Data!#REF!)))))))))))))))&amp;IF(B41=Data!#REF!,Data!#REF!,(IF(B41=Data!#REF!,Data!#REF!,(IF(B41=Data!#REF!,Data!#REF!,(IF(B41=Data!#REF!,Data!#REF!,(IF(B41=Data!#REF!,Data!#REF!,Data!#REF!)))))))))</f>
        <v>#REF!</v>
      </c>
      <c r="T41" s="330"/>
      <c r="U41" s="233" t="e">
        <f>IF(B41=Data!B88,Data!J88,(IF(B41=Data!#REF!,Data!#REF!,(IF(B41=Data!B91,Data!J91,(IF(B41=Data!#REF!,Data!#REF!,(IF(B41=Data!#REF!,Data!#REF!,(IF(B41=Data!#REF!,Data!#REF!,(IF(B41=Data!B75,Data!J75,(IF(B41=Data!#REF!,Data!#REF!,Data!#REF!)))))))))))))))&amp;IF(B41=Data!#REF!,Data!#REF!,(IF(B41=Data!#REF!,Data!#REF!,(IF(B41=Data!B215,Data!J215,(IF(B41=Data!#REF!,Data!#REF!,(IF(B41=Data!#REF!,Data!#REF!,(IF(B41=Data!B115,Data!J883,(IF(B41=Data!#REF!,Data!#REF!,(IF(B41=Data!#REF!,Data!#REF!,Data!#REF!)))))))))))))))&amp;IF(B41=Data!#REF!,Data!#REF!,(IF(B41=Data!#REF!,Data!#REF!,(IF(B41=Data!#REF!,Data!#REF!,(IF(B41=Data!#REF!,Data!#REF!,(IF(B41=Data!#REF!,Data!#REF!,Data!#REF!)))))))))</f>
        <v>#REF!</v>
      </c>
      <c r="V41" s="227">
        <f>IF(D41="","",VLOOKUP(B41,Data!$B$5:$J$501,9,FALSE)*D41)</f>
        <v>1.534</v>
      </c>
    </row>
    <row r="42" spans="1:22" ht="17.5" customHeight="1">
      <c r="A42" s="326">
        <v>22</v>
      </c>
      <c r="B42" s="327" t="s">
        <v>336</v>
      </c>
      <c r="C42" s="239" t="str">
        <f>IF(D42="","",VLOOKUP(B42,Data!$B$5:$L$501,2,FALSE))</f>
        <v>ZE62400</v>
      </c>
      <c r="D42" s="229">
        <v>7</v>
      </c>
      <c r="E42" s="320"/>
      <c r="F42" s="224">
        <f>IF(D42="","",VLOOKUP(B42,Data!$B$5:$L$501,11,FALSE))</f>
        <v>1704.47</v>
      </c>
      <c r="G42" s="234">
        <f t="shared" si="2"/>
        <v>11931.29</v>
      </c>
      <c r="H42" s="225" t="str">
        <f>IF(D42="","",VLOOKUP(B42,Data!$B$5:$D$501,3,FALSE))</f>
        <v>C/T</v>
      </c>
      <c r="I42" s="225" t="str">
        <f>IF(D42="","",VLOOKUP(B42,Data!$B$5:$M$501,12,FALSE))</f>
        <v>Indonesia</v>
      </c>
      <c r="J42" s="231" t="s">
        <v>910</v>
      </c>
      <c r="K42" s="226">
        <f>IF(D42="","",VLOOKUP(B42,Data!$B$5:$E$501,4,FALSE)*D42)</f>
        <v>1407</v>
      </c>
      <c r="L42" s="232">
        <f>IF(D42="","",VLOOKUP(B42,Data!$B$5:$F$501,5,FALSE)*D42)</f>
        <v>1267</v>
      </c>
      <c r="M42" s="230" t="e">
        <f>IF(B42=Data!B89,Data!G89,(IF(B42=Data!#REF!,Data!#REF!,(IF(B42=Data!B92,Data!G92,(IF(B42=Data!#REF!,Data!#REF!,(IF(B42=Data!#REF!,Data!#REF!,(IF(B42=Data!#REF!,Data!#REF!,(IF(B42=Data!B76,Data!G76,(IF(B42=Data!#REF!,Data!#REF!,Data!#REF!)))))))))))))))&amp;IF(B42=Data!#REF!,Data!#REF!,(IF(B42=Data!#REF!,Data!#REF!,(IF(B42=Data!B216,Data!G216,(IF(B42=Data!#REF!,Data!#REF!,(IF(B42=Data!#REF!,Data!#REF!,(IF(B42=Data!B116,Data!G884,(IF(B42=Data!#REF!,Data!#REF!,(IF(B42=Data!#REF!,Data!#REF!,Data!#REF!)))))))))))))))&amp;IF(B42=Data!#REF!,Data!#REF!,(IF(B42=Data!#REF!,Data!#REF!,(IF(B42=Data!#REF!,Data!#REF!,(IF(B42=Data!#REF!,Data!#REF!,(IF(B42=Data!#REF!,Data!#REF!,Data!#REF!)))))))))</f>
        <v>#REF!</v>
      </c>
      <c r="N42" s="328"/>
      <c r="O42" s="329"/>
      <c r="P42" s="233" t="e">
        <f>IF(B42=Data!B89,Data!H89,(IF(B42=Data!#REF!,Data!#REF!,(IF(B42=Data!B92,Data!H92,(IF(B42=Data!#REF!,Data!#REF!,(IF(B42=Data!#REF!,Data!#REF!,(IF(B42=Data!#REF!,Data!#REF!,(IF(B42=Data!B76,Data!H76,(IF(B42=Data!#REF!,Data!#REF!,Data!#REF!)))))))))))))))&amp;IF(B42=Data!#REF!,Data!#REF!,(IF(B42=Data!#REF!,Data!#REF!,(IF(B42=Data!B216,Data!H216,(IF(B42=Data!#REF!,Data!#REF!,(IF(B42=Data!#REF!,Data!#REF!,(IF(B42=Data!B116,Data!H884,(IF(B42=Data!#REF!,Data!#REF!,(IF(B42=Data!#REF!,Data!#REF!,Data!#REF!)))))))))))))))&amp;IF(B42=Data!#REF!,Data!#REF!,(IF(B42=Data!#REF!,Data!#REF!,(IF(B42=Data!#REF!,Data!#REF!,(IF(B42=Data!#REF!,Data!#REF!,(IF(B42=Data!#REF!,Data!#REF!,Data!#REF!)))))))))</f>
        <v>#REF!</v>
      </c>
      <c r="Q42" s="329"/>
      <c r="R42" s="329"/>
      <c r="S42" s="233" t="e">
        <f>IF(B42=Data!B89,Data!I89,(IF(B42=Data!#REF!,Data!#REF!,(IF(B42=Data!B92,Data!I92,(IF(B42=Data!#REF!,Data!#REF!,(IF(B42=Data!#REF!,Data!#REF!,(IF(B42=Data!#REF!,Data!#REF!,(IF(B42=Data!B76,Data!I76,(IF(B42=Data!#REF!,Data!#REF!,Data!#REF!)))))))))))))))&amp;IF(B42=Data!#REF!,Data!#REF!,(IF(B42=Data!#REF!,Data!#REF!,(IF(B42=Data!B216,Data!I216,(IF(B42=Data!#REF!,Data!#REF!,(IF(B42=Data!#REF!,Data!#REF!,(IF(B42=Data!B116,Data!I884,(IF(B42=Data!#REF!,Data!#REF!,(IF(B42=Data!#REF!,Data!#REF!,Data!#REF!)))))))))))))))&amp;IF(B42=Data!#REF!,Data!#REF!,(IF(B42=Data!#REF!,Data!#REF!,(IF(B42=Data!#REF!,Data!#REF!,(IF(B42=Data!#REF!,Data!#REF!,(IF(B42=Data!#REF!,Data!#REF!,Data!#REF!)))))))))</f>
        <v>#REF!</v>
      </c>
      <c r="T42" s="330"/>
      <c r="U42" s="233" t="e">
        <f>IF(B42=Data!B89,Data!J89,(IF(B42=Data!#REF!,Data!#REF!,(IF(B42=Data!B92,Data!J92,(IF(B42=Data!#REF!,Data!#REF!,(IF(B42=Data!#REF!,Data!#REF!,(IF(B42=Data!#REF!,Data!#REF!,(IF(B42=Data!B76,Data!J76,(IF(B42=Data!#REF!,Data!#REF!,Data!#REF!)))))))))))))))&amp;IF(B42=Data!#REF!,Data!#REF!,(IF(B42=Data!#REF!,Data!#REF!,(IF(B42=Data!B216,Data!J216,(IF(B42=Data!#REF!,Data!#REF!,(IF(B42=Data!#REF!,Data!#REF!,(IF(B42=Data!B116,Data!J884,(IF(B42=Data!#REF!,Data!#REF!,(IF(B42=Data!#REF!,Data!#REF!,Data!#REF!)))))))))))))))&amp;IF(B42=Data!#REF!,Data!#REF!,(IF(B42=Data!#REF!,Data!#REF!,(IF(B42=Data!#REF!,Data!#REF!,(IF(B42=Data!#REF!,Data!#REF!,(IF(B42=Data!#REF!,Data!#REF!,Data!#REF!)))))))))</f>
        <v>#REF!</v>
      </c>
      <c r="V42" s="227">
        <f>IF(D42="","",VLOOKUP(B42,Data!$B$5:$J$501,9,FALSE)*D42)</f>
        <v>8.0499999999999989</v>
      </c>
    </row>
    <row r="43" spans="1:22" ht="17.5" customHeight="1">
      <c r="A43" s="326">
        <v>23</v>
      </c>
      <c r="B43" s="327" t="s">
        <v>386</v>
      </c>
      <c r="C43" s="239" t="str">
        <f>IF(D43="","",VLOOKUP(B43,Data!$B$5:$L$501,2,FALSE))</f>
        <v>ZW44770</v>
      </c>
      <c r="D43" s="229">
        <v>1</v>
      </c>
      <c r="E43" s="320"/>
      <c r="F43" s="224">
        <f>IF(D43="","",VLOOKUP(B43,Data!$B$5:$L$501,11,FALSE))</f>
        <v>1857.02</v>
      </c>
      <c r="G43" s="234">
        <f t="shared" si="2"/>
        <v>1857.02</v>
      </c>
      <c r="H43" s="225" t="str">
        <f>IF(D43="","",VLOOKUP(B43,Data!$B$5:$D$501,3,FALSE))</f>
        <v>C/T</v>
      </c>
      <c r="I43" s="225" t="str">
        <f>IF(D43="","",VLOOKUP(B43,Data!$B$5:$M$501,12,FALSE))</f>
        <v>Indonesia</v>
      </c>
      <c r="J43" s="231" t="s">
        <v>910</v>
      </c>
      <c r="K43" s="226">
        <f>IF(D43="","",VLOOKUP(B43,Data!$B$5:$E$501,4,FALSE)*D43)</f>
        <v>201</v>
      </c>
      <c r="L43" s="232">
        <f>IF(D43="","",VLOOKUP(B43,Data!$B$5:$F$501,5,FALSE)*D43)</f>
        <v>181</v>
      </c>
      <c r="M43" s="230" t="e">
        <f>IF(B43=Data!B90,Data!G90,(IF(B43=Data!#REF!,Data!#REF!,(IF(B43=Data!B93,Data!G93,(IF(B43=Data!#REF!,Data!#REF!,(IF(B43=Data!#REF!,Data!#REF!,(IF(B43=Data!#REF!,Data!#REF!,(IF(B43=Data!B77,Data!G77,(IF(B43=Data!#REF!,Data!#REF!,Data!#REF!)))))))))))))))&amp;IF(B43=Data!#REF!,Data!#REF!,(IF(B43=Data!#REF!,Data!#REF!,(IF(B43=Data!B217,Data!G217,(IF(B43=Data!#REF!,Data!#REF!,(IF(B43=Data!#REF!,Data!#REF!,(IF(B43=Data!B117,Data!G885,(IF(B43=Data!#REF!,Data!#REF!,(IF(B43=Data!#REF!,Data!#REF!,Data!#REF!)))))))))))))))&amp;IF(B43=Data!#REF!,Data!#REF!,(IF(B43=Data!#REF!,Data!#REF!,(IF(B43=Data!#REF!,Data!#REF!,(IF(B43=Data!#REF!,Data!#REF!,(IF(B43=Data!#REF!,Data!#REF!,Data!#REF!)))))))))</f>
        <v>#REF!</v>
      </c>
      <c r="N43" s="328"/>
      <c r="O43" s="329"/>
      <c r="P43" s="233" t="e">
        <f>IF(B43=Data!B90,Data!H90,(IF(B43=Data!#REF!,Data!#REF!,(IF(B43=Data!B93,Data!H93,(IF(B43=Data!#REF!,Data!#REF!,(IF(B43=Data!#REF!,Data!#REF!,(IF(B43=Data!#REF!,Data!#REF!,(IF(B43=Data!B77,Data!H77,(IF(B43=Data!#REF!,Data!#REF!,Data!#REF!)))))))))))))))&amp;IF(B43=Data!#REF!,Data!#REF!,(IF(B43=Data!#REF!,Data!#REF!,(IF(B43=Data!B217,Data!H217,(IF(B43=Data!#REF!,Data!#REF!,(IF(B43=Data!#REF!,Data!#REF!,(IF(B43=Data!B117,Data!H885,(IF(B43=Data!#REF!,Data!#REF!,(IF(B43=Data!#REF!,Data!#REF!,Data!#REF!)))))))))))))))&amp;IF(B43=Data!#REF!,Data!#REF!,(IF(B43=Data!#REF!,Data!#REF!,(IF(B43=Data!#REF!,Data!#REF!,(IF(B43=Data!#REF!,Data!#REF!,(IF(B43=Data!#REF!,Data!#REF!,Data!#REF!)))))))))</f>
        <v>#REF!</v>
      </c>
      <c r="Q43" s="329"/>
      <c r="R43" s="329"/>
      <c r="S43" s="233" t="e">
        <f>IF(B43=Data!B90,Data!I90,(IF(B43=Data!#REF!,Data!#REF!,(IF(B43=Data!B93,Data!I93,(IF(B43=Data!#REF!,Data!#REF!,(IF(B43=Data!#REF!,Data!#REF!,(IF(B43=Data!#REF!,Data!#REF!,(IF(B43=Data!B77,Data!I77,(IF(B43=Data!#REF!,Data!#REF!,Data!#REF!)))))))))))))))&amp;IF(B43=Data!#REF!,Data!#REF!,(IF(B43=Data!#REF!,Data!#REF!,(IF(B43=Data!B217,Data!I217,(IF(B43=Data!#REF!,Data!#REF!,(IF(B43=Data!#REF!,Data!#REF!,(IF(B43=Data!B117,Data!I885,(IF(B43=Data!#REF!,Data!#REF!,(IF(B43=Data!#REF!,Data!#REF!,Data!#REF!)))))))))))))))&amp;IF(B43=Data!#REF!,Data!#REF!,(IF(B43=Data!#REF!,Data!#REF!,(IF(B43=Data!#REF!,Data!#REF!,(IF(B43=Data!#REF!,Data!#REF!,(IF(B43=Data!#REF!,Data!#REF!,Data!#REF!)))))))))</f>
        <v>#REF!</v>
      </c>
      <c r="T43" s="330"/>
      <c r="U43" s="233" t="e">
        <f>IF(B43=Data!B90,Data!J90,(IF(B43=Data!#REF!,Data!#REF!,(IF(B43=Data!B93,Data!J93,(IF(B43=Data!#REF!,Data!#REF!,(IF(B43=Data!#REF!,Data!#REF!,(IF(B43=Data!#REF!,Data!#REF!,(IF(B43=Data!B77,Data!J77,(IF(B43=Data!#REF!,Data!#REF!,Data!#REF!)))))))))))))))&amp;IF(B43=Data!#REF!,Data!#REF!,(IF(B43=Data!#REF!,Data!#REF!,(IF(B43=Data!B217,Data!J217,(IF(B43=Data!#REF!,Data!#REF!,(IF(B43=Data!#REF!,Data!#REF!,(IF(B43=Data!B117,Data!J885,(IF(B43=Data!#REF!,Data!#REF!,(IF(B43=Data!#REF!,Data!#REF!,Data!#REF!)))))))))))))))&amp;IF(B43=Data!#REF!,Data!#REF!,(IF(B43=Data!#REF!,Data!#REF!,(IF(B43=Data!#REF!,Data!#REF!,(IF(B43=Data!#REF!,Data!#REF!,(IF(B43=Data!#REF!,Data!#REF!,Data!#REF!)))))))))</f>
        <v>#REF!</v>
      </c>
      <c r="V43" s="227">
        <f>IF(D43="","",VLOOKUP(B43,Data!$B$5:$J$501,9,FALSE)*D43)</f>
        <v>1.1499999999999999</v>
      </c>
    </row>
    <row r="44" spans="1:22" ht="17.5" customHeight="1">
      <c r="A44" s="326">
        <v>24</v>
      </c>
      <c r="B44" s="327" t="s">
        <v>696</v>
      </c>
      <c r="C44" s="239" t="str">
        <f>IF(D44="","",VLOOKUP(B44,Data!$B$5:$L$501,2,FALSE))</f>
        <v>VAC9530</v>
      </c>
      <c r="D44" s="229">
        <v>2</v>
      </c>
      <c r="E44" s="320"/>
      <c r="F44" s="224">
        <f>IF(D44="","",VLOOKUP(B44,Data!$B$5:$L$501,11,FALSE))</f>
        <v>2053.67</v>
      </c>
      <c r="G44" s="234">
        <f t="shared" si="2"/>
        <v>4107.34</v>
      </c>
      <c r="H44" s="225" t="str">
        <f>IF(D44="","",VLOOKUP(B44,Data!$B$5:$D$501,3,FALSE))</f>
        <v>C/T</v>
      </c>
      <c r="I44" s="225" t="str">
        <f>IF(D44="","",VLOOKUP(B44,Data!$B$5:$M$501,12,FALSE))</f>
        <v>Indonesia</v>
      </c>
      <c r="J44" s="231" t="s">
        <v>910</v>
      </c>
      <c r="K44" s="226">
        <f>IF(D44="","",VLOOKUP(B44,Data!$B$5:$E$501,4,FALSE)*D44)</f>
        <v>408</v>
      </c>
      <c r="L44" s="232">
        <f>IF(D44="","",VLOOKUP(B44,Data!$B$5:$F$501,5,FALSE)*D44)</f>
        <v>368</v>
      </c>
      <c r="M44" s="230" t="e">
        <f>IF(B44=Data!B91,Data!G91,(IF(B44=Data!#REF!,Data!#REF!,(IF(B44=Data!B94,Data!G94,(IF(B44=Data!#REF!,Data!#REF!,(IF(B44=Data!#REF!,Data!#REF!,(IF(B44=Data!#REF!,Data!#REF!,(IF(B44=Data!B78,Data!G78,(IF(B44=Data!#REF!,Data!#REF!,Data!#REF!)))))))))))))))&amp;IF(B44=Data!#REF!,Data!#REF!,(IF(B44=Data!#REF!,Data!#REF!,(IF(B44=Data!B218,Data!G218,(IF(B44=Data!#REF!,Data!#REF!,(IF(B44=Data!#REF!,Data!#REF!,(IF(B44=Data!B118,Data!G886,(IF(B44=Data!#REF!,Data!#REF!,(IF(B44=Data!#REF!,Data!#REF!,Data!#REF!)))))))))))))))&amp;IF(B44=Data!#REF!,Data!#REF!,(IF(B44=Data!#REF!,Data!#REF!,(IF(B44=Data!#REF!,Data!#REF!,(IF(B44=Data!#REF!,Data!#REF!,(IF(B44=Data!#REF!,Data!#REF!,Data!#REF!)))))))))</f>
        <v>#REF!</v>
      </c>
      <c r="N44" s="328"/>
      <c r="O44" s="329"/>
      <c r="P44" s="233" t="e">
        <f>IF(B44=Data!B91,Data!H91,(IF(B44=Data!#REF!,Data!#REF!,(IF(B44=Data!B94,Data!H94,(IF(B44=Data!#REF!,Data!#REF!,(IF(B44=Data!#REF!,Data!#REF!,(IF(B44=Data!#REF!,Data!#REF!,(IF(B44=Data!B78,Data!H78,(IF(B44=Data!#REF!,Data!#REF!,Data!#REF!)))))))))))))))&amp;IF(B44=Data!#REF!,Data!#REF!,(IF(B44=Data!#REF!,Data!#REF!,(IF(B44=Data!B218,Data!H218,(IF(B44=Data!#REF!,Data!#REF!,(IF(B44=Data!#REF!,Data!#REF!,(IF(B44=Data!B118,Data!H886,(IF(B44=Data!#REF!,Data!#REF!,(IF(B44=Data!#REF!,Data!#REF!,Data!#REF!)))))))))))))))&amp;IF(B44=Data!#REF!,Data!#REF!,(IF(B44=Data!#REF!,Data!#REF!,(IF(B44=Data!#REF!,Data!#REF!,(IF(B44=Data!#REF!,Data!#REF!,(IF(B44=Data!#REF!,Data!#REF!,Data!#REF!)))))))))</f>
        <v>#REF!</v>
      </c>
      <c r="Q44" s="329"/>
      <c r="R44" s="329"/>
      <c r="S44" s="233" t="e">
        <f>IF(B44=Data!B91,Data!I91,(IF(B44=Data!#REF!,Data!#REF!,(IF(B44=Data!B94,Data!I94,(IF(B44=Data!#REF!,Data!#REF!,(IF(B44=Data!#REF!,Data!#REF!,(IF(B44=Data!#REF!,Data!#REF!,(IF(B44=Data!B78,Data!I78,(IF(B44=Data!#REF!,Data!#REF!,Data!#REF!)))))))))))))))&amp;IF(B44=Data!#REF!,Data!#REF!,(IF(B44=Data!#REF!,Data!#REF!,(IF(B44=Data!B218,Data!I218,(IF(B44=Data!#REF!,Data!#REF!,(IF(B44=Data!#REF!,Data!#REF!,(IF(B44=Data!B118,Data!I886,(IF(B44=Data!#REF!,Data!#REF!,(IF(B44=Data!#REF!,Data!#REF!,Data!#REF!)))))))))))))))&amp;IF(B44=Data!#REF!,Data!#REF!,(IF(B44=Data!#REF!,Data!#REF!,(IF(B44=Data!#REF!,Data!#REF!,(IF(B44=Data!#REF!,Data!#REF!,(IF(B44=Data!#REF!,Data!#REF!,Data!#REF!)))))))))</f>
        <v>#REF!</v>
      </c>
      <c r="T44" s="330"/>
      <c r="U44" s="233" t="e">
        <f>IF(B44=Data!B91,Data!J91,(IF(B44=Data!#REF!,Data!#REF!,(IF(B44=Data!B94,Data!J94,(IF(B44=Data!#REF!,Data!#REF!,(IF(B44=Data!#REF!,Data!#REF!,(IF(B44=Data!#REF!,Data!#REF!,(IF(B44=Data!B78,Data!J78,(IF(B44=Data!#REF!,Data!#REF!,Data!#REF!)))))))))))))))&amp;IF(B44=Data!#REF!,Data!#REF!,(IF(B44=Data!#REF!,Data!#REF!,(IF(B44=Data!B218,Data!J218,(IF(B44=Data!#REF!,Data!#REF!,(IF(B44=Data!#REF!,Data!#REF!,(IF(B44=Data!B118,Data!J886,(IF(B44=Data!#REF!,Data!#REF!,(IF(B44=Data!#REF!,Data!#REF!,Data!#REF!)))))))))))))))&amp;IF(B44=Data!#REF!,Data!#REF!,(IF(B44=Data!#REF!,Data!#REF!,(IF(B44=Data!#REF!,Data!#REF!,(IF(B44=Data!#REF!,Data!#REF!,(IF(B44=Data!#REF!,Data!#REF!,Data!#REF!)))))))))</f>
        <v>#REF!</v>
      </c>
      <c r="V44" s="227">
        <f>IF(D44="","",VLOOKUP(B44,Data!$B$5:$J$501,9,FALSE)*D44)</f>
        <v>2.258</v>
      </c>
    </row>
    <row r="45" spans="1:22" ht="17.5" customHeight="1">
      <c r="A45" s="326">
        <v>25</v>
      </c>
      <c r="B45" s="327" t="s">
        <v>348</v>
      </c>
      <c r="C45" s="239" t="str">
        <f>IF(D45="","",VLOOKUP(B45,Data!$B$5:$L$501,2,FALSE))</f>
        <v>ZF71250</v>
      </c>
      <c r="D45" s="229">
        <v>9</v>
      </c>
      <c r="E45" s="320"/>
      <c r="F45" s="224">
        <f>IF(D45="","",VLOOKUP(B45,Data!$B$5:$L$501,11,FALSE))</f>
        <v>1991.71</v>
      </c>
      <c r="G45" s="234">
        <f t="shared" si="2"/>
        <v>17925.39</v>
      </c>
      <c r="H45" s="225" t="str">
        <f>IF(D45="","",VLOOKUP(B45,Data!$B$5:$D$501,3,FALSE))</f>
        <v>C/T</v>
      </c>
      <c r="I45" s="225" t="str">
        <f>IF(D45="","",VLOOKUP(B45,Data!$B$5:$M$501,12,FALSE))</f>
        <v>Indonesia</v>
      </c>
      <c r="J45" s="231" t="s">
        <v>910</v>
      </c>
      <c r="K45" s="226">
        <f>IF(D45="","",VLOOKUP(B45,Data!$B$5:$E$501,4,FALSE)*D45)</f>
        <v>1980</v>
      </c>
      <c r="L45" s="232">
        <f>IF(D45="","",VLOOKUP(B45,Data!$B$5:$F$501,5,FALSE)*D45)</f>
        <v>1791</v>
      </c>
      <c r="M45" s="230" t="e">
        <f>IF(B45=Data!B92,Data!G92,(IF(B45=Data!#REF!,Data!#REF!,(IF(B45=Data!B95,Data!G95,(IF(B45=Data!#REF!,Data!#REF!,(IF(B45=Data!#REF!,Data!#REF!,(IF(B45=Data!#REF!,Data!#REF!,(IF(B45=Data!B79,Data!G79,(IF(B45=Data!#REF!,Data!#REF!,Data!#REF!)))))))))))))))&amp;IF(B45=Data!#REF!,Data!#REF!,(IF(B45=Data!#REF!,Data!#REF!,(IF(B45=Data!B219,Data!G219,(IF(B45=Data!#REF!,Data!#REF!,(IF(B45=Data!#REF!,Data!#REF!,(IF(B45=Data!B119,Data!G887,(IF(B45=Data!#REF!,Data!#REF!,(IF(B45=Data!#REF!,Data!#REF!,Data!#REF!)))))))))))))))&amp;IF(B45=Data!#REF!,Data!#REF!,(IF(B45=Data!#REF!,Data!#REF!,(IF(B45=Data!#REF!,Data!#REF!,(IF(B45=Data!#REF!,Data!#REF!,(IF(B45=Data!#REF!,Data!#REF!,Data!#REF!)))))))))</f>
        <v>#REF!</v>
      </c>
      <c r="N45" s="328"/>
      <c r="O45" s="329"/>
      <c r="P45" s="233" t="e">
        <f>IF(B45=Data!B92,Data!H92,(IF(B45=Data!#REF!,Data!#REF!,(IF(B45=Data!B95,Data!H95,(IF(B45=Data!#REF!,Data!#REF!,(IF(B45=Data!#REF!,Data!#REF!,(IF(B45=Data!#REF!,Data!#REF!,(IF(B45=Data!B79,Data!H79,(IF(B45=Data!#REF!,Data!#REF!,Data!#REF!)))))))))))))))&amp;IF(B45=Data!#REF!,Data!#REF!,(IF(B45=Data!#REF!,Data!#REF!,(IF(B45=Data!B219,Data!H219,(IF(B45=Data!#REF!,Data!#REF!,(IF(B45=Data!#REF!,Data!#REF!,(IF(B45=Data!B119,Data!H887,(IF(B45=Data!#REF!,Data!#REF!,(IF(B45=Data!#REF!,Data!#REF!,Data!#REF!)))))))))))))))&amp;IF(B45=Data!#REF!,Data!#REF!,(IF(B45=Data!#REF!,Data!#REF!,(IF(B45=Data!#REF!,Data!#REF!,(IF(B45=Data!#REF!,Data!#REF!,(IF(B45=Data!#REF!,Data!#REF!,Data!#REF!)))))))))</f>
        <v>#REF!</v>
      </c>
      <c r="Q45" s="329"/>
      <c r="R45" s="329"/>
      <c r="S45" s="233" t="e">
        <f>IF(B45=Data!B92,Data!I92,(IF(B45=Data!#REF!,Data!#REF!,(IF(B45=Data!B95,Data!I95,(IF(B45=Data!#REF!,Data!#REF!,(IF(B45=Data!#REF!,Data!#REF!,(IF(B45=Data!#REF!,Data!#REF!,(IF(B45=Data!B79,Data!I79,(IF(B45=Data!#REF!,Data!#REF!,Data!#REF!)))))))))))))))&amp;IF(B45=Data!#REF!,Data!#REF!,(IF(B45=Data!#REF!,Data!#REF!,(IF(B45=Data!B219,Data!I219,(IF(B45=Data!#REF!,Data!#REF!,(IF(B45=Data!#REF!,Data!#REF!,(IF(B45=Data!B119,Data!I887,(IF(B45=Data!#REF!,Data!#REF!,(IF(B45=Data!#REF!,Data!#REF!,Data!#REF!)))))))))))))))&amp;IF(B45=Data!#REF!,Data!#REF!,(IF(B45=Data!#REF!,Data!#REF!,(IF(B45=Data!#REF!,Data!#REF!,(IF(B45=Data!#REF!,Data!#REF!,(IF(B45=Data!#REF!,Data!#REF!,Data!#REF!)))))))))</f>
        <v>#REF!</v>
      </c>
      <c r="T45" s="330"/>
      <c r="U45" s="233" t="e">
        <f>IF(B45=Data!B92,Data!J92,(IF(B45=Data!#REF!,Data!#REF!,(IF(B45=Data!B95,Data!J95,(IF(B45=Data!#REF!,Data!#REF!,(IF(B45=Data!#REF!,Data!#REF!,(IF(B45=Data!#REF!,Data!#REF!,(IF(B45=Data!B79,Data!J79,(IF(B45=Data!#REF!,Data!#REF!,Data!#REF!)))))))))))))))&amp;IF(B45=Data!#REF!,Data!#REF!,(IF(B45=Data!#REF!,Data!#REF!,(IF(B45=Data!B219,Data!J219,(IF(B45=Data!#REF!,Data!#REF!,(IF(B45=Data!#REF!,Data!#REF!,(IF(B45=Data!B119,Data!J887,(IF(B45=Data!#REF!,Data!#REF!,(IF(B45=Data!#REF!,Data!#REF!,Data!#REF!)))))))))))))))&amp;IF(B45=Data!#REF!,Data!#REF!,(IF(B45=Data!#REF!,Data!#REF!,(IF(B45=Data!#REF!,Data!#REF!,(IF(B45=Data!#REF!,Data!#REF!,(IF(B45=Data!#REF!,Data!#REF!,Data!#REF!)))))))))</f>
        <v>#REF!</v>
      </c>
      <c r="V45" s="227">
        <f>IF(D45="","",VLOOKUP(B45,Data!$B$5:$J$501,9,FALSE)*D45)</f>
        <v>10.665000000000001</v>
      </c>
    </row>
    <row r="46" spans="1:22" ht="17.5" customHeight="1">
      <c r="A46" s="326">
        <v>26</v>
      </c>
      <c r="B46" s="327" t="s">
        <v>32</v>
      </c>
      <c r="C46" s="239" t="str">
        <f>IF(D46="","",VLOOKUP(B46,Data!$B$5:$L$501,2,FALSE))</f>
        <v>ZQ21300</v>
      </c>
      <c r="D46" s="229">
        <v>1</v>
      </c>
      <c r="E46" s="320"/>
      <c r="F46" s="224">
        <f>IF(D46="","",VLOOKUP(B46,Data!$B$5:$L$501,11,FALSE))</f>
        <v>2033.63</v>
      </c>
      <c r="G46" s="234">
        <f t="shared" si="2"/>
        <v>2033.63</v>
      </c>
      <c r="H46" s="225" t="str">
        <f>IF(D46="","",VLOOKUP(B46,Data!$B$5:$D$501,3,FALSE))</f>
        <v>C/T</v>
      </c>
      <c r="I46" s="225" t="str">
        <f>IF(D46="","",VLOOKUP(B46,Data!$B$5:$M$501,12,FALSE))</f>
        <v>Indonesia</v>
      </c>
      <c r="J46" s="231" t="s">
        <v>910</v>
      </c>
      <c r="K46" s="226">
        <f>IF(D46="","",VLOOKUP(B46,Data!$B$5:$E$501,4,FALSE)*D46)</f>
        <v>220</v>
      </c>
      <c r="L46" s="232">
        <f>IF(D46="","",VLOOKUP(B46,Data!$B$5:$F$501,5,FALSE)*D46)</f>
        <v>199</v>
      </c>
      <c r="M46" s="230" t="e">
        <f>IF(B46=Data!B93,Data!G93,(IF(B46=Data!#REF!,Data!#REF!,(IF(B46=Data!B96,Data!G96,(IF(B46=Data!#REF!,Data!#REF!,(IF(B46=Data!#REF!,Data!#REF!,(IF(B46=Data!#REF!,Data!#REF!,(IF(B46=Data!B80,Data!G80,(IF(B46=Data!#REF!,Data!#REF!,Data!#REF!)))))))))))))))&amp;IF(B46=Data!#REF!,Data!#REF!,(IF(B46=Data!#REF!,Data!#REF!,(IF(B46=Data!B220,Data!G220,(IF(B46=Data!#REF!,Data!#REF!,(IF(B46=Data!#REF!,Data!#REF!,(IF(B46=Data!B120,Data!G888,(IF(B46=Data!#REF!,Data!#REF!,(IF(B46=Data!#REF!,Data!#REF!,Data!#REF!)))))))))))))))&amp;IF(B46=Data!#REF!,Data!#REF!,(IF(B46=Data!#REF!,Data!#REF!,(IF(B46=Data!#REF!,Data!#REF!,(IF(B46=Data!#REF!,Data!#REF!,(IF(B46=Data!#REF!,Data!#REF!,Data!#REF!)))))))))</f>
        <v>#REF!</v>
      </c>
      <c r="N46" s="328"/>
      <c r="O46" s="329"/>
      <c r="P46" s="233" t="e">
        <f>IF(B46=Data!B93,Data!H93,(IF(B46=Data!#REF!,Data!#REF!,(IF(B46=Data!B96,Data!H96,(IF(B46=Data!#REF!,Data!#REF!,(IF(B46=Data!#REF!,Data!#REF!,(IF(B46=Data!#REF!,Data!#REF!,(IF(B46=Data!B80,Data!H80,(IF(B46=Data!#REF!,Data!#REF!,Data!#REF!)))))))))))))))&amp;IF(B46=Data!#REF!,Data!#REF!,(IF(B46=Data!#REF!,Data!#REF!,(IF(B46=Data!B220,Data!H220,(IF(B46=Data!#REF!,Data!#REF!,(IF(B46=Data!#REF!,Data!#REF!,(IF(B46=Data!B120,Data!H888,(IF(B46=Data!#REF!,Data!#REF!,(IF(B46=Data!#REF!,Data!#REF!,Data!#REF!)))))))))))))))&amp;IF(B46=Data!#REF!,Data!#REF!,(IF(B46=Data!#REF!,Data!#REF!,(IF(B46=Data!#REF!,Data!#REF!,(IF(B46=Data!#REF!,Data!#REF!,(IF(B46=Data!#REF!,Data!#REF!,Data!#REF!)))))))))</f>
        <v>#REF!</v>
      </c>
      <c r="Q46" s="329"/>
      <c r="R46" s="329"/>
      <c r="S46" s="233" t="e">
        <f>IF(B46=Data!B93,Data!I93,(IF(B46=Data!#REF!,Data!#REF!,(IF(B46=Data!B96,Data!I96,(IF(B46=Data!#REF!,Data!#REF!,(IF(B46=Data!#REF!,Data!#REF!,(IF(B46=Data!#REF!,Data!#REF!,(IF(B46=Data!B80,Data!I80,(IF(B46=Data!#REF!,Data!#REF!,Data!#REF!)))))))))))))))&amp;IF(B46=Data!#REF!,Data!#REF!,(IF(B46=Data!#REF!,Data!#REF!,(IF(B46=Data!B220,Data!I220,(IF(B46=Data!#REF!,Data!#REF!,(IF(B46=Data!#REF!,Data!#REF!,(IF(B46=Data!B120,Data!I888,(IF(B46=Data!#REF!,Data!#REF!,(IF(B46=Data!#REF!,Data!#REF!,Data!#REF!)))))))))))))))&amp;IF(B46=Data!#REF!,Data!#REF!,(IF(B46=Data!#REF!,Data!#REF!,(IF(B46=Data!#REF!,Data!#REF!,(IF(B46=Data!#REF!,Data!#REF!,(IF(B46=Data!#REF!,Data!#REF!,Data!#REF!)))))))))</f>
        <v>#REF!</v>
      </c>
      <c r="T46" s="330"/>
      <c r="U46" s="233" t="e">
        <f>IF(B46=Data!B93,Data!J93,(IF(B46=Data!#REF!,Data!#REF!,(IF(B46=Data!B96,Data!J96,(IF(B46=Data!#REF!,Data!#REF!,(IF(B46=Data!#REF!,Data!#REF!,(IF(B46=Data!#REF!,Data!#REF!,(IF(B46=Data!B80,Data!J80,(IF(B46=Data!#REF!,Data!#REF!,Data!#REF!)))))))))))))))&amp;IF(B46=Data!#REF!,Data!#REF!,(IF(B46=Data!#REF!,Data!#REF!,(IF(B46=Data!B220,Data!J220,(IF(B46=Data!#REF!,Data!#REF!,(IF(B46=Data!#REF!,Data!#REF!,(IF(B46=Data!B120,Data!J888,(IF(B46=Data!#REF!,Data!#REF!,(IF(B46=Data!#REF!,Data!#REF!,Data!#REF!)))))))))))))))&amp;IF(B46=Data!#REF!,Data!#REF!,(IF(B46=Data!#REF!,Data!#REF!,(IF(B46=Data!#REF!,Data!#REF!,(IF(B46=Data!#REF!,Data!#REF!,(IF(B46=Data!#REF!,Data!#REF!,Data!#REF!)))))))))</f>
        <v>#REF!</v>
      </c>
      <c r="V46" s="227">
        <f>IF(D46="","",VLOOKUP(B46,Data!$B$5:$J$501,9,FALSE)*D46)</f>
        <v>1.1850000000000001</v>
      </c>
    </row>
    <row r="47" spans="1:22" ht="17.5" customHeight="1">
      <c r="A47" s="326">
        <v>27</v>
      </c>
      <c r="B47" s="327" t="s">
        <v>388</v>
      </c>
      <c r="C47" s="239" t="str">
        <f>IF(D47="","",VLOOKUP(B47,Data!$B$5:$L$501,2,FALSE))</f>
        <v>ZW44780</v>
      </c>
      <c r="D47" s="229">
        <v>1</v>
      </c>
      <c r="E47" s="320"/>
      <c r="F47" s="224">
        <f>IF(D47="","",VLOOKUP(B47,Data!$B$5:$L$501,11,FALSE))</f>
        <v>2167.13</v>
      </c>
      <c r="G47" s="234">
        <f t="shared" si="2"/>
        <v>2167.13</v>
      </c>
      <c r="H47" s="225" t="str">
        <f>IF(D47="","",VLOOKUP(B47,Data!$B$5:$D$501,3,FALSE))</f>
        <v>C/T</v>
      </c>
      <c r="I47" s="225" t="str">
        <f>IF(D47="","",VLOOKUP(B47,Data!$B$5:$M$501,12,FALSE))</f>
        <v>Indonesia</v>
      </c>
      <c r="J47" s="231" t="s">
        <v>910</v>
      </c>
      <c r="K47" s="226">
        <f>IF(D47="","",VLOOKUP(B47,Data!$B$5:$E$501,4,FALSE)*D47)</f>
        <v>220</v>
      </c>
      <c r="L47" s="232">
        <f>IF(D47="","",VLOOKUP(B47,Data!$B$5:$F$501,5,FALSE)*D47)</f>
        <v>199</v>
      </c>
      <c r="M47" s="230" t="e">
        <f>IF(B47=Data!B94,Data!G94,(IF(B47=Data!#REF!,Data!#REF!,(IF(B47=Data!B97,Data!G97,(IF(B47=Data!#REF!,Data!#REF!,(IF(B47=Data!#REF!,Data!#REF!,(IF(B47=Data!#REF!,Data!#REF!,(IF(B47=Data!B81,Data!G81,(IF(B47=Data!#REF!,Data!#REF!,Data!#REF!)))))))))))))))&amp;IF(B47=Data!#REF!,Data!#REF!,(IF(B47=Data!#REF!,Data!#REF!,(IF(B47=Data!B221,Data!G221,(IF(B47=Data!#REF!,Data!#REF!,(IF(B47=Data!#REF!,Data!#REF!,(IF(B47=Data!B121,Data!G889,(IF(B47=Data!#REF!,Data!#REF!,(IF(B47=Data!#REF!,Data!#REF!,Data!#REF!)))))))))))))))&amp;IF(B47=Data!#REF!,Data!#REF!,(IF(B47=Data!#REF!,Data!#REF!,(IF(B47=Data!#REF!,Data!#REF!,(IF(B47=Data!#REF!,Data!#REF!,(IF(B47=Data!#REF!,Data!#REF!,Data!#REF!)))))))))</f>
        <v>#REF!</v>
      </c>
      <c r="N47" s="328"/>
      <c r="O47" s="329"/>
      <c r="P47" s="233" t="e">
        <f>IF(B47=Data!B94,Data!H94,(IF(B47=Data!#REF!,Data!#REF!,(IF(B47=Data!B97,Data!H97,(IF(B47=Data!#REF!,Data!#REF!,(IF(B47=Data!#REF!,Data!#REF!,(IF(B47=Data!#REF!,Data!#REF!,(IF(B47=Data!B81,Data!H81,(IF(B47=Data!#REF!,Data!#REF!,Data!#REF!)))))))))))))))&amp;IF(B47=Data!#REF!,Data!#REF!,(IF(B47=Data!#REF!,Data!#REF!,(IF(B47=Data!B221,Data!H221,(IF(B47=Data!#REF!,Data!#REF!,(IF(B47=Data!#REF!,Data!#REF!,(IF(B47=Data!B121,Data!H889,(IF(B47=Data!#REF!,Data!#REF!,(IF(B47=Data!#REF!,Data!#REF!,Data!#REF!)))))))))))))))&amp;IF(B47=Data!#REF!,Data!#REF!,(IF(B47=Data!#REF!,Data!#REF!,(IF(B47=Data!#REF!,Data!#REF!,(IF(B47=Data!#REF!,Data!#REF!,(IF(B47=Data!#REF!,Data!#REF!,Data!#REF!)))))))))</f>
        <v>#REF!</v>
      </c>
      <c r="Q47" s="329"/>
      <c r="R47" s="329"/>
      <c r="S47" s="233" t="e">
        <f>IF(B47=Data!B94,Data!I94,(IF(B47=Data!#REF!,Data!#REF!,(IF(B47=Data!B97,Data!I97,(IF(B47=Data!#REF!,Data!#REF!,(IF(B47=Data!#REF!,Data!#REF!,(IF(B47=Data!#REF!,Data!#REF!,(IF(B47=Data!B81,Data!I81,(IF(B47=Data!#REF!,Data!#REF!,Data!#REF!)))))))))))))))&amp;IF(B47=Data!#REF!,Data!#REF!,(IF(B47=Data!#REF!,Data!#REF!,(IF(B47=Data!B221,Data!I221,(IF(B47=Data!#REF!,Data!#REF!,(IF(B47=Data!#REF!,Data!#REF!,(IF(B47=Data!B121,Data!I889,(IF(B47=Data!#REF!,Data!#REF!,(IF(B47=Data!#REF!,Data!#REF!,Data!#REF!)))))))))))))))&amp;IF(B47=Data!#REF!,Data!#REF!,(IF(B47=Data!#REF!,Data!#REF!,(IF(B47=Data!#REF!,Data!#REF!,(IF(B47=Data!#REF!,Data!#REF!,(IF(B47=Data!#REF!,Data!#REF!,Data!#REF!)))))))))</f>
        <v>#REF!</v>
      </c>
      <c r="T47" s="330"/>
      <c r="U47" s="233" t="e">
        <f>IF(B47=Data!B94,Data!J94,(IF(B47=Data!#REF!,Data!#REF!,(IF(B47=Data!B97,Data!J97,(IF(B47=Data!#REF!,Data!#REF!,(IF(B47=Data!#REF!,Data!#REF!,(IF(B47=Data!#REF!,Data!#REF!,(IF(B47=Data!B81,Data!J81,(IF(B47=Data!#REF!,Data!#REF!,Data!#REF!)))))))))))))))&amp;IF(B47=Data!#REF!,Data!#REF!,(IF(B47=Data!#REF!,Data!#REF!,(IF(B47=Data!B221,Data!J221,(IF(B47=Data!#REF!,Data!#REF!,(IF(B47=Data!#REF!,Data!#REF!,(IF(B47=Data!B121,Data!J889,(IF(B47=Data!#REF!,Data!#REF!,(IF(B47=Data!#REF!,Data!#REF!,Data!#REF!)))))))))))))))&amp;IF(B47=Data!#REF!,Data!#REF!,(IF(B47=Data!#REF!,Data!#REF!,(IF(B47=Data!#REF!,Data!#REF!,(IF(B47=Data!#REF!,Data!#REF!,(IF(B47=Data!#REF!,Data!#REF!,Data!#REF!)))))))))</f>
        <v>#REF!</v>
      </c>
      <c r="V47" s="227">
        <f>IF(D47="","",VLOOKUP(B47,Data!$B$5:$J$501,9,FALSE)*D47)</f>
        <v>1.1850000000000001</v>
      </c>
    </row>
    <row r="48" spans="1:22" ht="17.5" customHeight="1">
      <c r="A48" s="326">
        <v>28</v>
      </c>
      <c r="B48" s="327" t="s">
        <v>697</v>
      </c>
      <c r="C48" s="239" t="str">
        <f>IF(D48="","",VLOOKUP(B48,Data!$B$5:$L$501,2,FALSE))</f>
        <v>VAC9540</v>
      </c>
      <c r="D48" s="229">
        <v>2</v>
      </c>
      <c r="E48" s="320"/>
      <c r="F48" s="224">
        <f>IF(D48="","",VLOOKUP(B48,Data!$B$5:$L$501,11,FALSE))</f>
        <v>2343</v>
      </c>
      <c r="G48" s="234">
        <f t="shared" si="2"/>
        <v>4686</v>
      </c>
      <c r="H48" s="225" t="str">
        <f>IF(D48="","",VLOOKUP(B48,Data!$B$5:$D$501,3,FALSE))</f>
        <v>C/T</v>
      </c>
      <c r="I48" s="225" t="str">
        <f>IF(D48="","",VLOOKUP(B48,Data!$B$5:$M$501,12,FALSE))</f>
        <v>Indonesia</v>
      </c>
      <c r="J48" s="231" t="s">
        <v>910</v>
      </c>
      <c r="K48" s="226">
        <f>IF(D48="","",VLOOKUP(B48,Data!$B$5:$E$501,4,FALSE)*D48)</f>
        <v>450</v>
      </c>
      <c r="L48" s="232">
        <f>IF(D48="","",VLOOKUP(B48,Data!$B$5:$F$501,5,FALSE)*D48)</f>
        <v>408</v>
      </c>
      <c r="M48" s="230" t="e">
        <f>IF(B48=Data!B95,Data!G95,(IF(B48=Data!#REF!,Data!#REF!,(IF(B48=Data!B98,Data!G98,(IF(B48=Data!#REF!,Data!#REF!,(IF(B48=Data!#REF!,Data!#REF!,(IF(B48=Data!#REF!,Data!#REF!,(IF(B48=Data!B82,Data!G82,(IF(B48=Data!#REF!,Data!#REF!,Data!#REF!)))))))))))))))&amp;IF(B48=Data!#REF!,Data!#REF!,(IF(B48=Data!#REF!,Data!#REF!,(IF(B48=Data!B222,Data!G222,(IF(B48=Data!#REF!,Data!#REF!,(IF(B48=Data!#REF!,Data!#REF!,(IF(B48=Data!B122,Data!G890,(IF(B48=Data!#REF!,Data!#REF!,(IF(B48=Data!#REF!,Data!#REF!,Data!#REF!)))))))))))))))&amp;IF(B48=Data!#REF!,Data!#REF!,(IF(B48=Data!#REF!,Data!#REF!,(IF(B48=Data!#REF!,Data!#REF!,(IF(B48=Data!#REF!,Data!#REF!,(IF(B48=Data!#REF!,Data!#REF!,Data!#REF!)))))))))</f>
        <v>#REF!</v>
      </c>
      <c r="N48" s="328"/>
      <c r="O48" s="329"/>
      <c r="P48" s="233" t="e">
        <f>IF(B48=Data!B95,Data!H95,(IF(B48=Data!#REF!,Data!#REF!,(IF(B48=Data!B98,Data!H98,(IF(B48=Data!#REF!,Data!#REF!,(IF(B48=Data!#REF!,Data!#REF!,(IF(B48=Data!#REF!,Data!#REF!,(IF(B48=Data!B82,Data!H82,(IF(B48=Data!#REF!,Data!#REF!,Data!#REF!)))))))))))))))&amp;IF(B48=Data!#REF!,Data!#REF!,(IF(B48=Data!#REF!,Data!#REF!,(IF(B48=Data!B222,Data!H222,(IF(B48=Data!#REF!,Data!#REF!,(IF(B48=Data!#REF!,Data!#REF!,(IF(B48=Data!B122,Data!H890,(IF(B48=Data!#REF!,Data!#REF!,(IF(B48=Data!#REF!,Data!#REF!,Data!#REF!)))))))))))))))&amp;IF(B48=Data!#REF!,Data!#REF!,(IF(B48=Data!#REF!,Data!#REF!,(IF(B48=Data!#REF!,Data!#REF!,(IF(B48=Data!#REF!,Data!#REF!,(IF(B48=Data!#REF!,Data!#REF!,Data!#REF!)))))))))</f>
        <v>#REF!</v>
      </c>
      <c r="Q48" s="329"/>
      <c r="R48" s="329"/>
      <c r="S48" s="233" t="e">
        <f>IF(B48=Data!B95,Data!I95,(IF(B48=Data!#REF!,Data!#REF!,(IF(B48=Data!B98,Data!I98,(IF(B48=Data!#REF!,Data!#REF!,(IF(B48=Data!#REF!,Data!#REF!,(IF(B48=Data!#REF!,Data!#REF!,(IF(B48=Data!B82,Data!I82,(IF(B48=Data!#REF!,Data!#REF!,Data!#REF!)))))))))))))))&amp;IF(B48=Data!#REF!,Data!#REF!,(IF(B48=Data!#REF!,Data!#REF!,(IF(B48=Data!B222,Data!I222,(IF(B48=Data!#REF!,Data!#REF!,(IF(B48=Data!#REF!,Data!#REF!,(IF(B48=Data!B122,Data!I890,(IF(B48=Data!#REF!,Data!#REF!,(IF(B48=Data!#REF!,Data!#REF!,Data!#REF!)))))))))))))))&amp;IF(B48=Data!#REF!,Data!#REF!,(IF(B48=Data!#REF!,Data!#REF!,(IF(B48=Data!#REF!,Data!#REF!,(IF(B48=Data!#REF!,Data!#REF!,(IF(B48=Data!#REF!,Data!#REF!,Data!#REF!)))))))))</f>
        <v>#REF!</v>
      </c>
      <c r="T48" s="330"/>
      <c r="U48" s="233" t="e">
        <f>IF(B48=Data!B95,Data!J95,(IF(B48=Data!#REF!,Data!#REF!,(IF(B48=Data!B98,Data!J98,(IF(B48=Data!#REF!,Data!#REF!,(IF(B48=Data!#REF!,Data!#REF!,(IF(B48=Data!#REF!,Data!#REF!,(IF(B48=Data!B82,Data!J82,(IF(B48=Data!#REF!,Data!#REF!,Data!#REF!)))))))))))))))&amp;IF(B48=Data!#REF!,Data!#REF!,(IF(B48=Data!#REF!,Data!#REF!,(IF(B48=Data!B222,Data!J222,(IF(B48=Data!#REF!,Data!#REF!,(IF(B48=Data!#REF!,Data!#REF!,(IF(B48=Data!B122,Data!J890,(IF(B48=Data!#REF!,Data!#REF!,(IF(B48=Data!#REF!,Data!#REF!,Data!#REF!)))))))))))))))&amp;IF(B48=Data!#REF!,Data!#REF!,(IF(B48=Data!#REF!,Data!#REF!,(IF(B48=Data!#REF!,Data!#REF!,(IF(B48=Data!#REF!,Data!#REF!,(IF(B48=Data!#REF!,Data!#REF!,Data!#REF!)))))))))</f>
        <v>#REF!</v>
      </c>
      <c r="V48" s="227">
        <f>IF(D48="","",VLOOKUP(B48,Data!$B$5:$J$501,9,FALSE)*D48)</f>
        <v>2.37</v>
      </c>
    </row>
    <row r="49" spans="1:22" ht="17.5" customHeight="1">
      <c r="A49" s="326">
        <v>29</v>
      </c>
      <c r="B49" s="327" t="s">
        <v>350</v>
      </c>
      <c r="C49" s="239" t="str">
        <f>IF(D49="","",VLOOKUP(B49,Data!$B$5:$L$501,2,FALSE))</f>
        <v>ZF42500</v>
      </c>
      <c r="D49" s="229">
        <v>29</v>
      </c>
      <c r="E49" s="320"/>
      <c r="F49" s="224">
        <f>IF(D49="","",VLOOKUP(B49,Data!$B$5:$L$501,11,FALSE))</f>
        <v>2302.7199999999998</v>
      </c>
      <c r="G49" s="234">
        <f t="shared" si="2"/>
        <v>66778.87999999999</v>
      </c>
      <c r="H49" s="225" t="str">
        <f>IF(D49="","",VLOOKUP(B49,Data!$B$5:$D$501,3,FALSE))</f>
        <v>C/T</v>
      </c>
      <c r="I49" s="225" t="str">
        <f>IF(D49="","",VLOOKUP(B49,Data!$B$5:$M$501,12,FALSE))</f>
        <v>Indonesia</v>
      </c>
      <c r="J49" s="231" t="s">
        <v>910</v>
      </c>
      <c r="K49" s="226">
        <f>IF(D49="","",VLOOKUP(B49,Data!$B$5:$E$501,4,FALSE)*D49)</f>
        <v>7743</v>
      </c>
      <c r="L49" s="232">
        <f>IF(D49="","",VLOOKUP(B49,Data!$B$5:$F$501,5,FALSE)*D49)</f>
        <v>7018</v>
      </c>
      <c r="M49" s="230" t="e">
        <f>IF(B49=Data!B96,Data!G96,(IF(B49=Data!#REF!,Data!#REF!,(IF(B49=Data!B99,Data!G99,(IF(B49=Data!#REF!,Data!#REF!,(IF(B49=Data!#REF!,Data!#REF!,(IF(B49=Data!#REF!,Data!#REF!,(IF(B49=Data!B83,Data!G83,(IF(B49=Data!#REF!,Data!#REF!,Data!#REF!)))))))))))))))&amp;IF(B49=Data!#REF!,Data!#REF!,(IF(B49=Data!#REF!,Data!#REF!,(IF(B49=Data!B223,Data!G223,(IF(B49=Data!#REF!,Data!#REF!,(IF(B49=Data!#REF!,Data!#REF!,(IF(B49=Data!B123,Data!G891,(IF(B49=Data!#REF!,Data!#REF!,(IF(B49=Data!#REF!,Data!#REF!,Data!#REF!)))))))))))))))&amp;IF(B49=Data!#REF!,Data!#REF!,(IF(B49=Data!#REF!,Data!#REF!,(IF(B49=Data!#REF!,Data!#REF!,(IF(B49=Data!#REF!,Data!#REF!,(IF(B49=Data!#REF!,Data!#REF!,Data!#REF!)))))))))</f>
        <v>#REF!</v>
      </c>
      <c r="N49" s="328"/>
      <c r="O49" s="329"/>
      <c r="P49" s="233" t="e">
        <f>IF(B49=Data!B96,Data!H96,(IF(B49=Data!#REF!,Data!#REF!,(IF(B49=Data!B99,Data!H99,(IF(B49=Data!#REF!,Data!#REF!,(IF(B49=Data!#REF!,Data!#REF!,(IF(B49=Data!#REF!,Data!#REF!,(IF(B49=Data!B83,Data!H83,(IF(B49=Data!#REF!,Data!#REF!,Data!#REF!)))))))))))))))&amp;IF(B49=Data!#REF!,Data!#REF!,(IF(B49=Data!#REF!,Data!#REF!,(IF(B49=Data!B223,Data!H223,(IF(B49=Data!#REF!,Data!#REF!,(IF(B49=Data!#REF!,Data!#REF!,(IF(B49=Data!B123,Data!H891,(IF(B49=Data!#REF!,Data!#REF!,(IF(B49=Data!#REF!,Data!#REF!,Data!#REF!)))))))))))))))&amp;IF(B49=Data!#REF!,Data!#REF!,(IF(B49=Data!#REF!,Data!#REF!,(IF(B49=Data!#REF!,Data!#REF!,(IF(B49=Data!#REF!,Data!#REF!,(IF(B49=Data!#REF!,Data!#REF!,Data!#REF!)))))))))</f>
        <v>#REF!</v>
      </c>
      <c r="Q49" s="329"/>
      <c r="R49" s="329"/>
      <c r="S49" s="233" t="e">
        <f>IF(B49=Data!B96,Data!I96,(IF(B49=Data!#REF!,Data!#REF!,(IF(B49=Data!B99,Data!I99,(IF(B49=Data!#REF!,Data!#REF!,(IF(B49=Data!#REF!,Data!#REF!,(IF(B49=Data!#REF!,Data!#REF!,(IF(B49=Data!B83,Data!I83,(IF(B49=Data!#REF!,Data!#REF!,Data!#REF!)))))))))))))))&amp;IF(B49=Data!#REF!,Data!#REF!,(IF(B49=Data!#REF!,Data!#REF!,(IF(B49=Data!B223,Data!I223,(IF(B49=Data!#REF!,Data!#REF!,(IF(B49=Data!#REF!,Data!#REF!,(IF(B49=Data!B123,Data!I891,(IF(B49=Data!#REF!,Data!#REF!,(IF(B49=Data!#REF!,Data!#REF!,Data!#REF!)))))))))))))))&amp;IF(B49=Data!#REF!,Data!#REF!,(IF(B49=Data!#REF!,Data!#REF!,(IF(B49=Data!#REF!,Data!#REF!,(IF(B49=Data!#REF!,Data!#REF!,(IF(B49=Data!#REF!,Data!#REF!,Data!#REF!)))))))))</f>
        <v>#REF!</v>
      </c>
      <c r="T49" s="330"/>
      <c r="U49" s="233" t="e">
        <f>IF(B49=Data!B96,Data!J96,(IF(B49=Data!#REF!,Data!#REF!,(IF(B49=Data!B99,Data!J99,(IF(B49=Data!#REF!,Data!#REF!,(IF(B49=Data!#REF!,Data!#REF!,(IF(B49=Data!#REF!,Data!#REF!,(IF(B49=Data!B83,Data!J83,(IF(B49=Data!#REF!,Data!#REF!,Data!#REF!)))))))))))))))&amp;IF(B49=Data!#REF!,Data!#REF!,(IF(B49=Data!#REF!,Data!#REF!,(IF(B49=Data!B223,Data!J223,(IF(B49=Data!#REF!,Data!#REF!,(IF(B49=Data!#REF!,Data!#REF!,(IF(B49=Data!B123,Data!J891,(IF(B49=Data!#REF!,Data!#REF!,(IF(B49=Data!#REF!,Data!#REF!,Data!#REF!)))))))))))))))&amp;IF(B49=Data!#REF!,Data!#REF!,(IF(B49=Data!#REF!,Data!#REF!,(IF(B49=Data!#REF!,Data!#REF!,(IF(B49=Data!#REF!,Data!#REF!,(IF(B49=Data!#REF!,Data!#REF!,Data!#REF!)))))))))</f>
        <v>#REF!</v>
      </c>
      <c r="V49" s="227">
        <f>IF(D49="","",VLOOKUP(B49,Data!$B$5:$J$501,9,FALSE)*D49)</f>
        <v>43.152000000000001</v>
      </c>
    </row>
    <row r="50" spans="1:22" ht="17.75" customHeight="1">
      <c r="A50" s="326">
        <v>30</v>
      </c>
      <c r="B50" s="327" t="s">
        <v>698</v>
      </c>
      <c r="C50" s="239" t="str">
        <f>IF(D50="","",VLOOKUP(B50,Data!$B$5:$L$501,2,FALSE))</f>
        <v>VAC9550</v>
      </c>
      <c r="D50" s="229">
        <v>2</v>
      </c>
      <c r="E50" s="320"/>
      <c r="F50" s="224">
        <f>IF(D50="","",VLOOKUP(B50,Data!$B$5:$L$501,11,FALSE))</f>
        <v>2673.77</v>
      </c>
      <c r="G50" s="234">
        <f t="shared" ref="G50" si="3">IF(D50&gt;0,D50*F50,"-")</f>
        <v>5347.54</v>
      </c>
      <c r="H50" s="225" t="str">
        <f>IF(D50="","",VLOOKUP(B50,Data!$B$5:$D$501,3,FALSE))</f>
        <v>C/T</v>
      </c>
      <c r="I50" s="225" t="str">
        <f>IF(D50="","",VLOOKUP(B50,Data!$B$5:$M$501,12,FALSE))</f>
        <v>Indonesia</v>
      </c>
      <c r="J50" s="231" t="s">
        <v>910</v>
      </c>
      <c r="K50" s="226">
        <f>IF(D50="","",VLOOKUP(B50,Data!$B$5:$E$501,4,FALSE)*D50)</f>
        <v>544</v>
      </c>
      <c r="L50" s="232">
        <f>IF(D50="","",VLOOKUP(B50,Data!$B$5:$F$501,5,FALSE)*D50)</f>
        <v>494</v>
      </c>
      <c r="M50" s="230" t="e">
        <f>IF(B50=Data!B84,Data!G84,(IF(B50=Data!#REF!,Data!#REF!,(IF(B50=Data!B87,Data!G87,(IF(B50=Data!#REF!,Data!#REF!,(IF(B50=Data!#REF!,Data!#REF!,(IF(B50=Data!#REF!,Data!#REF!,(IF(B50=Data!B71,Data!G71,(IF(B50=Data!#REF!,Data!#REF!,Data!#REF!)))))))))))))))&amp;IF(B50=Data!#REF!,Data!#REF!,(IF(B50=Data!#REF!,Data!#REF!,(IF(B50=Data!B211,Data!G211,(IF(B50=Data!#REF!,Data!#REF!,(IF(B50=Data!#REF!,Data!#REF!,(IF(B50=Data!B111,Data!G879,(IF(B50=Data!#REF!,Data!#REF!,(IF(B50=Data!#REF!,Data!#REF!,Data!#REF!)))))))))))))))&amp;IF(B50=Data!#REF!,Data!#REF!,(IF(B50=Data!#REF!,Data!#REF!,(IF(B50=Data!#REF!,Data!#REF!,(IF(B50=Data!#REF!,Data!#REF!,(IF(B50=Data!#REF!,Data!#REF!,Data!#REF!)))))))))</f>
        <v>#REF!</v>
      </c>
      <c r="N50" s="328"/>
      <c r="O50" s="329"/>
      <c r="P50" s="233" t="e">
        <f>IF(B50=Data!B84,Data!H84,(IF(B50=Data!#REF!,Data!#REF!,(IF(B50=Data!B87,Data!H87,(IF(B50=Data!#REF!,Data!#REF!,(IF(B50=Data!#REF!,Data!#REF!,(IF(B50=Data!#REF!,Data!#REF!,(IF(B50=Data!B71,Data!H71,(IF(B50=Data!#REF!,Data!#REF!,Data!#REF!)))))))))))))))&amp;IF(B50=Data!#REF!,Data!#REF!,(IF(B50=Data!#REF!,Data!#REF!,(IF(B50=Data!B211,Data!H211,(IF(B50=Data!#REF!,Data!#REF!,(IF(B50=Data!#REF!,Data!#REF!,(IF(B50=Data!B111,Data!H879,(IF(B50=Data!#REF!,Data!#REF!,(IF(B50=Data!#REF!,Data!#REF!,Data!#REF!)))))))))))))))&amp;IF(B50=Data!#REF!,Data!#REF!,(IF(B50=Data!#REF!,Data!#REF!,(IF(B50=Data!#REF!,Data!#REF!,(IF(B50=Data!#REF!,Data!#REF!,(IF(B50=Data!#REF!,Data!#REF!,Data!#REF!)))))))))</f>
        <v>#REF!</v>
      </c>
      <c r="Q50" s="329"/>
      <c r="R50" s="329"/>
      <c r="S50" s="233" t="e">
        <f>IF(B50=Data!B84,Data!I84,(IF(B50=Data!#REF!,Data!#REF!,(IF(B50=Data!B87,Data!I87,(IF(B50=Data!#REF!,Data!#REF!,(IF(B50=Data!#REF!,Data!#REF!,(IF(B50=Data!#REF!,Data!#REF!,(IF(B50=Data!B71,Data!I71,(IF(B50=Data!#REF!,Data!#REF!,Data!#REF!)))))))))))))))&amp;IF(B50=Data!#REF!,Data!#REF!,(IF(B50=Data!#REF!,Data!#REF!,(IF(B50=Data!B211,Data!I211,(IF(B50=Data!#REF!,Data!#REF!,(IF(B50=Data!#REF!,Data!#REF!,(IF(B50=Data!B111,Data!I879,(IF(B50=Data!#REF!,Data!#REF!,(IF(B50=Data!#REF!,Data!#REF!,Data!#REF!)))))))))))))))&amp;IF(B50=Data!#REF!,Data!#REF!,(IF(B50=Data!#REF!,Data!#REF!,(IF(B50=Data!#REF!,Data!#REF!,(IF(B50=Data!#REF!,Data!#REF!,(IF(B50=Data!#REF!,Data!#REF!,Data!#REF!)))))))))</f>
        <v>#REF!</v>
      </c>
      <c r="T50" s="330"/>
      <c r="U50" s="233" t="e">
        <f>IF(B50=Data!B84,Data!J84,(IF(B50=Data!#REF!,Data!#REF!,(IF(B50=Data!B87,Data!J87,(IF(B50=Data!#REF!,Data!#REF!,(IF(B50=Data!#REF!,Data!#REF!,(IF(B50=Data!#REF!,Data!#REF!,(IF(B50=Data!B71,Data!J71,(IF(B50=Data!#REF!,Data!#REF!,Data!#REF!)))))))))))))))&amp;IF(B50=Data!#REF!,Data!#REF!,(IF(B50=Data!#REF!,Data!#REF!,(IF(B50=Data!B211,Data!J211,(IF(B50=Data!#REF!,Data!#REF!,(IF(B50=Data!#REF!,Data!#REF!,(IF(B50=Data!B111,Data!J879,(IF(B50=Data!#REF!,Data!#REF!,(IF(B50=Data!#REF!,Data!#REF!,Data!#REF!)))))))))))))))&amp;IF(B50=Data!#REF!,Data!#REF!,(IF(B50=Data!#REF!,Data!#REF!,(IF(B50=Data!#REF!,Data!#REF!,(IF(B50=Data!#REF!,Data!#REF!,(IF(B50=Data!#REF!,Data!#REF!,Data!#REF!)))))))))</f>
        <v>#REF!</v>
      </c>
      <c r="V50" s="227">
        <f>IF(D50="","",VLOOKUP(B50,Data!$B$5:$J$501,9,FALSE)*D50)</f>
        <v>2.976</v>
      </c>
    </row>
    <row r="51" spans="1:22" ht="17.75" customHeight="1">
      <c r="A51" s="326">
        <v>31</v>
      </c>
      <c r="B51" s="327" t="s">
        <v>869</v>
      </c>
      <c r="C51" s="239" t="str">
        <f>IF(D51="","",VLOOKUP(B51,Data!$B$5:$L$501,2,FALSE))</f>
        <v>VCM7900</v>
      </c>
      <c r="D51" s="229">
        <v>1</v>
      </c>
      <c r="E51" s="320"/>
      <c r="F51" s="224">
        <f>IF(D51="","",VLOOKUP(B51,Data!$B$5:$L$501,11,FALSE))</f>
        <v>2696.84</v>
      </c>
      <c r="G51" s="234">
        <f t="shared" ref="G51" si="4">IF(D51&gt;0,D51*F51,"-")</f>
        <v>2696.84</v>
      </c>
      <c r="H51" s="225" t="str">
        <f>IF(D51="","",VLOOKUP(B51,Data!$B$5:$D$501,3,FALSE))</f>
        <v>C/T</v>
      </c>
      <c r="I51" s="225" t="str">
        <f>IF(D51="","",VLOOKUP(B51,Data!$B$5:$M$501,12,FALSE))</f>
        <v>Indonesia</v>
      </c>
      <c r="J51" s="231" t="s">
        <v>910</v>
      </c>
      <c r="K51" s="226">
        <f>IF(D51="","",VLOOKUP(B51,Data!$B$5:$E$501,4,FALSE)*D51)</f>
        <v>260</v>
      </c>
      <c r="L51" s="232">
        <f>IF(D51="","",VLOOKUP(B51,Data!$B$5:$F$501,5,FALSE)*D51)</f>
        <v>235</v>
      </c>
      <c r="M51" s="230" t="e">
        <f>IF(B51=Data!B67,Data!G67,(IF(B51=Data!#REF!,Data!#REF!,(IF(B51=Data!B70,Data!G70,(IF(B51=Data!#REF!,Data!#REF!,(IF(B51=Data!#REF!,Data!#REF!,(IF(B51=Data!#REF!,Data!#REF!,(IF(B51=Data!B54,Data!G54,(IF(B51=Data!#REF!,Data!#REF!,Data!#REF!)))))))))))))))&amp;IF(B51=Data!#REF!,Data!#REF!,(IF(B51=Data!#REF!,Data!#REF!,(IF(B51=Data!B194,Data!G194,(IF(B51=Data!#REF!,Data!#REF!,(IF(B51=Data!#REF!,Data!#REF!,(IF(B51=Data!B94,Data!G862,(IF(B51=Data!#REF!,Data!#REF!,(IF(B51=Data!#REF!,Data!#REF!,Data!#REF!)))))))))))))))&amp;IF(B51=Data!#REF!,Data!#REF!,(IF(B51=Data!#REF!,Data!#REF!,(IF(B51=Data!#REF!,Data!#REF!,(IF(B51=Data!#REF!,Data!#REF!,(IF(B51=Data!#REF!,Data!#REF!,Data!#REF!)))))))))</f>
        <v>#REF!</v>
      </c>
      <c r="N51" s="328"/>
      <c r="O51" s="329"/>
      <c r="P51" s="233" t="e">
        <f>IF(B51=Data!B67,Data!H67,(IF(B51=Data!#REF!,Data!#REF!,(IF(B51=Data!B70,Data!H70,(IF(B51=Data!#REF!,Data!#REF!,(IF(B51=Data!#REF!,Data!#REF!,(IF(B51=Data!#REF!,Data!#REF!,(IF(B51=Data!B54,Data!H54,(IF(B51=Data!#REF!,Data!#REF!,Data!#REF!)))))))))))))))&amp;IF(B51=Data!#REF!,Data!#REF!,(IF(B51=Data!#REF!,Data!#REF!,(IF(B51=Data!B194,Data!H194,(IF(B51=Data!#REF!,Data!#REF!,(IF(B51=Data!#REF!,Data!#REF!,(IF(B51=Data!B94,Data!H862,(IF(B51=Data!#REF!,Data!#REF!,(IF(B51=Data!#REF!,Data!#REF!,Data!#REF!)))))))))))))))&amp;IF(B51=Data!#REF!,Data!#REF!,(IF(B51=Data!#REF!,Data!#REF!,(IF(B51=Data!#REF!,Data!#REF!,(IF(B51=Data!#REF!,Data!#REF!,(IF(B51=Data!#REF!,Data!#REF!,Data!#REF!)))))))))</f>
        <v>#REF!</v>
      </c>
      <c r="Q51" s="329"/>
      <c r="R51" s="329"/>
      <c r="S51" s="233" t="e">
        <f>IF(B51=Data!B67,Data!I67,(IF(B51=Data!#REF!,Data!#REF!,(IF(B51=Data!B70,Data!I70,(IF(B51=Data!#REF!,Data!#REF!,(IF(B51=Data!#REF!,Data!#REF!,(IF(B51=Data!#REF!,Data!#REF!,(IF(B51=Data!B54,Data!I54,(IF(B51=Data!#REF!,Data!#REF!,Data!#REF!)))))))))))))))&amp;IF(B51=Data!#REF!,Data!#REF!,(IF(B51=Data!#REF!,Data!#REF!,(IF(B51=Data!B194,Data!I194,(IF(B51=Data!#REF!,Data!#REF!,(IF(B51=Data!#REF!,Data!#REF!,(IF(B51=Data!B94,Data!I862,(IF(B51=Data!#REF!,Data!#REF!,(IF(B51=Data!#REF!,Data!#REF!,Data!#REF!)))))))))))))))&amp;IF(B51=Data!#REF!,Data!#REF!,(IF(B51=Data!#REF!,Data!#REF!,(IF(B51=Data!#REF!,Data!#REF!,(IF(B51=Data!#REF!,Data!#REF!,(IF(B51=Data!#REF!,Data!#REF!,Data!#REF!)))))))))</f>
        <v>#REF!</v>
      </c>
      <c r="T51" s="330"/>
      <c r="U51" s="233" t="e">
        <f>IF(B51=Data!B67,Data!J67,(IF(B51=Data!#REF!,Data!#REF!,(IF(B51=Data!B70,Data!J70,(IF(B51=Data!#REF!,Data!#REF!,(IF(B51=Data!#REF!,Data!#REF!,(IF(B51=Data!#REF!,Data!#REF!,(IF(B51=Data!B54,Data!J54,(IF(B51=Data!#REF!,Data!#REF!,Data!#REF!)))))))))))))))&amp;IF(B51=Data!#REF!,Data!#REF!,(IF(B51=Data!#REF!,Data!#REF!,(IF(B51=Data!B194,Data!J194,(IF(B51=Data!#REF!,Data!#REF!,(IF(B51=Data!#REF!,Data!#REF!,(IF(B51=Data!B94,Data!J862,(IF(B51=Data!#REF!,Data!#REF!,(IF(B51=Data!#REF!,Data!#REF!,Data!#REF!)))))))))))))))&amp;IF(B51=Data!#REF!,Data!#REF!,(IF(B51=Data!#REF!,Data!#REF!,(IF(B51=Data!#REF!,Data!#REF!,(IF(B51=Data!#REF!,Data!#REF!,(IF(B51=Data!#REF!,Data!#REF!,Data!#REF!)))))))))</f>
        <v>#REF!</v>
      </c>
      <c r="V51" s="227">
        <f>IF(D51="","",VLOOKUP(B51,Data!$B$5:$J$501,9,FALSE)*D51)</f>
        <v>1.407</v>
      </c>
    </row>
    <row r="52" spans="1:22" ht="17.5" customHeight="1">
      <c r="A52" s="326"/>
      <c r="B52" s="327"/>
      <c r="C52" s="239" t="str">
        <f>IF(D52="","",VLOOKUP(B52,Data!$B$5:$L$501,2,FALSE))</f>
        <v/>
      </c>
      <c r="D52" s="229"/>
      <c r="E52" s="228"/>
      <c r="F52" s="224" t="str">
        <f>IF(D52="","",VLOOKUP(B52,Data!$B$5:$L$501,11,FALSE))</f>
        <v/>
      </c>
      <c r="G52" s="234" t="str">
        <f>IF(D52&gt;0,D52*F52,"-")</f>
        <v>-</v>
      </c>
      <c r="H52" s="225" t="str">
        <f>IF(D52="","",VLOOKUP(B52,Data!$B$5:$D$501,3,FALSE))</f>
        <v/>
      </c>
      <c r="I52" s="225" t="str">
        <f>IF(D52="","",VLOOKUP(B52,Data!$B$5:$M$501,12,FALSE))</f>
        <v/>
      </c>
      <c r="J52" s="231"/>
      <c r="K52" s="226" t="str">
        <f>IF(D52="","",VLOOKUP(B52,Data!$B$5:$E$501,4,FALSE)*D52)</f>
        <v/>
      </c>
      <c r="L52" s="232" t="str">
        <f>IF(D52="","",VLOOKUP(B52,Data!$B$5:$F$501,5,FALSE)*D52)</f>
        <v/>
      </c>
      <c r="M52" s="230" t="e">
        <f>IF(B52=Data!B108,Data!G108,(IF(B52=Data!#REF!,Data!#REF!,(IF(B52=Data!B111,Data!G111,(IF(B52=Data!#REF!,Data!#REF!,(IF(B52=Data!#REF!,Data!#REF!,(IF(B52=Data!#REF!,Data!#REF!,(IF(B52=Data!B95,Data!G95,(IF(B52=Data!#REF!,Data!#REF!,Data!#REF!)))))))))))))))&amp;IF(B52=Data!#REF!,Data!#REF!,(IF(B52=Data!#REF!,Data!#REF!,(IF(B52=Data!B235,Data!G235,(IF(B52=Data!#REF!,Data!#REF!,(IF(B52=Data!#REF!,Data!#REF!,(IF(B52=Data!B135,Data!G903,(IF(B52=Data!#REF!,Data!#REF!,(IF(B52=Data!#REF!,Data!#REF!,Data!#REF!)))))))))))))))&amp;IF(B52=Data!#REF!,Data!#REF!,(IF(B52=Data!#REF!,Data!#REF!,(IF(B52=Data!#REF!,Data!#REF!,(IF(B52=Data!#REF!,Data!#REF!,(IF(B52=Data!#REF!,Data!#REF!,Data!#REF!)))))))))</f>
        <v>#REF!</v>
      </c>
      <c r="N52" s="328"/>
      <c r="O52" s="329"/>
      <c r="P52" s="233" t="e">
        <f>IF(B52=Data!B108,Data!H108,(IF(B52=Data!#REF!,Data!#REF!,(IF(B52=Data!B111,Data!H111,(IF(B52=Data!#REF!,Data!#REF!,(IF(B52=Data!#REF!,Data!#REF!,(IF(B52=Data!#REF!,Data!#REF!,(IF(B52=Data!B95,Data!H95,(IF(B52=Data!#REF!,Data!#REF!,Data!#REF!)))))))))))))))&amp;IF(B52=Data!#REF!,Data!#REF!,(IF(B52=Data!#REF!,Data!#REF!,(IF(B52=Data!B235,Data!H235,(IF(B52=Data!#REF!,Data!#REF!,(IF(B52=Data!#REF!,Data!#REF!,(IF(B52=Data!B135,Data!H903,(IF(B52=Data!#REF!,Data!#REF!,(IF(B52=Data!#REF!,Data!#REF!,Data!#REF!)))))))))))))))&amp;IF(B52=Data!#REF!,Data!#REF!,(IF(B52=Data!#REF!,Data!#REF!,(IF(B52=Data!#REF!,Data!#REF!,(IF(B52=Data!#REF!,Data!#REF!,(IF(B52=Data!#REF!,Data!#REF!,Data!#REF!)))))))))</f>
        <v>#REF!</v>
      </c>
      <c r="Q52" s="329"/>
      <c r="R52" s="329"/>
      <c r="S52" s="233" t="e">
        <f>IF(B52=Data!B108,Data!I108,(IF(B52=Data!#REF!,Data!#REF!,(IF(B52=Data!B111,Data!I111,(IF(B52=Data!#REF!,Data!#REF!,(IF(B52=Data!#REF!,Data!#REF!,(IF(B52=Data!#REF!,Data!#REF!,(IF(B52=Data!B95,Data!I95,(IF(B52=Data!#REF!,Data!#REF!,Data!#REF!)))))))))))))))&amp;IF(B52=Data!#REF!,Data!#REF!,(IF(B52=Data!#REF!,Data!#REF!,(IF(B52=Data!B235,Data!I235,(IF(B52=Data!#REF!,Data!#REF!,(IF(B52=Data!#REF!,Data!#REF!,(IF(B52=Data!B135,Data!I903,(IF(B52=Data!#REF!,Data!#REF!,(IF(B52=Data!#REF!,Data!#REF!,Data!#REF!)))))))))))))))&amp;IF(B52=Data!#REF!,Data!#REF!,(IF(B52=Data!#REF!,Data!#REF!,(IF(B52=Data!#REF!,Data!#REF!,(IF(B52=Data!#REF!,Data!#REF!,(IF(B52=Data!#REF!,Data!#REF!,Data!#REF!)))))))))</f>
        <v>#REF!</v>
      </c>
      <c r="T52" s="330"/>
      <c r="U52" s="233" t="e">
        <f>IF(B52=Data!B108,Data!J108,(IF(B52=Data!#REF!,Data!#REF!,(IF(B52=Data!B111,Data!J111,(IF(B52=Data!#REF!,Data!#REF!,(IF(B52=Data!#REF!,Data!#REF!,(IF(B52=Data!#REF!,Data!#REF!,(IF(B52=Data!B95,Data!J95,(IF(B52=Data!#REF!,Data!#REF!,Data!#REF!)))))))))))))))&amp;IF(B52=Data!#REF!,Data!#REF!,(IF(B52=Data!#REF!,Data!#REF!,(IF(B52=Data!B235,Data!J235,(IF(B52=Data!#REF!,Data!#REF!,(IF(B52=Data!#REF!,Data!#REF!,(IF(B52=Data!B135,Data!J903,(IF(B52=Data!#REF!,Data!#REF!,(IF(B52=Data!#REF!,Data!#REF!,Data!#REF!)))))))))))))))&amp;IF(B52=Data!#REF!,Data!#REF!,(IF(B52=Data!#REF!,Data!#REF!,(IF(B52=Data!#REF!,Data!#REF!,(IF(B52=Data!#REF!,Data!#REF!,(IF(B52=Data!#REF!,Data!#REF!,Data!#REF!)))))))))</f>
        <v>#REF!</v>
      </c>
      <c r="V52" s="227" t="str">
        <f>IF(D52="","",VLOOKUP(B52,Data!$B$5:$J$501,9,FALSE)*D52)</f>
        <v/>
      </c>
    </row>
    <row r="53" spans="1:22" ht="17.5">
      <c r="A53" s="326"/>
      <c r="B53" s="326"/>
      <c r="C53" s="326"/>
      <c r="D53" s="321">
        <f>SUM(D18:D51)</f>
        <v>98</v>
      </c>
      <c r="E53" s="113"/>
      <c r="F53" s="167"/>
      <c r="G53" s="236">
        <f>SUM(G18:G51)</f>
        <v>238158.36</v>
      </c>
      <c r="H53" s="235"/>
      <c r="I53" s="235"/>
      <c r="J53" s="241"/>
      <c r="K53" s="236">
        <f>SUM(K18:K51)</f>
        <v>24027</v>
      </c>
      <c r="L53" s="236">
        <f>SUM(L18:L51)</f>
        <v>21689</v>
      </c>
      <c r="M53" s="236" t="e">
        <f>SUM(M16:M52)</f>
        <v>#REF!</v>
      </c>
      <c r="N53" s="237">
        <f>SUM(N18:N51)</f>
        <v>0</v>
      </c>
      <c r="O53" s="236">
        <f>SUM(O16:O52)</f>
        <v>0</v>
      </c>
      <c r="P53" s="236" t="e">
        <f>SUM(P16:P52)</f>
        <v>#REF!</v>
      </c>
      <c r="Q53" s="237"/>
      <c r="R53" s="236">
        <f>SUM(R16:R52)</f>
        <v>0</v>
      </c>
      <c r="S53" s="236" t="e">
        <f>SUM(S16:S52)</f>
        <v>#REF!</v>
      </c>
      <c r="T53" s="237"/>
      <c r="U53" s="236" t="e">
        <f>SUM(U16:U52)</f>
        <v>#REF!</v>
      </c>
      <c r="V53" s="238">
        <f>SUM(V18:V52)</f>
        <v>131.60300000000004</v>
      </c>
    </row>
    <row r="54" spans="1:22" ht="16.5">
      <c r="A54" s="326"/>
      <c r="B54" s="19"/>
      <c r="C54" s="21"/>
      <c r="D54" s="203"/>
      <c r="E54" s="34"/>
      <c r="F54" s="186" t="s">
        <v>525</v>
      </c>
      <c r="G54" s="183"/>
      <c r="H54" s="55"/>
      <c r="I54" s="55"/>
      <c r="J54" s="165"/>
      <c r="K54" s="187"/>
      <c r="L54" s="183"/>
      <c r="M54" s="36"/>
      <c r="N54" s="35"/>
      <c r="O54" s="35"/>
      <c r="P54" s="35"/>
      <c r="Q54" s="35"/>
      <c r="R54" s="35"/>
      <c r="S54" s="35"/>
      <c r="T54" s="36"/>
      <c r="U54" s="36"/>
      <c r="V54" s="185"/>
    </row>
    <row r="55" spans="1:22" ht="13">
      <c r="A55" s="16" t="s">
        <v>520</v>
      </c>
      <c r="B55" s="17"/>
      <c r="C55" s="1"/>
      <c r="D55" s="204" t="s">
        <v>532</v>
      </c>
      <c r="E55" s="27"/>
      <c r="F55" s="81" t="s">
        <v>81</v>
      </c>
      <c r="G55" s="85"/>
      <c r="H55" s="32" t="s">
        <v>82</v>
      </c>
      <c r="I55" s="56"/>
      <c r="J55" s="188" t="s">
        <v>83</v>
      </c>
      <c r="K55" s="178"/>
      <c r="L55" s="428" t="s">
        <v>84</v>
      </c>
      <c r="M55" s="429"/>
      <c r="N55" s="429"/>
      <c r="O55" s="429"/>
      <c r="P55" s="429"/>
      <c r="Q55" s="429"/>
      <c r="R55" s="429"/>
      <c r="S55" s="429"/>
      <c r="T55" s="429"/>
      <c r="U55" s="429"/>
      <c r="V55" s="430"/>
    </row>
    <row r="56" spans="1:22" ht="13">
      <c r="A56" s="19" t="s">
        <v>521</v>
      </c>
      <c r="B56" s="20"/>
      <c r="C56" s="60"/>
      <c r="D56" s="201" t="s">
        <v>86</v>
      </c>
      <c r="E56" s="20"/>
      <c r="F56" s="431"/>
      <c r="G56" s="432"/>
      <c r="H56" s="19" t="s">
        <v>87</v>
      </c>
      <c r="I56" s="61"/>
      <c r="J56" s="189" t="s">
        <v>533</v>
      </c>
      <c r="K56" s="180"/>
      <c r="L56" s="176"/>
      <c r="M56" s="20"/>
      <c r="N56" s="20"/>
      <c r="O56" s="20"/>
      <c r="P56" s="20"/>
      <c r="Q56" s="20"/>
      <c r="R56" s="20"/>
      <c r="S56" s="20"/>
      <c r="T56" s="20"/>
      <c r="U56" s="20"/>
      <c r="V56" s="181"/>
    </row>
    <row r="57" spans="1:22">
      <c r="A57" s="19" t="s">
        <v>522</v>
      </c>
      <c r="B57" s="20"/>
      <c r="C57" s="21"/>
      <c r="D57" s="201"/>
      <c r="E57" s="20"/>
      <c r="F57" s="431"/>
      <c r="G57" s="432"/>
      <c r="H57" s="19"/>
      <c r="I57" s="61"/>
      <c r="J57" s="433" t="s">
        <v>92</v>
      </c>
      <c r="K57" s="434"/>
      <c r="L57" s="176"/>
      <c r="M57" s="20"/>
      <c r="N57" s="20"/>
      <c r="O57" s="20"/>
      <c r="P57" s="20"/>
      <c r="Q57" s="20"/>
      <c r="R57" s="20"/>
      <c r="S57" s="20"/>
      <c r="T57" s="20"/>
      <c r="U57" s="20"/>
      <c r="V57" s="181"/>
    </row>
    <row r="58" spans="1:22">
      <c r="A58" s="34"/>
      <c r="B58" s="35"/>
      <c r="C58" s="337"/>
      <c r="D58" s="201" t="s">
        <v>93</v>
      </c>
      <c r="E58" s="20"/>
      <c r="F58" s="190"/>
      <c r="G58" s="191"/>
      <c r="H58" s="19" t="s">
        <v>94</v>
      </c>
      <c r="I58" s="61"/>
      <c r="J58" s="189"/>
      <c r="K58" s="180"/>
      <c r="L58" s="176"/>
      <c r="M58" s="20"/>
      <c r="N58" s="20"/>
      <c r="O58" s="20"/>
      <c r="P58" s="20"/>
      <c r="Q58" s="20"/>
      <c r="R58" s="20"/>
      <c r="S58" s="20"/>
      <c r="T58" s="20"/>
      <c r="U58" s="20"/>
      <c r="V58" s="181"/>
    </row>
    <row r="59" spans="1:22" ht="13">
      <c r="A59" s="16" t="s">
        <v>95</v>
      </c>
      <c r="B59" s="27"/>
      <c r="C59" s="12"/>
      <c r="D59" s="201" t="s">
        <v>96</v>
      </c>
      <c r="E59" s="20"/>
      <c r="F59" s="89" t="s">
        <v>97</v>
      </c>
      <c r="G59" s="86"/>
      <c r="H59" s="19" t="s">
        <v>87</v>
      </c>
      <c r="I59" s="61"/>
      <c r="J59" s="189" t="s">
        <v>98</v>
      </c>
      <c r="K59" s="180"/>
      <c r="L59" s="176"/>
      <c r="M59" s="20"/>
      <c r="N59" s="20"/>
      <c r="O59" s="20"/>
      <c r="P59" s="20"/>
      <c r="Q59" s="20"/>
      <c r="R59" s="20"/>
      <c r="S59" s="20"/>
      <c r="T59" s="20"/>
      <c r="U59" s="20"/>
      <c r="V59" s="181"/>
    </row>
    <row r="60" spans="1:22" ht="13">
      <c r="A60" s="19" t="s">
        <v>538</v>
      </c>
      <c r="B60" s="20"/>
      <c r="C60" s="21"/>
      <c r="D60" s="201" t="s">
        <v>99</v>
      </c>
      <c r="E60" s="20"/>
      <c r="F60" s="90"/>
      <c r="G60" s="192"/>
      <c r="H60" s="19" t="s">
        <v>100</v>
      </c>
      <c r="I60" s="61"/>
      <c r="J60" s="433" t="s">
        <v>523</v>
      </c>
      <c r="K60" s="434"/>
      <c r="L60" s="435" t="s">
        <v>102</v>
      </c>
      <c r="M60" s="436"/>
      <c r="N60" s="436"/>
      <c r="O60" s="436"/>
      <c r="P60" s="436"/>
      <c r="Q60" s="436"/>
      <c r="R60" s="436"/>
      <c r="S60" s="436"/>
      <c r="T60" s="436"/>
      <c r="U60" s="436"/>
      <c r="V60" s="437"/>
    </row>
    <row r="61" spans="1:22">
      <c r="A61" s="34"/>
      <c r="B61" s="35"/>
      <c r="C61" s="36"/>
      <c r="D61" s="202"/>
      <c r="E61" s="35"/>
      <c r="F61" s="422" t="s">
        <v>911</v>
      </c>
      <c r="G61" s="423"/>
      <c r="H61" s="422" t="s">
        <v>903</v>
      </c>
      <c r="I61" s="423"/>
      <c r="J61" s="184" t="s">
        <v>539</v>
      </c>
      <c r="K61" s="184"/>
      <c r="L61" s="424" t="s">
        <v>104</v>
      </c>
      <c r="M61" s="425"/>
      <c r="N61" s="425"/>
      <c r="O61" s="425"/>
      <c r="P61" s="425"/>
      <c r="Q61" s="425"/>
      <c r="R61" s="425"/>
      <c r="S61" s="425"/>
      <c r="T61" s="425"/>
      <c r="U61" s="425"/>
      <c r="V61" s="426"/>
    </row>
    <row r="65" spans="1:29" ht="36" customHeight="1">
      <c r="A65" s="206" t="s">
        <v>545</v>
      </c>
      <c r="B65" s="206"/>
      <c r="D65" s="4"/>
      <c r="F65" s="331" t="s">
        <v>883</v>
      </c>
      <c r="G65" s="331"/>
      <c r="H65" s="331" t="s">
        <v>578</v>
      </c>
      <c r="J65" s="4"/>
    </row>
    <row r="66" spans="1:29" ht="20">
      <c r="A66" s="206" t="s">
        <v>901</v>
      </c>
      <c r="B66" s="206"/>
      <c r="D66" s="4"/>
      <c r="F66" s="331" t="s">
        <v>884</v>
      </c>
      <c r="G66" s="332"/>
      <c r="H66" s="331" t="s">
        <v>578</v>
      </c>
      <c r="J66" s="4"/>
    </row>
    <row r="67" spans="1:29" ht="20">
      <c r="A67" s="206" t="s">
        <v>546</v>
      </c>
      <c r="B67" s="206"/>
      <c r="D67" s="4"/>
      <c r="F67" s="331" t="s">
        <v>885</v>
      </c>
      <c r="G67" s="331"/>
      <c r="H67" s="331" t="s">
        <v>578</v>
      </c>
      <c r="J67" s="4"/>
    </row>
    <row r="68" spans="1:29" ht="20">
      <c r="A68" s="206" t="s">
        <v>547</v>
      </c>
      <c r="B68" s="206"/>
      <c r="D68" s="4"/>
      <c r="F68" s="331" t="s">
        <v>886</v>
      </c>
      <c r="G68" s="331"/>
      <c r="H68" s="331" t="s">
        <v>578</v>
      </c>
      <c r="J68" s="4"/>
    </row>
    <row r="69" spans="1:29" s="172" customFormat="1" ht="20">
      <c r="A69" s="206" t="s">
        <v>548</v>
      </c>
      <c r="B69" s="206"/>
      <c r="C69" s="4"/>
      <c r="D69" s="4"/>
      <c r="E69" s="4"/>
      <c r="F69" s="331" t="s">
        <v>887</v>
      </c>
      <c r="G69" s="331"/>
      <c r="H69" s="331" t="s">
        <v>578</v>
      </c>
      <c r="I69" s="4"/>
      <c r="J69" s="4"/>
      <c r="M69" s="4"/>
      <c r="N69" s="4"/>
      <c r="O69" s="4"/>
      <c r="P69" s="4"/>
      <c r="Q69" s="4"/>
      <c r="R69" s="4"/>
      <c r="S69" s="4"/>
      <c r="T69" s="4"/>
      <c r="U69" s="4"/>
      <c r="V69" s="173"/>
      <c r="Y69" s="4"/>
      <c r="Z69" s="4"/>
      <c r="AA69" s="4"/>
      <c r="AB69" s="4"/>
      <c r="AC69" s="4"/>
    </row>
    <row r="70" spans="1:29" ht="20">
      <c r="F70" s="331" t="s">
        <v>888</v>
      </c>
      <c r="G70" s="331"/>
      <c r="H70" s="331" t="s">
        <v>578</v>
      </c>
    </row>
  </sheetData>
  <mergeCells count="10">
    <mergeCell ref="F61:G61"/>
    <mergeCell ref="H61:I61"/>
    <mergeCell ref="L61:V61"/>
    <mergeCell ref="I5:J5"/>
    <mergeCell ref="L55:V55"/>
    <mergeCell ref="F56:G56"/>
    <mergeCell ref="F57:G57"/>
    <mergeCell ref="J57:K57"/>
    <mergeCell ref="J60:K60"/>
    <mergeCell ref="L60:V60"/>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5"/>
  <sheetViews>
    <sheetView topLeftCell="A10" zoomScale="80" zoomScaleNormal="80" zoomScaleSheetLayoutView="80" workbookViewId="0">
      <selection activeCell="F36" sqref="F36:I36"/>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915</v>
      </c>
      <c r="C18" s="239" t="str">
        <f>IF(D18="","",VLOOKUP(B18,Data!$B$5:$L$501,2,FALSE))</f>
        <v/>
      </c>
      <c r="D18" s="229"/>
      <c r="E18" s="319"/>
      <c r="F18" s="224" t="str">
        <f>IF(D18="","",VLOOKUP(B18,Data!$B$5:$L$501,11,FALSE))</f>
        <v/>
      </c>
      <c r="G18" s="234" t="str">
        <f>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113,Data!G113,(IF(B18=Data!#REF!,Data!#REF!,(IF(B18=Data!B116,Data!G116,(IF(B18=Data!#REF!,Data!#REF!,(IF(B18=Data!#REF!,Data!#REF!,(IF(B18=Data!#REF!,Data!#REF!,(IF(B18=Data!B100,Data!G100,(IF(B18=Data!#REF!,Data!#REF!,Data!#REF!)))))))))))))))&amp;IF(B18=Data!#REF!,Data!#REF!,(IF(B18=Data!#REF!,Data!#REF!,(IF(B18=Data!B240,Data!G240,(IF(B18=Data!#REF!,Data!#REF!,(IF(B18=Data!#REF!,Data!#REF!,(IF(B18=Data!B140,Data!G908,(IF(B18=Data!#REF!,Data!#REF!,(IF(B18=Data!#REF!,Data!#REF!,Data!#REF!)))))))))))))))&amp;IF(B18=Data!#REF!,Data!#REF!,(IF(B18=Data!#REF!,Data!#REF!,(IF(B18=Data!#REF!,Data!#REF!,(IF(B18=Data!#REF!,Data!#REF!,(IF(B18=Data!#REF!,Data!#REF!,Data!#REF!)))))))))</f>
        <v>#REF!</v>
      </c>
      <c r="N18" s="328"/>
      <c r="O18" s="329"/>
      <c r="P18" s="233" t="e">
        <f>IF(B18=Data!B113,Data!H113,(IF(B18=Data!#REF!,Data!#REF!,(IF(B18=Data!B116,Data!H116,(IF(B18=Data!#REF!,Data!#REF!,(IF(B18=Data!#REF!,Data!#REF!,(IF(B18=Data!#REF!,Data!#REF!,(IF(B18=Data!B100,Data!H100,(IF(B18=Data!#REF!,Data!#REF!,Data!#REF!)))))))))))))))&amp;IF(B18=Data!#REF!,Data!#REF!,(IF(B18=Data!#REF!,Data!#REF!,(IF(B18=Data!B240,Data!H240,(IF(B18=Data!#REF!,Data!#REF!,(IF(B18=Data!#REF!,Data!#REF!,(IF(B18=Data!B140,Data!H908,(IF(B18=Data!#REF!,Data!#REF!,(IF(B18=Data!#REF!,Data!#REF!,Data!#REF!)))))))))))))))&amp;IF(B18=Data!#REF!,Data!#REF!,(IF(B18=Data!#REF!,Data!#REF!,(IF(B18=Data!#REF!,Data!#REF!,(IF(B18=Data!#REF!,Data!#REF!,(IF(B18=Data!#REF!,Data!#REF!,Data!#REF!)))))))))</f>
        <v>#REF!</v>
      </c>
      <c r="Q18" s="329"/>
      <c r="R18" s="329"/>
      <c r="S18" s="233" t="e">
        <f>IF(B18=Data!B113,Data!I113,(IF(B18=Data!#REF!,Data!#REF!,(IF(B18=Data!B116,Data!I116,(IF(B18=Data!#REF!,Data!#REF!,(IF(B18=Data!#REF!,Data!#REF!,(IF(B18=Data!#REF!,Data!#REF!,(IF(B18=Data!B100,Data!I100,(IF(B18=Data!#REF!,Data!#REF!,Data!#REF!)))))))))))))))&amp;IF(B18=Data!#REF!,Data!#REF!,(IF(B18=Data!#REF!,Data!#REF!,(IF(B18=Data!B240,Data!I240,(IF(B18=Data!#REF!,Data!#REF!,(IF(B18=Data!#REF!,Data!#REF!,(IF(B18=Data!B140,Data!I908,(IF(B18=Data!#REF!,Data!#REF!,(IF(B18=Data!#REF!,Data!#REF!,Data!#REF!)))))))))))))))&amp;IF(B18=Data!#REF!,Data!#REF!,(IF(B18=Data!#REF!,Data!#REF!,(IF(B18=Data!#REF!,Data!#REF!,(IF(B18=Data!#REF!,Data!#REF!,(IF(B18=Data!#REF!,Data!#REF!,Data!#REF!)))))))))</f>
        <v>#REF!</v>
      </c>
      <c r="T18" s="330"/>
      <c r="U18" s="233" t="e">
        <f>IF(B18=Data!B113,Data!J113,(IF(B18=Data!#REF!,Data!#REF!,(IF(B18=Data!B116,Data!J116,(IF(B18=Data!#REF!,Data!#REF!,(IF(B18=Data!#REF!,Data!#REF!,(IF(B18=Data!#REF!,Data!#REF!,(IF(B18=Data!B100,Data!J100,(IF(B18=Data!#REF!,Data!#REF!,Data!#REF!)))))))))))))))&amp;IF(B18=Data!#REF!,Data!#REF!,(IF(B18=Data!#REF!,Data!#REF!,(IF(B18=Data!B240,Data!J240,(IF(B18=Data!#REF!,Data!#REF!,(IF(B18=Data!#REF!,Data!#REF!,(IF(B18=Data!B140,Data!J908,(IF(B18=Data!#REF!,Data!#REF!,(IF(B18=Data!#REF!,Data!#REF!,Data!#REF!)))))))))))))))&amp;IF(B18=Data!#REF!,Data!#REF!,(IF(B18=Data!#REF!,Data!#REF!,(IF(B18=Data!#REF!,Data!#REF!,(IF(B18=Data!#REF!,Data!#REF!,(IF(B18=Data!#REF!,Data!#REF!,Data!#REF!)))))))))</f>
        <v>#REF!</v>
      </c>
      <c r="V18" s="227" t="str">
        <f>IF(D18="","",VLOOKUP(B18,Data!$B$5:$J$501,9,FALSE)*D18)</f>
        <v/>
      </c>
    </row>
    <row r="19" spans="1:22" ht="17.5" customHeight="1">
      <c r="A19" s="326"/>
      <c r="B19" s="327" t="s">
        <v>350</v>
      </c>
      <c r="C19" s="239" t="str">
        <f>IF(D19="","",VLOOKUP(B19,Data!$B$5:$L$501,2,FALSE))</f>
        <v>ZF42500</v>
      </c>
      <c r="D19" s="229">
        <v>11</v>
      </c>
      <c r="E19" s="319" t="s">
        <v>570</v>
      </c>
      <c r="F19" s="224">
        <f>IF(D19="","",VLOOKUP(B19,Data!$B$5:$L$501,11,FALSE))</f>
        <v>2302.7199999999998</v>
      </c>
      <c r="G19" s="234">
        <f>IF(D19&gt;0,D19*F19,"-")</f>
        <v>25329.919999999998</v>
      </c>
      <c r="H19" s="225" t="str">
        <f>IF(D19="","",VLOOKUP(B19,Data!$B$5:$D$501,3,FALSE))</f>
        <v>C/T</v>
      </c>
      <c r="I19" s="225" t="str">
        <f>IF(D19="","",VLOOKUP(B19,Data!$B$5:$M$501,12,FALSE))</f>
        <v>Indonesia</v>
      </c>
      <c r="J19" s="231" t="s">
        <v>914</v>
      </c>
      <c r="K19" s="226">
        <f>IF(D19="","",VLOOKUP(B19,Data!$B$5:$E$501,4,FALSE)*D19)</f>
        <v>2937</v>
      </c>
      <c r="L19" s="232">
        <f>IF(D19="","",VLOOKUP(B19,Data!$B$5:$F$501,5,FALSE)*D19)</f>
        <v>2662</v>
      </c>
      <c r="M19" s="230" t="e">
        <f>IF(B19=Data!B91,Data!G91,(IF(B19=Data!#REF!,Data!#REF!,(IF(B19=Data!B94,Data!G94,(IF(B19=Data!#REF!,Data!#REF!,(IF(B19=Data!#REF!,Data!#REF!,(IF(B19=Data!#REF!,Data!#REF!,(IF(B19=Data!B78,Data!G78,(IF(B19=Data!#REF!,Data!#REF!,Data!#REF!)))))))))))))))&amp;IF(B19=Data!#REF!,Data!#REF!,(IF(B19=Data!#REF!,Data!#REF!,(IF(B19=Data!B218,Data!G218,(IF(B19=Data!#REF!,Data!#REF!,(IF(B19=Data!#REF!,Data!#REF!,(IF(B19=Data!B118,Data!G886,(IF(B19=Data!#REF!,Data!#REF!,(IF(B19=Data!#REF!,Data!#REF!,Data!#REF!)))))))))))))))&amp;IF(B19=Data!#REF!,Data!#REF!,(IF(B19=Data!#REF!,Data!#REF!,(IF(B19=Data!#REF!,Data!#REF!,(IF(B19=Data!#REF!,Data!#REF!,(IF(B19=Data!#REF!,Data!#REF!,Data!#REF!)))))))))</f>
        <v>#REF!</v>
      </c>
      <c r="N19" s="328"/>
      <c r="O19" s="329"/>
      <c r="P19" s="233" t="e">
        <f>IF(B19=Data!B91,Data!H91,(IF(B19=Data!#REF!,Data!#REF!,(IF(B19=Data!B94,Data!H94,(IF(B19=Data!#REF!,Data!#REF!,(IF(B19=Data!#REF!,Data!#REF!,(IF(B19=Data!#REF!,Data!#REF!,(IF(B19=Data!B78,Data!H78,(IF(B19=Data!#REF!,Data!#REF!,Data!#REF!)))))))))))))))&amp;IF(B19=Data!#REF!,Data!#REF!,(IF(B19=Data!#REF!,Data!#REF!,(IF(B19=Data!B218,Data!H218,(IF(B19=Data!#REF!,Data!#REF!,(IF(B19=Data!#REF!,Data!#REF!,(IF(B19=Data!B118,Data!H886,(IF(B19=Data!#REF!,Data!#REF!,(IF(B19=Data!#REF!,Data!#REF!,Data!#REF!)))))))))))))))&amp;IF(B19=Data!#REF!,Data!#REF!,(IF(B19=Data!#REF!,Data!#REF!,(IF(B19=Data!#REF!,Data!#REF!,(IF(B19=Data!#REF!,Data!#REF!,(IF(B19=Data!#REF!,Data!#REF!,Data!#REF!)))))))))</f>
        <v>#REF!</v>
      </c>
      <c r="Q19" s="329"/>
      <c r="R19" s="329"/>
      <c r="S19" s="233" t="e">
        <f>IF(B19=Data!B91,Data!I91,(IF(B19=Data!#REF!,Data!#REF!,(IF(B19=Data!B94,Data!I94,(IF(B19=Data!#REF!,Data!#REF!,(IF(B19=Data!#REF!,Data!#REF!,(IF(B19=Data!#REF!,Data!#REF!,(IF(B19=Data!B78,Data!I78,(IF(B19=Data!#REF!,Data!#REF!,Data!#REF!)))))))))))))))&amp;IF(B19=Data!#REF!,Data!#REF!,(IF(B19=Data!#REF!,Data!#REF!,(IF(B19=Data!B218,Data!I218,(IF(B19=Data!#REF!,Data!#REF!,(IF(B19=Data!#REF!,Data!#REF!,(IF(B19=Data!B118,Data!I886,(IF(B19=Data!#REF!,Data!#REF!,(IF(B19=Data!#REF!,Data!#REF!,Data!#REF!)))))))))))))))&amp;IF(B19=Data!#REF!,Data!#REF!,(IF(B19=Data!#REF!,Data!#REF!,(IF(B19=Data!#REF!,Data!#REF!,(IF(B19=Data!#REF!,Data!#REF!,(IF(B19=Data!#REF!,Data!#REF!,Data!#REF!)))))))))</f>
        <v>#REF!</v>
      </c>
      <c r="T19" s="330"/>
      <c r="U19" s="233" t="e">
        <f>IF(B19=Data!B91,Data!J91,(IF(B19=Data!#REF!,Data!#REF!,(IF(B19=Data!B94,Data!J94,(IF(B19=Data!#REF!,Data!#REF!,(IF(B19=Data!#REF!,Data!#REF!,(IF(B19=Data!#REF!,Data!#REF!,(IF(B19=Data!B78,Data!J78,(IF(B19=Data!#REF!,Data!#REF!,Data!#REF!)))))))))))))))&amp;IF(B19=Data!#REF!,Data!#REF!,(IF(B19=Data!#REF!,Data!#REF!,(IF(B19=Data!B218,Data!J218,(IF(B19=Data!#REF!,Data!#REF!,(IF(B19=Data!#REF!,Data!#REF!,(IF(B19=Data!B118,Data!J886,(IF(B19=Data!#REF!,Data!#REF!,(IF(B19=Data!#REF!,Data!#REF!,Data!#REF!)))))))))))))))&amp;IF(B19=Data!#REF!,Data!#REF!,(IF(B19=Data!#REF!,Data!#REF!,(IF(B19=Data!#REF!,Data!#REF!,(IF(B19=Data!#REF!,Data!#REF!,(IF(B19=Data!#REF!,Data!#REF!,Data!#REF!)))))))))</f>
        <v>#REF!</v>
      </c>
      <c r="V19" s="227">
        <f>IF(D19="","",VLOOKUP(B19,Data!$B$5:$J$501,9,FALSE)*D19)</f>
        <v>16.367999999999999</v>
      </c>
    </row>
    <row r="20" spans="1:22" ht="17.75" customHeight="1">
      <c r="A20" s="251"/>
      <c r="B20" s="242"/>
      <c r="C20" s="239" t="str">
        <f>IF(D20="","",VLOOKUP(B20,Data!$B$5:$L$501,2,FALSE))</f>
        <v/>
      </c>
      <c r="D20" s="229"/>
      <c r="E20" s="228"/>
      <c r="F20" s="224" t="str">
        <f>IF(D20="","",VLOOKUP(B20,Data!$B$5:$L$501,11,FALSE))</f>
        <v/>
      </c>
      <c r="G20" s="234" t="str">
        <f>IF(D20&gt;0,D20*F20,"-")</f>
        <v>-</v>
      </c>
      <c r="H20" s="225" t="str">
        <f>IF(D20="","",VLOOKUP(B20,Data!$B$5:$D$501,3,FALSE))</f>
        <v/>
      </c>
      <c r="I20" s="225" t="str">
        <f>IF(D20="","",VLOOKUP(B20,Data!$B$5:$M$501,12,FALSE))</f>
        <v/>
      </c>
      <c r="J20" s="231"/>
      <c r="K20" s="226" t="str">
        <f>IF(D20="","",VLOOKUP(B20,Data!$B$5:$E$501,4,FALSE)*D20)</f>
        <v/>
      </c>
      <c r="L20" s="232" t="str">
        <f>IF(D20="","",VLOOKUP(B20,Data!$B$5:$F$501,5,FALSE)*D20)</f>
        <v/>
      </c>
      <c r="M20" s="230" t="e">
        <f>IF(B20=Data!B116,Data!G116,(IF(B20=Data!#REF!,Data!#REF!,(IF(B20=Data!B119,Data!G119,(IF(B20=Data!#REF!,Data!#REF!,(IF(B20=Data!#REF!,Data!#REF!,(IF(B20=Data!#REF!,Data!#REF!,(IF(B20=Data!B103,Data!G103,(IF(B20=Data!#REF!,Data!#REF!,Data!#REF!)))))))))))))))&amp;IF(B20=Data!#REF!,Data!#REF!,(IF(B20=Data!#REF!,Data!#REF!,(IF(B20=Data!B243,Data!G243,(IF(B20=Data!#REF!,Data!#REF!,(IF(B20=Data!#REF!,Data!#REF!,(IF(B20=Data!B143,Data!G911,(IF(B20=Data!#REF!,Data!#REF!,(IF(B20=Data!#REF!,Data!#REF!,Data!#REF!)))))))))))))))&amp;IF(B20=Data!#REF!,Data!#REF!,(IF(B20=Data!#REF!,Data!#REF!,(IF(B20=Data!#REF!,Data!#REF!,(IF(B20=Data!#REF!,Data!#REF!,(IF(B20=Data!#REF!,Data!#REF!,Data!#REF!)))))))))</f>
        <v>#REF!</v>
      </c>
      <c r="N20" s="328"/>
      <c r="O20" s="329"/>
      <c r="P20" s="233" t="e">
        <f>IF(B20=Data!B116,Data!H116,(IF(B20=Data!#REF!,Data!#REF!,(IF(B20=Data!B119,Data!H119,(IF(B20=Data!#REF!,Data!#REF!,(IF(B20=Data!#REF!,Data!#REF!,(IF(B20=Data!#REF!,Data!#REF!,(IF(B20=Data!B103,Data!H103,(IF(B20=Data!#REF!,Data!#REF!,Data!#REF!)))))))))))))))&amp;IF(B20=Data!#REF!,Data!#REF!,(IF(B20=Data!#REF!,Data!#REF!,(IF(B20=Data!B243,Data!H243,(IF(B20=Data!#REF!,Data!#REF!,(IF(B20=Data!#REF!,Data!#REF!,(IF(B20=Data!B143,Data!H911,(IF(B20=Data!#REF!,Data!#REF!,(IF(B20=Data!#REF!,Data!#REF!,Data!#REF!)))))))))))))))&amp;IF(B20=Data!#REF!,Data!#REF!,(IF(B20=Data!#REF!,Data!#REF!,(IF(B20=Data!#REF!,Data!#REF!,(IF(B20=Data!#REF!,Data!#REF!,(IF(B20=Data!#REF!,Data!#REF!,Data!#REF!)))))))))</f>
        <v>#REF!</v>
      </c>
      <c r="Q20" s="329"/>
      <c r="R20" s="329"/>
      <c r="S20" s="233" t="e">
        <f>IF(B20=Data!B116,Data!I116,(IF(B20=Data!#REF!,Data!#REF!,(IF(B20=Data!B119,Data!I119,(IF(B20=Data!#REF!,Data!#REF!,(IF(B20=Data!#REF!,Data!#REF!,(IF(B20=Data!#REF!,Data!#REF!,(IF(B20=Data!B103,Data!I103,(IF(B20=Data!#REF!,Data!#REF!,Data!#REF!)))))))))))))))&amp;IF(B20=Data!#REF!,Data!#REF!,(IF(B20=Data!#REF!,Data!#REF!,(IF(B20=Data!B243,Data!I243,(IF(B20=Data!#REF!,Data!#REF!,(IF(B20=Data!#REF!,Data!#REF!,(IF(B20=Data!B143,Data!I911,(IF(B20=Data!#REF!,Data!#REF!,(IF(B20=Data!#REF!,Data!#REF!,Data!#REF!)))))))))))))))&amp;IF(B20=Data!#REF!,Data!#REF!,(IF(B20=Data!#REF!,Data!#REF!,(IF(B20=Data!#REF!,Data!#REF!,(IF(B20=Data!#REF!,Data!#REF!,(IF(B20=Data!#REF!,Data!#REF!,Data!#REF!)))))))))</f>
        <v>#REF!</v>
      </c>
      <c r="T20" s="330"/>
      <c r="U20" s="233" t="e">
        <f>IF(B20=Data!B116,Data!J116,(IF(B20=Data!#REF!,Data!#REF!,(IF(B20=Data!B119,Data!J119,(IF(B20=Data!#REF!,Data!#REF!,(IF(B20=Data!#REF!,Data!#REF!,(IF(B20=Data!#REF!,Data!#REF!,(IF(B20=Data!B103,Data!J103,(IF(B20=Data!#REF!,Data!#REF!,Data!#REF!)))))))))))))))&amp;IF(B20=Data!#REF!,Data!#REF!,(IF(B20=Data!#REF!,Data!#REF!,(IF(B20=Data!B243,Data!J243,(IF(B20=Data!#REF!,Data!#REF!,(IF(B20=Data!#REF!,Data!#REF!,(IF(B20=Data!B143,Data!J911,(IF(B20=Data!#REF!,Data!#REF!,(IF(B20=Data!#REF!,Data!#REF!,Data!#REF!)))))))))))))))&amp;IF(B20=Data!#REF!,Data!#REF!,(IF(B20=Data!#REF!,Data!#REF!,(IF(B20=Data!#REF!,Data!#REF!,(IF(B20=Data!#REF!,Data!#REF!,(IF(B20=Data!#REF!,Data!#REF!,Data!#REF!)))))))))</f>
        <v>#REF!</v>
      </c>
      <c r="V20" s="227" t="str">
        <f>IF(D20="","",VLOOKUP(B20,Data!$B$5:$J$501,9,FALSE)*D20)</f>
        <v/>
      </c>
    </row>
    <row r="21" spans="1:22" ht="17.5" customHeight="1">
      <c r="A21" s="326"/>
      <c r="B21" s="327"/>
      <c r="C21" s="239" t="str">
        <f>IF(D21="","",VLOOKUP(B21,Data!$B$5:$L$501,2,FALSE))</f>
        <v/>
      </c>
      <c r="D21" s="229"/>
      <c r="E21" s="228" t="s">
        <v>519</v>
      </c>
      <c r="F21" s="224" t="str">
        <f>IF(D21="","",VLOOKUP(B21,Data!$B$5:$L$501,11,FALSE))</f>
        <v/>
      </c>
      <c r="G21" s="234" t="str">
        <f>IF(D21&gt;0,D21*F21,"-")</f>
        <v>-</v>
      </c>
      <c r="H21" s="225" t="str">
        <f>IF(D21="","",VLOOKUP(B21,Data!$B$5:$D$501,3,FALSE))</f>
        <v/>
      </c>
      <c r="I21" s="225" t="str">
        <f>IF(D21="","",VLOOKUP(B21,Data!$B$5:$M$501,12,FALSE))</f>
        <v/>
      </c>
      <c r="J21" s="231"/>
      <c r="K21" s="226" t="str">
        <f>IF(D21="","",VLOOKUP(B21,Data!$B$5:$E$501,4,FALSE)*D21)</f>
        <v/>
      </c>
      <c r="L21" s="232" t="str">
        <f>IF(D21="","",VLOOKUP(B21,Data!$B$5:$F$501,5,FALSE)*D21)</f>
        <v/>
      </c>
      <c r="M21" s="230" t="e">
        <f>IF(B21=Data!B94,Data!G94,(IF(B21=Data!#REF!,Data!#REF!,(IF(B21=Data!B97,Data!G97,(IF(B21=Data!#REF!,Data!#REF!,(IF(B21=Data!#REF!,Data!#REF!,(IF(B21=Data!#REF!,Data!#REF!,(IF(B21=Data!B81,Data!G81,(IF(B21=Data!#REF!,Data!#REF!,Data!#REF!)))))))))))))))&amp;IF(B21=Data!#REF!,Data!#REF!,(IF(B21=Data!#REF!,Data!#REF!,(IF(B21=Data!B221,Data!G221,(IF(B21=Data!#REF!,Data!#REF!,(IF(B21=Data!#REF!,Data!#REF!,(IF(B21=Data!B121,Data!G889,(IF(B21=Data!#REF!,Data!#REF!,(IF(B21=Data!#REF!,Data!#REF!,Data!#REF!)))))))))))))))&amp;IF(B21=Data!#REF!,Data!#REF!,(IF(B21=Data!#REF!,Data!#REF!,(IF(B21=Data!#REF!,Data!#REF!,(IF(B21=Data!#REF!,Data!#REF!,(IF(B21=Data!#REF!,Data!#REF!,Data!#REF!)))))))))</f>
        <v>#REF!</v>
      </c>
      <c r="N21" s="328"/>
      <c r="O21" s="329"/>
      <c r="P21" s="233" t="e">
        <f>IF(B21=Data!B94,Data!H94,(IF(B21=Data!#REF!,Data!#REF!,(IF(B21=Data!B97,Data!H97,(IF(B21=Data!#REF!,Data!#REF!,(IF(B21=Data!#REF!,Data!#REF!,(IF(B21=Data!#REF!,Data!#REF!,(IF(B21=Data!B81,Data!H81,(IF(B21=Data!#REF!,Data!#REF!,Data!#REF!)))))))))))))))&amp;IF(B21=Data!#REF!,Data!#REF!,(IF(B21=Data!#REF!,Data!#REF!,(IF(B21=Data!B221,Data!H221,(IF(B21=Data!#REF!,Data!#REF!,(IF(B21=Data!#REF!,Data!#REF!,(IF(B21=Data!B121,Data!H889,(IF(B21=Data!#REF!,Data!#REF!,(IF(B21=Data!#REF!,Data!#REF!,Data!#REF!)))))))))))))))&amp;IF(B21=Data!#REF!,Data!#REF!,(IF(B21=Data!#REF!,Data!#REF!,(IF(B21=Data!#REF!,Data!#REF!,(IF(B21=Data!#REF!,Data!#REF!,(IF(B21=Data!#REF!,Data!#REF!,Data!#REF!)))))))))</f>
        <v>#REF!</v>
      </c>
      <c r="Q21" s="329"/>
      <c r="R21" s="329"/>
      <c r="S21" s="233" t="e">
        <f>IF(B21=Data!B94,Data!I94,(IF(B21=Data!#REF!,Data!#REF!,(IF(B21=Data!B97,Data!I97,(IF(B21=Data!#REF!,Data!#REF!,(IF(B21=Data!#REF!,Data!#REF!,(IF(B21=Data!#REF!,Data!#REF!,(IF(B21=Data!B81,Data!I81,(IF(B21=Data!#REF!,Data!#REF!,Data!#REF!)))))))))))))))&amp;IF(B21=Data!#REF!,Data!#REF!,(IF(B21=Data!#REF!,Data!#REF!,(IF(B21=Data!B221,Data!I221,(IF(B21=Data!#REF!,Data!#REF!,(IF(B21=Data!#REF!,Data!#REF!,(IF(B21=Data!B121,Data!I889,(IF(B21=Data!#REF!,Data!#REF!,(IF(B21=Data!#REF!,Data!#REF!,Data!#REF!)))))))))))))))&amp;IF(B21=Data!#REF!,Data!#REF!,(IF(B21=Data!#REF!,Data!#REF!,(IF(B21=Data!#REF!,Data!#REF!,(IF(B21=Data!#REF!,Data!#REF!,(IF(B21=Data!#REF!,Data!#REF!,Data!#REF!)))))))))</f>
        <v>#REF!</v>
      </c>
      <c r="T21" s="330"/>
      <c r="U21" s="233" t="e">
        <f>IF(B21=Data!B94,Data!J94,(IF(B21=Data!#REF!,Data!#REF!,(IF(B21=Data!B97,Data!J97,(IF(B21=Data!#REF!,Data!#REF!,(IF(B21=Data!#REF!,Data!#REF!,(IF(B21=Data!#REF!,Data!#REF!,(IF(B21=Data!B81,Data!J81,(IF(B21=Data!#REF!,Data!#REF!,Data!#REF!)))))))))))))))&amp;IF(B21=Data!#REF!,Data!#REF!,(IF(B21=Data!#REF!,Data!#REF!,(IF(B21=Data!B221,Data!J221,(IF(B21=Data!#REF!,Data!#REF!,(IF(B21=Data!#REF!,Data!#REF!,(IF(B21=Data!B121,Data!J889,(IF(B21=Data!#REF!,Data!#REF!,(IF(B21=Data!#REF!,Data!#REF!,Data!#REF!)))))))))))))))&amp;IF(B21=Data!#REF!,Data!#REF!,(IF(B21=Data!#REF!,Data!#REF!,(IF(B21=Data!#REF!,Data!#REF!,(IF(B21=Data!#REF!,Data!#REF!,(IF(B21=Data!#REF!,Data!#REF!,Data!#REF!)))))))))</f>
        <v>#REF!</v>
      </c>
      <c r="V21" s="227" t="str">
        <f>IF(D21="","",VLOOKUP(B21,Data!$B$5:$J$501,9,FALSE)*D21)</f>
        <v/>
      </c>
    </row>
    <row r="22" spans="1:22" ht="17.75" customHeight="1">
      <c r="A22" s="326"/>
      <c r="B22" s="327"/>
      <c r="C22" s="239" t="str">
        <f>IF(D22="","",VLOOKUP(B22,Data!$B$5:$L$501,2,FALSE))</f>
        <v/>
      </c>
      <c r="D22" s="229"/>
      <c r="E22" s="319"/>
      <c r="F22" s="224" t="str">
        <f>IF(D22="","",VLOOKUP(B22,Data!$B$5:$L$501,11,FALSE))</f>
        <v/>
      </c>
      <c r="G22" s="234" t="str">
        <f t="shared" ref="G22:G26" si="0">IF(D22&gt;0,D22*F22,"-")</f>
        <v>-</v>
      </c>
      <c r="H22" s="225" t="str">
        <f>IF(D22="","",VLOOKUP(B22,Data!$B$5:$D$501,3,FALSE))</f>
        <v/>
      </c>
      <c r="I22" s="225" t="str">
        <f>IF(D22="","",VLOOKUP(B22,Data!$B$5:$M$501,12,FALSE))</f>
        <v/>
      </c>
      <c r="J22" s="231"/>
      <c r="K22" s="226" t="str">
        <f>IF(D22="","",VLOOKUP(B22,Data!$B$5:$E$501,4,FALSE)*D22)</f>
        <v/>
      </c>
      <c r="L22" s="232" t="str">
        <f>IF(D22="","",VLOOKUP(B22,Data!$B$5:$F$501,5,FALSE)*D22)</f>
        <v/>
      </c>
      <c r="M22" s="230" t="e">
        <f>IF(B22=Data!B70,Data!G70,(IF(B22=Data!#REF!,Data!#REF!,(IF(B22=Data!B73,Data!G73,(IF(B22=Data!#REF!,Data!#REF!,(IF(B22=Data!#REF!,Data!#REF!,(IF(B22=Data!#REF!,Data!#REF!,(IF(B22=Data!B57,Data!G57,(IF(B22=Data!#REF!,Data!#REF!,Data!#REF!)))))))))))))))&amp;IF(B22=Data!#REF!,Data!#REF!,(IF(B22=Data!#REF!,Data!#REF!,(IF(B22=Data!B197,Data!G197,(IF(B22=Data!#REF!,Data!#REF!,(IF(B22=Data!#REF!,Data!#REF!,(IF(B22=Data!B97,Data!G865,(IF(B22=Data!#REF!,Data!#REF!,(IF(B22=Data!#REF!,Data!#REF!,Data!#REF!)))))))))))))))&amp;IF(B22=Data!#REF!,Data!#REF!,(IF(B22=Data!#REF!,Data!#REF!,(IF(B22=Data!#REF!,Data!#REF!,(IF(B22=Data!#REF!,Data!#REF!,(IF(B22=Data!#REF!,Data!#REF!,Data!#REF!)))))))))</f>
        <v>#REF!</v>
      </c>
      <c r="N22" s="328"/>
      <c r="O22" s="329"/>
      <c r="P22" s="233" t="e">
        <f>IF(B22=Data!B70,Data!H70,(IF(B22=Data!#REF!,Data!#REF!,(IF(B22=Data!B73,Data!H73,(IF(B22=Data!#REF!,Data!#REF!,(IF(B22=Data!#REF!,Data!#REF!,(IF(B22=Data!#REF!,Data!#REF!,(IF(B22=Data!B57,Data!H57,(IF(B22=Data!#REF!,Data!#REF!,Data!#REF!)))))))))))))))&amp;IF(B22=Data!#REF!,Data!#REF!,(IF(B22=Data!#REF!,Data!#REF!,(IF(B22=Data!B197,Data!H197,(IF(B22=Data!#REF!,Data!#REF!,(IF(B22=Data!#REF!,Data!#REF!,(IF(B22=Data!B97,Data!H865,(IF(B22=Data!#REF!,Data!#REF!,(IF(B22=Data!#REF!,Data!#REF!,Data!#REF!)))))))))))))))&amp;IF(B22=Data!#REF!,Data!#REF!,(IF(B22=Data!#REF!,Data!#REF!,(IF(B22=Data!#REF!,Data!#REF!,(IF(B22=Data!#REF!,Data!#REF!,(IF(B22=Data!#REF!,Data!#REF!,Data!#REF!)))))))))</f>
        <v>#REF!</v>
      </c>
      <c r="Q22" s="329"/>
      <c r="R22" s="329"/>
      <c r="S22" s="233" t="e">
        <f>IF(B22=Data!B70,Data!I70,(IF(B22=Data!#REF!,Data!#REF!,(IF(B22=Data!B73,Data!I73,(IF(B22=Data!#REF!,Data!#REF!,(IF(B22=Data!#REF!,Data!#REF!,(IF(B22=Data!#REF!,Data!#REF!,(IF(B22=Data!B57,Data!I57,(IF(B22=Data!#REF!,Data!#REF!,Data!#REF!)))))))))))))))&amp;IF(B22=Data!#REF!,Data!#REF!,(IF(B22=Data!#REF!,Data!#REF!,(IF(B22=Data!B197,Data!I197,(IF(B22=Data!#REF!,Data!#REF!,(IF(B22=Data!#REF!,Data!#REF!,(IF(B22=Data!B97,Data!I865,(IF(B22=Data!#REF!,Data!#REF!,(IF(B22=Data!#REF!,Data!#REF!,Data!#REF!)))))))))))))))&amp;IF(B22=Data!#REF!,Data!#REF!,(IF(B22=Data!#REF!,Data!#REF!,(IF(B22=Data!#REF!,Data!#REF!,(IF(B22=Data!#REF!,Data!#REF!,(IF(B22=Data!#REF!,Data!#REF!,Data!#REF!)))))))))</f>
        <v>#REF!</v>
      </c>
      <c r="T22" s="330"/>
      <c r="U22" s="233" t="e">
        <f>IF(B22=Data!B70,Data!J70,(IF(B22=Data!#REF!,Data!#REF!,(IF(B22=Data!B73,Data!J73,(IF(B22=Data!#REF!,Data!#REF!,(IF(B22=Data!#REF!,Data!#REF!,(IF(B22=Data!#REF!,Data!#REF!,(IF(B22=Data!B57,Data!J57,(IF(B22=Data!#REF!,Data!#REF!,Data!#REF!)))))))))))))))&amp;IF(B22=Data!#REF!,Data!#REF!,(IF(B22=Data!#REF!,Data!#REF!,(IF(B22=Data!B197,Data!J197,(IF(B22=Data!#REF!,Data!#REF!,(IF(B22=Data!#REF!,Data!#REF!,(IF(B22=Data!B97,Data!J865,(IF(B22=Data!#REF!,Data!#REF!,(IF(B22=Data!#REF!,Data!#REF!,Data!#REF!)))))))))))))))&amp;IF(B22=Data!#REF!,Data!#REF!,(IF(B22=Data!#REF!,Data!#REF!,(IF(B22=Data!#REF!,Data!#REF!,(IF(B22=Data!#REF!,Data!#REF!,(IF(B22=Data!#REF!,Data!#REF!,Data!#REF!)))))))))</f>
        <v>#REF!</v>
      </c>
      <c r="V22" s="227" t="str">
        <f>IF(D22="","",VLOOKUP(B22,Data!$B$5:$J$501,9,FALSE)*D22)</f>
        <v/>
      </c>
    </row>
    <row r="23" spans="1:22" ht="17.75" customHeight="1">
      <c r="A23" s="326"/>
      <c r="B23" s="327"/>
      <c r="C23" s="239" t="str">
        <f>IF(D23="","",VLOOKUP(B23,Data!$B$5:$L$501,2,FALSE))</f>
        <v/>
      </c>
      <c r="D23" s="229"/>
      <c r="E23" s="320" t="s">
        <v>524</v>
      </c>
      <c r="F23" s="224" t="str">
        <f>IF(D23="","",VLOOKUP(B23,Data!$B$5:$L$501,11,FALSE))</f>
        <v/>
      </c>
      <c r="G23" s="234" t="str">
        <f t="shared" si="0"/>
        <v>-</v>
      </c>
      <c r="H23" s="225" t="str">
        <f>IF(D23="","",VLOOKUP(B23,Data!$B$5:$D$501,3,FALSE))</f>
        <v/>
      </c>
      <c r="I23" s="225" t="str">
        <f>IF(D23="","",VLOOKUP(B23,Data!$B$5:$M$501,12,FALSE))</f>
        <v/>
      </c>
      <c r="J23" s="231"/>
      <c r="K23" s="226" t="str">
        <f>IF(D23="","",VLOOKUP(B23,Data!$B$5:$E$501,4,FALSE)*D23)</f>
        <v/>
      </c>
      <c r="L23" s="232" t="str">
        <f>IF(D23="","",VLOOKUP(B23,Data!$B$5:$F$501,5,FALSE)*D23)</f>
        <v/>
      </c>
      <c r="M23" s="230" t="e">
        <f>IF(B23=Data!B63,Data!G63,(IF(B23=Data!#REF!,Data!#REF!,(IF(B23=Data!B66,Data!G66,(IF(B23=Data!#REF!,Data!#REF!,(IF(B23=Data!#REF!,Data!#REF!,(IF(B23=Data!#REF!,Data!#REF!,(IF(B23=Data!B50,Data!G50,(IF(B23=Data!#REF!,Data!#REF!,Data!#REF!)))))))))))))))&amp;IF(B23=Data!#REF!,Data!#REF!,(IF(B23=Data!#REF!,Data!#REF!,(IF(B23=Data!B190,Data!G190,(IF(B23=Data!#REF!,Data!#REF!,(IF(B23=Data!#REF!,Data!#REF!,(IF(B23=Data!B90,Data!G858,(IF(B23=Data!#REF!,Data!#REF!,(IF(B23=Data!#REF!,Data!#REF!,Data!#REF!)))))))))))))))&amp;IF(B23=Data!#REF!,Data!#REF!,(IF(B23=Data!#REF!,Data!#REF!,(IF(B23=Data!#REF!,Data!#REF!,(IF(B23=Data!#REF!,Data!#REF!,(IF(B23=Data!#REF!,Data!#REF!,Data!#REF!)))))))))</f>
        <v>#REF!</v>
      </c>
      <c r="N23" s="328"/>
      <c r="O23" s="329"/>
      <c r="P23" s="233" t="e">
        <f>IF(B23=Data!B63,Data!H63,(IF(B23=Data!#REF!,Data!#REF!,(IF(B23=Data!B66,Data!H66,(IF(B23=Data!#REF!,Data!#REF!,(IF(B23=Data!#REF!,Data!#REF!,(IF(B23=Data!#REF!,Data!#REF!,(IF(B23=Data!B50,Data!H50,(IF(B23=Data!#REF!,Data!#REF!,Data!#REF!)))))))))))))))&amp;IF(B23=Data!#REF!,Data!#REF!,(IF(B23=Data!#REF!,Data!#REF!,(IF(B23=Data!B190,Data!H190,(IF(B23=Data!#REF!,Data!#REF!,(IF(B23=Data!#REF!,Data!#REF!,(IF(B23=Data!B90,Data!H858,(IF(B23=Data!#REF!,Data!#REF!,(IF(B23=Data!#REF!,Data!#REF!,Data!#REF!)))))))))))))))&amp;IF(B23=Data!#REF!,Data!#REF!,(IF(B23=Data!#REF!,Data!#REF!,(IF(B23=Data!#REF!,Data!#REF!,(IF(B23=Data!#REF!,Data!#REF!,(IF(B23=Data!#REF!,Data!#REF!,Data!#REF!)))))))))</f>
        <v>#REF!</v>
      </c>
      <c r="Q23" s="329"/>
      <c r="R23" s="329"/>
      <c r="S23" s="233" t="e">
        <f>IF(B23=Data!B63,Data!I63,(IF(B23=Data!#REF!,Data!#REF!,(IF(B23=Data!B66,Data!I66,(IF(B23=Data!#REF!,Data!#REF!,(IF(B23=Data!#REF!,Data!#REF!,(IF(B23=Data!#REF!,Data!#REF!,(IF(B23=Data!B50,Data!I50,(IF(B23=Data!#REF!,Data!#REF!,Data!#REF!)))))))))))))))&amp;IF(B23=Data!#REF!,Data!#REF!,(IF(B23=Data!#REF!,Data!#REF!,(IF(B23=Data!B190,Data!I190,(IF(B23=Data!#REF!,Data!#REF!,(IF(B23=Data!#REF!,Data!#REF!,(IF(B23=Data!B90,Data!I858,(IF(B23=Data!#REF!,Data!#REF!,(IF(B23=Data!#REF!,Data!#REF!,Data!#REF!)))))))))))))))&amp;IF(B23=Data!#REF!,Data!#REF!,(IF(B23=Data!#REF!,Data!#REF!,(IF(B23=Data!#REF!,Data!#REF!,(IF(B23=Data!#REF!,Data!#REF!,(IF(B23=Data!#REF!,Data!#REF!,Data!#REF!)))))))))</f>
        <v>#REF!</v>
      </c>
      <c r="T23" s="330"/>
      <c r="U23" s="233" t="e">
        <f>IF(B23=Data!B63,Data!J63,(IF(B23=Data!#REF!,Data!#REF!,(IF(B23=Data!B66,Data!J66,(IF(B23=Data!#REF!,Data!#REF!,(IF(B23=Data!#REF!,Data!#REF!,(IF(B23=Data!#REF!,Data!#REF!,(IF(B23=Data!B50,Data!J50,(IF(B23=Data!#REF!,Data!#REF!,Data!#REF!)))))))))))))))&amp;IF(B23=Data!#REF!,Data!#REF!,(IF(B23=Data!#REF!,Data!#REF!,(IF(B23=Data!B190,Data!J190,(IF(B23=Data!#REF!,Data!#REF!,(IF(B23=Data!#REF!,Data!#REF!,(IF(B23=Data!B90,Data!J858,(IF(B23=Data!#REF!,Data!#REF!,(IF(B23=Data!#REF!,Data!#REF!,Data!#REF!)))))))))))))))&amp;IF(B23=Data!#REF!,Data!#REF!,(IF(B23=Data!#REF!,Data!#REF!,(IF(B23=Data!#REF!,Data!#REF!,(IF(B23=Data!#REF!,Data!#REF!,(IF(B23=Data!#REF!,Data!#REF!,Data!#REF!)))))))))</f>
        <v>#REF!</v>
      </c>
      <c r="V23" s="227" t="str">
        <f>IF(D23="","",VLOOKUP(B23,Data!$B$5:$J$501,9,FALSE)*D23)</f>
        <v/>
      </c>
    </row>
    <row r="24" spans="1:22" ht="17.75" customHeight="1">
      <c r="A24" s="326"/>
      <c r="B24" s="327"/>
      <c r="C24" s="239" t="str">
        <f>IF(D24="","",VLOOKUP(B24,Data!$B$5:$L$501,2,FALSE))</f>
        <v/>
      </c>
      <c r="D24" s="229"/>
      <c r="E24" s="319"/>
      <c r="F24" s="224" t="str">
        <f>IF(D24="","",VLOOKUP(B24,Data!$B$5:$L$501,11,FALSE))</f>
        <v/>
      </c>
      <c r="G24" s="234" t="str">
        <f t="shared" si="0"/>
        <v>-</v>
      </c>
      <c r="H24" s="225" t="str">
        <f>IF(D24="","",VLOOKUP(B24,Data!$B$5:$D$501,3,FALSE))</f>
        <v/>
      </c>
      <c r="I24" s="225" t="str">
        <f>IF(D24="","",VLOOKUP(B24,Data!$B$5:$M$501,12,FALSE))</f>
        <v/>
      </c>
      <c r="J24" s="231"/>
      <c r="K24" s="226" t="str">
        <f>IF(D24="","",VLOOKUP(B24,Data!$B$5:$E$501,4,FALSE)*D24)</f>
        <v/>
      </c>
      <c r="L24" s="232" t="str">
        <f>IF(D24="","",VLOOKUP(B24,Data!$B$5:$F$501,5,FALSE)*D24)</f>
        <v/>
      </c>
      <c r="M24" s="230" t="e">
        <f>IF(B24=Data!B64,Data!G64,(IF(B24=Data!#REF!,Data!#REF!,(IF(B24=Data!B67,Data!G67,(IF(B24=Data!#REF!,Data!#REF!,(IF(B24=Data!#REF!,Data!#REF!,(IF(B24=Data!#REF!,Data!#REF!,(IF(B24=Data!B51,Data!G51,(IF(B24=Data!#REF!,Data!#REF!,Data!#REF!)))))))))))))))&amp;IF(B24=Data!#REF!,Data!#REF!,(IF(B24=Data!#REF!,Data!#REF!,(IF(B24=Data!B191,Data!G191,(IF(B24=Data!#REF!,Data!#REF!,(IF(B24=Data!#REF!,Data!#REF!,(IF(B24=Data!B91,Data!G859,(IF(B24=Data!#REF!,Data!#REF!,(IF(B24=Data!#REF!,Data!#REF!,Data!#REF!)))))))))))))))&amp;IF(B24=Data!#REF!,Data!#REF!,(IF(B24=Data!#REF!,Data!#REF!,(IF(B24=Data!#REF!,Data!#REF!,(IF(B24=Data!#REF!,Data!#REF!,(IF(B24=Data!#REF!,Data!#REF!,Data!#REF!)))))))))</f>
        <v>#REF!</v>
      </c>
      <c r="N24" s="328"/>
      <c r="O24" s="329"/>
      <c r="P24" s="233" t="e">
        <f>IF(B24=Data!B64,Data!H64,(IF(B24=Data!#REF!,Data!#REF!,(IF(B24=Data!B67,Data!H67,(IF(B24=Data!#REF!,Data!#REF!,(IF(B24=Data!#REF!,Data!#REF!,(IF(B24=Data!#REF!,Data!#REF!,(IF(B24=Data!B51,Data!H51,(IF(B24=Data!#REF!,Data!#REF!,Data!#REF!)))))))))))))))&amp;IF(B24=Data!#REF!,Data!#REF!,(IF(B24=Data!#REF!,Data!#REF!,(IF(B24=Data!B191,Data!H191,(IF(B24=Data!#REF!,Data!#REF!,(IF(B24=Data!#REF!,Data!#REF!,(IF(B24=Data!B91,Data!H859,(IF(B24=Data!#REF!,Data!#REF!,(IF(B24=Data!#REF!,Data!#REF!,Data!#REF!)))))))))))))))&amp;IF(B24=Data!#REF!,Data!#REF!,(IF(B24=Data!#REF!,Data!#REF!,(IF(B24=Data!#REF!,Data!#REF!,(IF(B24=Data!#REF!,Data!#REF!,(IF(B24=Data!#REF!,Data!#REF!,Data!#REF!)))))))))</f>
        <v>#REF!</v>
      </c>
      <c r="Q24" s="329"/>
      <c r="R24" s="329"/>
      <c r="S24" s="233" t="e">
        <f>IF(B24=Data!B64,Data!I64,(IF(B24=Data!#REF!,Data!#REF!,(IF(B24=Data!B67,Data!I67,(IF(B24=Data!#REF!,Data!#REF!,(IF(B24=Data!#REF!,Data!#REF!,(IF(B24=Data!#REF!,Data!#REF!,(IF(B24=Data!B51,Data!I51,(IF(B24=Data!#REF!,Data!#REF!,Data!#REF!)))))))))))))))&amp;IF(B24=Data!#REF!,Data!#REF!,(IF(B24=Data!#REF!,Data!#REF!,(IF(B24=Data!B191,Data!I191,(IF(B24=Data!#REF!,Data!#REF!,(IF(B24=Data!#REF!,Data!#REF!,(IF(B24=Data!B91,Data!I859,(IF(B24=Data!#REF!,Data!#REF!,(IF(B24=Data!#REF!,Data!#REF!,Data!#REF!)))))))))))))))&amp;IF(B24=Data!#REF!,Data!#REF!,(IF(B24=Data!#REF!,Data!#REF!,(IF(B24=Data!#REF!,Data!#REF!,(IF(B24=Data!#REF!,Data!#REF!,(IF(B24=Data!#REF!,Data!#REF!,Data!#REF!)))))))))</f>
        <v>#REF!</v>
      </c>
      <c r="T24" s="330"/>
      <c r="U24" s="233" t="e">
        <f>IF(B24=Data!B64,Data!J64,(IF(B24=Data!#REF!,Data!#REF!,(IF(B24=Data!B67,Data!J67,(IF(B24=Data!#REF!,Data!#REF!,(IF(B24=Data!#REF!,Data!#REF!,(IF(B24=Data!#REF!,Data!#REF!,(IF(B24=Data!B51,Data!J51,(IF(B24=Data!#REF!,Data!#REF!,Data!#REF!)))))))))))))))&amp;IF(B24=Data!#REF!,Data!#REF!,(IF(B24=Data!#REF!,Data!#REF!,(IF(B24=Data!B191,Data!J191,(IF(B24=Data!#REF!,Data!#REF!,(IF(B24=Data!#REF!,Data!#REF!,(IF(B24=Data!B91,Data!J859,(IF(B24=Data!#REF!,Data!#REF!,(IF(B24=Data!#REF!,Data!#REF!,Data!#REF!)))))))))))))))&amp;IF(B24=Data!#REF!,Data!#REF!,(IF(B24=Data!#REF!,Data!#REF!,(IF(B24=Data!#REF!,Data!#REF!,(IF(B24=Data!#REF!,Data!#REF!,(IF(B24=Data!#REF!,Data!#REF!,Data!#REF!)))))))))</f>
        <v>#REF!</v>
      </c>
      <c r="V24" s="227" t="str">
        <f>IF(D24="","",VLOOKUP(B24,Data!$B$5:$J$501,9,FALSE)*D24)</f>
        <v/>
      </c>
    </row>
    <row r="25" spans="1:22" ht="17.75" customHeight="1">
      <c r="A25" s="326"/>
      <c r="B25" s="327"/>
      <c r="C25" s="239" t="str">
        <f>IF(D25="","",VLOOKUP(B25,Data!$B$5:$L$501,2,FALSE))</f>
        <v/>
      </c>
      <c r="D25" s="229"/>
      <c r="E25" s="319"/>
      <c r="F25" s="224" t="str">
        <f>IF(D25="","",VLOOKUP(B25,Data!$B$5:$L$501,11,FALSE))</f>
        <v/>
      </c>
      <c r="G25" s="234" t="str">
        <f t="shared" si="0"/>
        <v>-</v>
      </c>
      <c r="H25" s="225" t="str">
        <f>IF(D25="","",VLOOKUP(B25,Data!$B$5:$D$501,3,FALSE))</f>
        <v/>
      </c>
      <c r="I25" s="225" t="str">
        <f>IF(D25="","",VLOOKUP(B25,Data!$B$5:$M$501,12,FALSE))</f>
        <v/>
      </c>
      <c r="J25" s="231"/>
      <c r="K25" s="226" t="str">
        <f>IF(D25="","",VLOOKUP(B25,Data!$B$5:$E$501,4,FALSE)*D25)</f>
        <v/>
      </c>
      <c r="L25" s="232" t="str">
        <f>IF(D25="","",VLOOKUP(B25,Data!$B$5:$F$501,5,FALSE)*D25)</f>
        <v/>
      </c>
      <c r="M25" s="230" t="e">
        <f>IF(B25=Data!B68,Data!G68,(IF(B25=Data!#REF!,Data!#REF!,(IF(B25=Data!B71,Data!G71,(IF(B25=Data!#REF!,Data!#REF!,(IF(B25=Data!#REF!,Data!#REF!,(IF(B25=Data!#REF!,Data!#REF!,(IF(B25=Data!B55,Data!G55,(IF(B25=Data!#REF!,Data!#REF!,Data!#REF!)))))))))))))))&amp;IF(B25=Data!#REF!,Data!#REF!,(IF(B25=Data!#REF!,Data!#REF!,(IF(B25=Data!B195,Data!G195,(IF(B25=Data!#REF!,Data!#REF!,(IF(B25=Data!#REF!,Data!#REF!,(IF(B25=Data!B95,Data!G863,(IF(B25=Data!#REF!,Data!#REF!,(IF(B25=Data!#REF!,Data!#REF!,Data!#REF!)))))))))))))))&amp;IF(B25=Data!#REF!,Data!#REF!,(IF(B25=Data!#REF!,Data!#REF!,(IF(B25=Data!#REF!,Data!#REF!,(IF(B25=Data!#REF!,Data!#REF!,(IF(B25=Data!#REF!,Data!#REF!,Data!#REF!)))))))))</f>
        <v>#REF!</v>
      </c>
      <c r="N25" s="328"/>
      <c r="O25" s="329"/>
      <c r="P25" s="233" t="e">
        <f>IF(B25=Data!B68,Data!H68,(IF(B25=Data!#REF!,Data!#REF!,(IF(B25=Data!B71,Data!H71,(IF(B25=Data!#REF!,Data!#REF!,(IF(B25=Data!#REF!,Data!#REF!,(IF(B25=Data!#REF!,Data!#REF!,(IF(B25=Data!B55,Data!H55,(IF(B25=Data!#REF!,Data!#REF!,Data!#REF!)))))))))))))))&amp;IF(B25=Data!#REF!,Data!#REF!,(IF(B25=Data!#REF!,Data!#REF!,(IF(B25=Data!B195,Data!H195,(IF(B25=Data!#REF!,Data!#REF!,(IF(B25=Data!#REF!,Data!#REF!,(IF(B25=Data!B95,Data!H863,(IF(B25=Data!#REF!,Data!#REF!,(IF(B25=Data!#REF!,Data!#REF!,Data!#REF!)))))))))))))))&amp;IF(B25=Data!#REF!,Data!#REF!,(IF(B25=Data!#REF!,Data!#REF!,(IF(B25=Data!#REF!,Data!#REF!,(IF(B25=Data!#REF!,Data!#REF!,(IF(B25=Data!#REF!,Data!#REF!,Data!#REF!)))))))))</f>
        <v>#REF!</v>
      </c>
      <c r="Q25" s="329"/>
      <c r="R25" s="329"/>
      <c r="S25" s="233" t="e">
        <f>IF(B25=Data!B68,Data!I68,(IF(B25=Data!#REF!,Data!#REF!,(IF(B25=Data!B71,Data!I71,(IF(B25=Data!#REF!,Data!#REF!,(IF(B25=Data!#REF!,Data!#REF!,(IF(B25=Data!#REF!,Data!#REF!,(IF(B25=Data!B55,Data!I55,(IF(B25=Data!#REF!,Data!#REF!,Data!#REF!)))))))))))))))&amp;IF(B25=Data!#REF!,Data!#REF!,(IF(B25=Data!#REF!,Data!#REF!,(IF(B25=Data!B195,Data!I195,(IF(B25=Data!#REF!,Data!#REF!,(IF(B25=Data!#REF!,Data!#REF!,(IF(B25=Data!B95,Data!I863,(IF(B25=Data!#REF!,Data!#REF!,(IF(B25=Data!#REF!,Data!#REF!,Data!#REF!)))))))))))))))&amp;IF(B25=Data!#REF!,Data!#REF!,(IF(B25=Data!#REF!,Data!#REF!,(IF(B25=Data!#REF!,Data!#REF!,(IF(B25=Data!#REF!,Data!#REF!,(IF(B25=Data!#REF!,Data!#REF!,Data!#REF!)))))))))</f>
        <v>#REF!</v>
      </c>
      <c r="T25" s="330"/>
      <c r="U25" s="233" t="e">
        <f>IF(B25=Data!B68,Data!J68,(IF(B25=Data!#REF!,Data!#REF!,(IF(B25=Data!B71,Data!J71,(IF(B25=Data!#REF!,Data!#REF!,(IF(B25=Data!#REF!,Data!#REF!,(IF(B25=Data!#REF!,Data!#REF!,(IF(B25=Data!B55,Data!J55,(IF(B25=Data!#REF!,Data!#REF!,Data!#REF!)))))))))))))))&amp;IF(B25=Data!#REF!,Data!#REF!,(IF(B25=Data!#REF!,Data!#REF!,(IF(B25=Data!B195,Data!J195,(IF(B25=Data!#REF!,Data!#REF!,(IF(B25=Data!#REF!,Data!#REF!,(IF(B25=Data!B95,Data!J863,(IF(B25=Data!#REF!,Data!#REF!,(IF(B25=Data!#REF!,Data!#REF!,Data!#REF!)))))))))))))))&amp;IF(B25=Data!#REF!,Data!#REF!,(IF(B25=Data!#REF!,Data!#REF!,(IF(B25=Data!#REF!,Data!#REF!,(IF(B25=Data!#REF!,Data!#REF!,(IF(B25=Data!#REF!,Data!#REF!,Data!#REF!)))))))))</f>
        <v>#REF!</v>
      </c>
      <c r="V25" s="227" t="str">
        <f>IF(D25="","",VLOOKUP(B25,Data!$B$5:$J$501,9,FALSE)*D25)</f>
        <v/>
      </c>
    </row>
    <row r="26" spans="1:22" ht="17.75" customHeight="1">
      <c r="A26" s="326"/>
      <c r="B26" s="327"/>
      <c r="C26" s="239" t="str">
        <f>IF(D26="","",VLOOKUP(B26,Data!$B$5:$L$501,2,FALSE))</f>
        <v/>
      </c>
      <c r="D26" s="229"/>
      <c r="E26" s="319"/>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69,Data!G69,(IF(B26=Data!#REF!,Data!#REF!,(IF(B26=Data!B72,Data!G72,(IF(B26=Data!#REF!,Data!#REF!,(IF(B26=Data!#REF!,Data!#REF!,(IF(B26=Data!#REF!,Data!#REF!,(IF(B26=Data!B56,Data!G56,(IF(B26=Data!#REF!,Data!#REF!,Data!#REF!)))))))))))))))&amp;IF(B26=Data!#REF!,Data!#REF!,(IF(B26=Data!#REF!,Data!#REF!,(IF(B26=Data!B196,Data!G196,(IF(B26=Data!#REF!,Data!#REF!,(IF(B26=Data!#REF!,Data!#REF!,(IF(B26=Data!B96,Data!G864,(IF(B26=Data!#REF!,Data!#REF!,(IF(B26=Data!#REF!,Data!#REF!,Data!#REF!)))))))))))))))&amp;IF(B26=Data!#REF!,Data!#REF!,(IF(B26=Data!#REF!,Data!#REF!,(IF(B26=Data!#REF!,Data!#REF!,(IF(B26=Data!#REF!,Data!#REF!,(IF(B26=Data!#REF!,Data!#REF!,Data!#REF!)))))))))</f>
        <v>#REF!</v>
      </c>
      <c r="N26" s="328"/>
      <c r="O26" s="329"/>
      <c r="P26" s="233" t="e">
        <f>IF(B26=Data!B69,Data!H69,(IF(B26=Data!#REF!,Data!#REF!,(IF(B26=Data!B72,Data!H72,(IF(B26=Data!#REF!,Data!#REF!,(IF(B26=Data!#REF!,Data!#REF!,(IF(B26=Data!#REF!,Data!#REF!,(IF(B26=Data!B56,Data!H56,(IF(B26=Data!#REF!,Data!#REF!,Data!#REF!)))))))))))))))&amp;IF(B26=Data!#REF!,Data!#REF!,(IF(B26=Data!#REF!,Data!#REF!,(IF(B26=Data!B196,Data!H196,(IF(B26=Data!#REF!,Data!#REF!,(IF(B26=Data!#REF!,Data!#REF!,(IF(B26=Data!B96,Data!H864,(IF(B26=Data!#REF!,Data!#REF!,(IF(B26=Data!#REF!,Data!#REF!,Data!#REF!)))))))))))))))&amp;IF(B26=Data!#REF!,Data!#REF!,(IF(B26=Data!#REF!,Data!#REF!,(IF(B26=Data!#REF!,Data!#REF!,(IF(B26=Data!#REF!,Data!#REF!,(IF(B26=Data!#REF!,Data!#REF!,Data!#REF!)))))))))</f>
        <v>#REF!</v>
      </c>
      <c r="Q26" s="329"/>
      <c r="R26" s="329"/>
      <c r="S26" s="233" t="e">
        <f>IF(B26=Data!B69,Data!I69,(IF(B26=Data!#REF!,Data!#REF!,(IF(B26=Data!B72,Data!I72,(IF(B26=Data!#REF!,Data!#REF!,(IF(B26=Data!#REF!,Data!#REF!,(IF(B26=Data!#REF!,Data!#REF!,(IF(B26=Data!B56,Data!I56,(IF(B26=Data!#REF!,Data!#REF!,Data!#REF!)))))))))))))))&amp;IF(B26=Data!#REF!,Data!#REF!,(IF(B26=Data!#REF!,Data!#REF!,(IF(B26=Data!B196,Data!I196,(IF(B26=Data!#REF!,Data!#REF!,(IF(B26=Data!#REF!,Data!#REF!,(IF(B26=Data!B96,Data!I864,(IF(B26=Data!#REF!,Data!#REF!,(IF(B26=Data!#REF!,Data!#REF!,Data!#REF!)))))))))))))))&amp;IF(B26=Data!#REF!,Data!#REF!,(IF(B26=Data!#REF!,Data!#REF!,(IF(B26=Data!#REF!,Data!#REF!,(IF(B26=Data!#REF!,Data!#REF!,(IF(B26=Data!#REF!,Data!#REF!,Data!#REF!)))))))))</f>
        <v>#REF!</v>
      </c>
      <c r="T26" s="330"/>
      <c r="U26" s="233" t="e">
        <f>IF(B26=Data!B69,Data!J69,(IF(B26=Data!#REF!,Data!#REF!,(IF(B26=Data!B72,Data!J72,(IF(B26=Data!#REF!,Data!#REF!,(IF(B26=Data!#REF!,Data!#REF!,(IF(B26=Data!#REF!,Data!#REF!,(IF(B26=Data!B56,Data!J56,(IF(B26=Data!#REF!,Data!#REF!,Data!#REF!)))))))))))))))&amp;IF(B26=Data!#REF!,Data!#REF!,(IF(B26=Data!#REF!,Data!#REF!,(IF(B26=Data!B196,Data!J196,(IF(B26=Data!#REF!,Data!#REF!,(IF(B26=Data!#REF!,Data!#REF!,(IF(B26=Data!B96,Data!J864,(IF(B26=Data!#REF!,Data!#REF!,(IF(B26=Data!#REF!,Data!#REF!,Data!#REF!)))))))))))))))&amp;IF(B26=Data!#REF!,Data!#REF!,(IF(B26=Data!#REF!,Data!#REF!,(IF(B26=Data!#REF!,Data!#REF!,(IF(B26=Data!#REF!,Data!#REF!,(IF(B26=Data!#REF!,Data!#REF!,Data!#REF!)))))))))</f>
        <v>#REF!</v>
      </c>
      <c r="V26" s="227" t="str">
        <f>IF(D26="","",VLOOKUP(B26,Data!$B$5:$J$501,9,FALSE)*D26)</f>
        <v/>
      </c>
    </row>
    <row r="27" spans="1:22" ht="17.5" customHeight="1">
      <c r="A27" s="326"/>
      <c r="B27" s="327"/>
      <c r="C27" s="239" t="str">
        <f>IF(D27="","",VLOOKUP(B27,Data!$B$5:$L$501,2,FALSE))</f>
        <v/>
      </c>
      <c r="D27" s="229"/>
      <c r="E27" s="228"/>
      <c r="F27" s="224" t="str">
        <f>IF(D27="","",VLOOKUP(B27,Data!$B$5:$L$501,11,FALSE))</f>
        <v/>
      </c>
      <c r="G27" s="234" t="str">
        <f>IF(D27&gt;0,D27*F27,"-")</f>
        <v>-</v>
      </c>
      <c r="H27" s="225" t="str">
        <f>IF(D27="","",VLOOKUP(B27,Data!$B$5:$D$501,3,FALSE))</f>
        <v/>
      </c>
      <c r="I27" s="225" t="str">
        <f>IF(D27="","",VLOOKUP(B27,Data!$B$5:$M$501,12,FALSE))</f>
        <v/>
      </c>
      <c r="J27" s="231"/>
      <c r="K27" s="226" t="str">
        <f>IF(D27="","",VLOOKUP(B27,Data!$B$5:$E$501,4,FALSE)*D27)</f>
        <v/>
      </c>
      <c r="L27" s="232" t="str">
        <f>IF(D27="","",VLOOKUP(B27,Data!$B$5:$F$501,5,FALSE)*D27)</f>
        <v/>
      </c>
      <c r="M27" s="230" t="e">
        <f>IF(B27=Data!B108,Data!G108,(IF(B27=Data!#REF!,Data!#REF!,(IF(B27=Data!B111,Data!G111,(IF(B27=Data!#REF!,Data!#REF!,(IF(B27=Data!#REF!,Data!#REF!,(IF(B27=Data!#REF!,Data!#REF!,(IF(B27=Data!B95,Data!G95,(IF(B27=Data!#REF!,Data!#REF!,Data!#REF!)))))))))))))))&amp;IF(B27=Data!#REF!,Data!#REF!,(IF(B27=Data!#REF!,Data!#REF!,(IF(B27=Data!B235,Data!G235,(IF(B27=Data!#REF!,Data!#REF!,(IF(B27=Data!#REF!,Data!#REF!,(IF(B27=Data!B135,Data!G903,(IF(B27=Data!#REF!,Data!#REF!,(IF(B27=Data!#REF!,Data!#REF!,Data!#REF!)))))))))))))))&amp;IF(B27=Data!#REF!,Data!#REF!,(IF(B27=Data!#REF!,Data!#REF!,(IF(B27=Data!#REF!,Data!#REF!,(IF(B27=Data!#REF!,Data!#REF!,(IF(B27=Data!#REF!,Data!#REF!,Data!#REF!)))))))))</f>
        <v>#REF!</v>
      </c>
      <c r="N27" s="328"/>
      <c r="O27" s="329"/>
      <c r="P27" s="233" t="e">
        <f>IF(B27=Data!B108,Data!H108,(IF(B27=Data!#REF!,Data!#REF!,(IF(B27=Data!B111,Data!H111,(IF(B27=Data!#REF!,Data!#REF!,(IF(B27=Data!#REF!,Data!#REF!,(IF(B27=Data!#REF!,Data!#REF!,(IF(B27=Data!B95,Data!H95,(IF(B27=Data!#REF!,Data!#REF!,Data!#REF!)))))))))))))))&amp;IF(B27=Data!#REF!,Data!#REF!,(IF(B27=Data!#REF!,Data!#REF!,(IF(B27=Data!B235,Data!H235,(IF(B27=Data!#REF!,Data!#REF!,(IF(B27=Data!#REF!,Data!#REF!,(IF(B27=Data!B135,Data!H903,(IF(B27=Data!#REF!,Data!#REF!,(IF(B27=Data!#REF!,Data!#REF!,Data!#REF!)))))))))))))))&amp;IF(B27=Data!#REF!,Data!#REF!,(IF(B27=Data!#REF!,Data!#REF!,(IF(B27=Data!#REF!,Data!#REF!,(IF(B27=Data!#REF!,Data!#REF!,(IF(B27=Data!#REF!,Data!#REF!,Data!#REF!)))))))))</f>
        <v>#REF!</v>
      </c>
      <c r="Q27" s="329"/>
      <c r="R27" s="329"/>
      <c r="S27" s="233" t="e">
        <f>IF(B27=Data!B108,Data!I108,(IF(B27=Data!#REF!,Data!#REF!,(IF(B27=Data!B111,Data!I111,(IF(B27=Data!#REF!,Data!#REF!,(IF(B27=Data!#REF!,Data!#REF!,(IF(B27=Data!#REF!,Data!#REF!,(IF(B27=Data!B95,Data!I95,(IF(B27=Data!#REF!,Data!#REF!,Data!#REF!)))))))))))))))&amp;IF(B27=Data!#REF!,Data!#REF!,(IF(B27=Data!#REF!,Data!#REF!,(IF(B27=Data!B235,Data!I235,(IF(B27=Data!#REF!,Data!#REF!,(IF(B27=Data!#REF!,Data!#REF!,(IF(B27=Data!B135,Data!I903,(IF(B27=Data!#REF!,Data!#REF!,(IF(B27=Data!#REF!,Data!#REF!,Data!#REF!)))))))))))))))&amp;IF(B27=Data!#REF!,Data!#REF!,(IF(B27=Data!#REF!,Data!#REF!,(IF(B27=Data!#REF!,Data!#REF!,(IF(B27=Data!#REF!,Data!#REF!,(IF(B27=Data!#REF!,Data!#REF!,Data!#REF!)))))))))</f>
        <v>#REF!</v>
      </c>
      <c r="T27" s="330"/>
      <c r="U27" s="233" t="e">
        <f>IF(B27=Data!B108,Data!J108,(IF(B27=Data!#REF!,Data!#REF!,(IF(B27=Data!B111,Data!J111,(IF(B27=Data!#REF!,Data!#REF!,(IF(B27=Data!#REF!,Data!#REF!,(IF(B27=Data!#REF!,Data!#REF!,(IF(B27=Data!B95,Data!J95,(IF(B27=Data!#REF!,Data!#REF!,Data!#REF!)))))))))))))))&amp;IF(B27=Data!#REF!,Data!#REF!,(IF(B27=Data!#REF!,Data!#REF!,(IF(B27=Data!B235,Data!J235,(IF(B27=Data!#REF!,Data!#REF!,(IF(B27=Data!#REF!,Data!#REF!,(IF(B27=Data!B135,Data!J903,(IF(B27=Data!#REF!,Data!#REF!,(IF(B27=Data!#REF!,Data!#REF!,Data!#REF!)))))))))))))))&amp;IF(B27=Data!#REF!,Data!#REF!,(IF(B27=Data!#REF!,Data!#REF!,(IF(B27=Data!#REF!,Data!#REF!,(IF(B27=Data!#REF!,Data!#REF!,(IF(B27=Data!#REF!,Data!#REF!,Data!#REF!)))))))))</f>
        <v>#REF!</v>
      </c>
      <c r="V27" s="227" t="str">
        <f>IF(D27="","",VLOOKUP(B27,Data!$B$5:$J$501,9,FALSE)*D27)</f>
        <v/>
      </c>
    </row>
    <row r="28" spans="1:22" ht="17.5">
      <c r="A28" s="326"/>
      <c r="B28" s="326"/>
      <c r="C28" s="326"/>
      <c r="D28" s="321">
        <f>SUM(D18:D26)</f>
        <v>11</v>
      </c>
      <c r="E28" s="113"/>
      <c r="F28" s="167"/>
      <c r="G28" s="236">
        <f>SUM(G18:G26)</f>
        <v>25329.919999999998</v>
      </c>
      <c r="H28" s="235"/>
      <c r="I28" s="235"/>
      <c r="J28" s="241"/>
      <c r="K28" s="236">
        <f>SUM(K18:K26)</f>
        <v>2937</v>
      </c>
      <c r="L28" s="236">
        <f>SUM(L18:L26)</f>
        <v>2662</v>
      </c>
      <c r="M28" s="236" t="e">
        <f>SUM(M16:M27)</f>
        <v>#REF!</v>
      </c>
      <c r="N28" s="237">
        <f>SUM(N18:N26)</f>
        <v>0</v>
      </c>
      <c r="O28" s="236">
        <f>SUM(O16:O27)</f>
        <v>0</v>
      </c>
      <c r="P28" s="236" t="e">
        <f>SUM(P16:P27)</f>
        <v>#REF!</v>
      </c>
      <c r="Q28" s="237"/>
      <c r="R28" s="236">
        <f>SUM(R16:R27)</f>
        <v>0</v>
      </c>
      <c r="S28" s="236" t="e">
        <f>SUM(S16:S27)</f>
        <v>#REF!</v>
      </c>
      <c r="T28" s="237"/>
      <c r="U28" s="236" t="e">
        <f>SUM(U16:U27)</f>
        <v>#REF!</v>
      </c>
      <c r="V28" s="238">
        <f>SUM(V18:V27)</f>
        <v>16.367999999999999</v>
      </c>
    </row>
    <row r="29" spans="1:22" ht="16.5">
      <c r="A29" s="326"/>
      <c r="B29" s="19"/>
      <c r="C29" s="21"/>
      <c r="D29" s="203"/>
      <c r="E29" s="34"/>
      <c r="F29" s="186" t="s">
        <v>525</v>
      </c>
      <c r="G29" s="183"/>
      <c r="H29" s="55"/>
      <c r="I29" s="55"/>
      <c r="J29" s="165"/>
      <c r="K29" s="187"/>
      <c r="L29" s="183"/>
      <c r="M29" s="36"/>
      <c r="N29" s="35"/>
      <c r="O29" s="35"/>
      <c r="P29" s="35"/>
      <c r="Q29" s="35"/>
      <c r="R29" s="35"/>
      <c r="S29" s="35"/>
      <c r="T29" s="36"/>
      <c r="U29" s="36"/>
      <c r="V29" s="185"/>
    </row>
    <row r="30" spans="1:22" ht="13">
      <c r="A30" s="16" t="s">
        <v>520</v>
      </c>
      <c r="B30" s="17"/>
      <c r="C30" s="1"/>
      <c r="D30" s="204" t="s">
        <v>532</v>
      </c>
      <c r="E30" s="27"/>
      <c r="F30" s="81" t="s">
        <v>81</v>
      </c>
      <c r="G30" s="85"/>
      <c r="H30" s="32" t="s">
        <v>82</v>
      </c>
      <c r="I30" s="56"/>
      <c r="J30" s="188" t="s">
        <v>83</v>
      </c>
      <c r="K30" s="178"/>
      <c r="L30" s="428" t="s">
        <v>84</v>
      </c>
      <c r="M30" s="429"/>
      <c r="N30" s="429"/>
      <c r="O30" s="429"/>
      <c r="P30" s="429"/>
      <c r="Q30" s="429"/>
      <c r="R30" s="429"/>
      <c r="S30" s="429"/>
      <c r="T30" s="429"/>
      <c r="U30" s="429"/>
      <c r="V30" s="430"/>
    </row>
    <row r="31" spans="1:22" ht="13">
      <c r="A31" s="19" t="s">
        <v>521</v>
      </c>
      <c r="B31" s="20"/>
      <c r="C31" s="60"/>
      <c r="D31" s="201" t="s">
        <v>86</v>
      </c>
      <c r="E31" s="20"/>
      <c r="F31" s="431"/>
      <c r="G31" s="432"/>
      <c r="H31" s="19" t="s">
        <v>87</v>
      </c>
      <c r="I31" s="61"/>
      <c r="J31" s="189" t="s">
        <v>533</v>
      </c>
      <c r="K31" s="180"/>
      <c r="L31" s="176"/>
      <c r="M31" s="20"/>
      <c r="N31" s="20"/>
      <c r="O31" s="20"/>
      <c r="P31" s="20"/>
      <c r="Q31" s="20"/>
      <c r="R31" s="20"/>
      <c r="S31" s="20"/>
      <c r="T31" s="20"/>
      <c r="U31" s="20"/>
      <c r="V31" s="181"/>
    </row>
    <row r="32" spans="1:22">
      <c r="A32" s="19" t="s">
        <v>522</v>
      </c>
      <c r="B32" s="20"/>
      <c r="C32" s="21"/>
      <c r="D32" s="201"/>
      <c r="E32" s="20"/>
      <c r="F32" s="431"/>
      <c r="G32" s="432"/>
      <c r="H32" s="19"/>
      <c r="I32" s="61"/>
      <c r="J32" s="433" t="s">
        <v>92</v>
      </c>
      <c r="K32" s="434"/>
      <c r="L32" s="176"/>
      <c r="M32" s="20"/>
      <c r="N32" s="20"/>
      <c r="O32" s="20"/>
      <c r="P32" s="20"/>
      <c r="Q32" s="20"/>
      <c r="R32" s="20"/>
      <c r="S32" s="20"/>
      <c r="T32" s="20"/>
      <c r="U32" s="20"/>
      <c r="V32" s="181"/>
    </row>
    <row r="33" spans="1:29">
      <c r="A33" s="34"/>
      <c r="B33" s="35"/>
      <c r="C33" s="347"/>
      <c r="D33" s="201" t="s">
        <v>93</v>
      </c>
      <c r="E33" s="20"/>
      <c r="F33" s="190"/>
      <c r="G33" s="191"/>
      <c r="H33" s="19" t="s">
        <v>94</v>
      </c>
      <c r="I33" s="61"/>
      <c r="J33" s="189"/>
      <c r="K33" s="180"/>
      <c r="L33" s="176"/>
      <c r="M33" s="20"/>
      <c r="N33" s="20"/>
      <c r="O33" s="20"/>
      <c r="P33" s="20"/>
      <c r="Q33" s="20"/>
      <c r="R33" s="20"/>
      <c r="S33" s="20"/>
      <c r="T33" s="20"/>
      <c r="U33" s="20"/>
      <c r="V33" s="181"/>
    </row>
    <row r="34" spans="1:29" ht="13">
      <c r="A34" s="16" t="s">
        <v>95</v>
      </c>
      <c r="B34" s="27"/>
      <c r="C34" s="12"/>
      <c r="D34" s="201" t="s">
        <v>96</v>
      </c>
      <c r="E34" s="20"/>
      <c r="F34" s="89" t="s">
        <v>97</v>
      </c>
      <c r="G34" s="86"/>
      <c r="H34" s="19" t="s">
        <v>87</v>
      </c>
      <c r="I34" s="61"/>
      <c r="J34" s="189" t="s">
        <v>98</v>
      </c>
      <c r="K34" s="180"/>
      <c r="L34" s="176"/>
      <c r="M34" s="20"/>
      <c r="N34" s="20"/>
      <c r="O34" s="20"/>
      <c r="P34" s="20"/>
      <c r="Q34" s="20"/>
      <c r="R34" s="20"/>
      <c r="S34" s="20"/>
      <c r="T34" s="20"/>
      <c r="U34" s="20"/>
      <c r="V34" s="181"/>
    </row>
    <row r="35" spans="1:29" ht="13">
      <c r="A35" s="19" t="s">
        <v>538</v>
      </c>
      <c r="B35" s="20"/>
      <c r="C35" s="21"/>
      <c r="D35" s="201" t="s">
        <v>99</v>
      </c>
      <c r="E35" s="20"/>
      <c r="F35" s="90"/>
      <c r="G35" s="192"/>
      <c r="H35" s="19" t="s">
        <v>100</v>
      </c>
      <c r="I35" s="61"/>
      <c r="J35" s="433" t="s">
        <v>523</v>
      </c>
      <c r="K35" s="434"/>
      <c r="L35" s="435" t="s">
        <v>102</v>
      </c>
      <c r="M35" s="436"/>
      <c r="N35" s="436"/>
      <c r="O35" s="436"/>
      <c r="P35" s="436"/>
      <c r="Q35" s="436"/>
      <c r="R35" s="436"/>
      <c r="S35" s="436"/>
      <c r="T35" s="436"/>
      <c r="U35" s="436"/>
      <c r="V35" s="437"/>
    </row>
    <row r="36" spans="1:29">
      <c r="A36" s="34"/>
      <c r="B36" s="35"/>
      <c r="C36" s="36"/>
      <c r="D36" s="202"/>
      <c r="E36" s="35"/>
      <c r="F36" s="422" t="s">
        <v>917</v>
      </c>
      <c r="G36" s="423"/>
      <c r="H36" s="422" t="s">
        <v>916</v>
      </c>
      <c r="I36" s="423"/>
      <c r="J36" s="184" t="s">
        <v>539</v>
      </c>
      <c r="K36" s="184"/>
      <c r="L36" s="424" t="s">
        <v>104</v>
      </c>
      <c r="M36" s="425"/>
      <c r="N36" s="425"/>
      <c r="O36" s="425"/>
      <c r="P36" s="425"/>
      <c r="Q36" s="425"/>
      <c r="R36" s="425"/>
      <c r="S36" s="425"/>
      <c r="T36" s="425"/>
      <c r="U36" s="425"/>
      <c r="V36" s="426"/>
    </row>
    <row r="40" spans="1:29" ht="36" customHeight="1">
      <c r="A40" s="206" t="s">
        <v>545</v>
      </c>
      <c r="B40" s="206"/>
      <c r="D40" s="4"/>
      <c r="F40" s="331" t="s">
        <v>883</v>
      </c>
      <c r="G40" s="331"/>
      <c r="H40" s="331" t="s">
        <v>578</v>
      </c>
      <c r="J40" s="4"/>
    </row>
    <row r="41" spans="1:29" ht="20">
      <c r="A41" s="206" t="s">
        <v>901</v>
      </c>
      <c r="B41" s="206"/>
      <c r="D41" s="4"/>
      <c r="F41" s="331" t="s">
        <v>884</v>
      </c>
      <c r="G41" s="332"/>
      <c r="H41" s="331" t="s">
        <v>578</v>
      </c>
      <c r="J41" s="4"/>
    </row>
    <row r="42" spans="1:29" ht="20">
      <c r="A42" s="206" t="s">
        <v>546</v>
      </c>
      <c r="B42" s="206"/>
      <c r="D42" s="4"/>
      <c r="F42" s="331" t="s">
        <v>885</v>
      </c>
      <c r="G42" s="331"/>
      <c r="H42" s="331" t="s">
        <v>578</v>
      </c>
      <c r="J42" s="4"/>
    </row>
    <row r="43" spans="1:29" ht="20">
      <c r="A43" s="206" t="s">
        <v>547</v>
      </c>
      <c r="B43" s="206"/>
      <c r="D43" s="4"/>
      <c r="F43" s="331" t="s">
        <v>886</v>
      </c>
      <c r="G43" s="331"/>
      <c r="H43" s="331" t="s">
        <v>578</v>
      </c>
      <c r="J43" s="4"/>
    </row>
    <row r="44" spans="1:29" s="172" customFormat="1" ht="20">
      <c r="A44" s="206" t="s">
        <v>548</v>
      </c>
      <c r="B44" s="206"/>
      <c r="C44" s="4"/>
      <c r="D44" s="4"/>
      <c r="E44" s="4"/>
      <c r="F44" s="331" t="s">
        <v>887</v>
      </c>
      <c r="G44" s="331"/>
      <c r="H44" s="331" t="s">
        <v>578</v>
      </c>
      <c r="I44" s="4"/>
      <c r="J44" s="4"/>
      <c r="M44" s="4"/>
      <c r="N44" s="4"/>
      <c r="O44" s="4"/>
      <c r="P44" s="4"/>
      <c r="Q44" s="4"/>
      <c r="R44" s="4"/>
      <c r="S44" s="4"/>
      <c r="T44" s="4"/>
      <c r="U44" s="4"/>
      <c r="V44" s="173"/>
      <c r="Y44" s="4"/>
      <c r="Z44" s="4"/>
      <c r="AA44" s="4"/>
      <c r="AB44" s="4"/>
      <c r="AC44" s="4"/>
    </row>
    <row r="45" spans="1:29" ht="20">
      <c r="F45" s="331" t="s">
        <v>888</v>
      </c>
      <c r="G45" s="331"/>
      <c r="H45" s="331" t="s">
        <v>578</v>
      </c>
    </row>
  </sheetData>
  <mergeCells count="10">
    <mergeCell ref="F36:G36"/>
    <mergeCell ref="H36:I36"/>
    <mergeCell ref="L36:V36"/>
    <mergeCell ref="I5:J5"/>
    <mergeCell ref="L30:V30"/>
    <mergeCell ref="F31:G31"/>
    <mergeCell ref="F32:G32"/>
    <mergeCell ref="J32:K32"/>
    <mergeCell ref="J35:K35"/>
    <mergeCell ref="L35:V35"/>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53"/>
  <sheetViews>
    <sheetView topLeftCell="A16" zoomScale="80" zoomScaleNormal="80" zoomScaleSheetLayoutView="80" workbookViewId="0">
      <selection activeCell="F39" sqref="F39:G39"/>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909</v>
      </c>
      <c r="C18" s="239" t="str">
        <f>IF(D18="","",VLOOKUP(B18,Data!$B$5:$L$501,2,FALSE))</f>
        <v/>
      </c>
      <c r="D18" s="229"/>
      <c r="E18" s="319"/>
      <c r="F18" s="224" t="str">
        <f>IF(D18="","",VLOOKUP(B18,Data!$B$5:$L$501,11,FALSE))</f>
        <v/>
      </c>
      <c r="G18" s="234" t="str">
        <f t="shared" ref="G18:G23"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113,Data!G113,(IF(B18=Data!#REF!,Data!#REF!,(IF(B18=Data!B116,Data!G116,(IF(B18=Data!#REF!,Data!#REF!,(IF(B18=Data!#REF!,Data!#REF!,(IF(B18=Data!#REF!,Data!#REF!,(IF(B18=Data!B100,Data!G100,(IF(B18=Data!#REF!,Data!#REF!,Data!#REF!)))))))))))))))&amp;IF(B18=Data!#REF!,Data!#REF!,(IF(B18=Data!#REF!,Data!#REF!,(IF(B18=Data!B240,Data!G240,(IF(B18=Data!#REF!,Data!#REF!,(IF(B18=Data!#REF!,Data!#REF!,(IF(B18=Data!B140,Data!G908,(IF(B18=Data!#REF!,Data!#REF!,(IF(B18=Data!#REF!,Data!#REF!,Data!#REF!)))))))))))))))&amp;IF(B18=Data!#REF!,Data!#REF!,(IF(B18=Data!#REF!,Data!#REF!,(IF(B18=Data!#REF!,Data!#REF!,(IF(B18=Data!#REF!,Data!#REF!,(IF(B18=Data!#REF!,Data!#REF!,Data!#REF!)))))))))</f>
        <v>#REF!</v>
      </c>
      <c r="N18" s="328"/>
      <c r="O18" s="329"/>
      <c r="P18" s="233" t="e">
        <f>IF(B18=Data!B113,Data!H113,(IF(B18=Data!#REF!,Data!#REF!,(IF(B18=Data!B116,Data!H116,(IF(B18=Data!#REF!,Data!#REF!,(IF(B18=Data!#REF!,Data!#REF!,(IF(B18=Data!#REF!,Data!#REF!,(IF(B18=Data!B100,Data!H100,(IF(B18=Data!#REF!,Data!#REF!,Data!#REF!)))))))))))))))&amp;IF(B18=Data!#REF!,Data!#REF!,(IF(B18=Data!#REF!,Data!#REF!,(IF(B18=Data!B240,Data!H240,(IF(B18=Data!#REF!,Data!#REF!,(IF(B18=Data!#REF!,Data!#REF!,(IF(B18=Data!B140,Data!H908,(IF(B18=Data!#REF!,Data!#REF!,(IF(B18=Data!#REF!,Data!#REF!,Data!#REF!)))))))))))))))&amp;IF(B18=Data!#REF!,Data!#REF!,(IF(B18=Data!#REF!,Data!#REF!,(IF(B18=Data!#REF!,Data!#REF!,(IF(B18=Data!#REF!,Data!#REF!,(IF(B18=Data!#REF!,Data!#REF!,Data!#REF!)))))))))</f>
        <v>#REF!</v>
      </c>
      <c r="Q18" s="329"/>
      <c r="R18" s="329"/>
      <c r="S18" s="233" t="e">
        <f>IF(B18=Data!B113,Data!I113,(IF(B18=Data!#REF!,Data!#REF!,(IF(B18=Data!B116,Data!I116,(IF(B18=Data!#REF!,Data!#REF!,(IF(B18=Data!#REF!,Data!#REF!,(IF(B18=Data!#REF!,Data!#REF!,(IF(B18=Data!B100,Data!I100,(IF(B18=Data!#REF!,Data!#REF!,Data!#REF!)))))))))))))))&amp;IF(B18=Data!#REF!,Data!#REF!,(IF(B18=Data!#REF!,Data!#REF!,(IF(B18=Data!B240,Data!I240,(IF(B18=Data!#REF!,Data!#REF!,(IF(B18=Data!#REF!,Data!#REF!,(IF(B18=Data!B140,Data!I908,(IF(B18=Data!#REF!,Data!#REF!,(IF(B18=Data!#REF!,Data!#REF!,Data!#REF!)))))))))))))))&amp;IF(B18=Data!#REF!,Data!#REF!,(IF(B18=Data!#REF!,Data!#REF!,(IF(B18=Data!#REF!,Data!#REF!,(IF(B18=Data!#REF!,Data!#REF!,(IF(B18=Data!#REF!,Data!#REF!,Data!#REF!)))))))))</f>
        <v>#REF!</v>
      </c>
      <c r="T18" s="330"/>
      <c r="U18" s="233" t="e">
        <f>IF(B18=Data!B113,Data!J113,(IF(B18=Data!#REF!,Data!#REF!,(IF(B18=Data!B116,Data!J116,(IF(B18=Data!#REF!,Data!#REF!,(IF(B18=Data!#REF!,Data!#REF!,(IF(B18=Data!#REF!,Data!#REF!,(IF(B18=Data!B100,Data!J100,(IF(B18=Data!#REF!,Data!#REF!,Data!#REF!)))))))))))))))&amp;IF(B18=Data!#REF!,Data!#REF!,(IF(B18=Data!#REF!,Data!#REF!,(IF(B18=Data!B240,Data!J240,(IF(B18=Data!#REF!,Data!#REF!,(IF(B18=Data!#REF!,Data!#REF!,(IF(B18=Data!B140,Data!J908,(IF(B18=Data!#REF!,Data!#REF!,(IF(B18=Data!#REF!,Data!#REF!,Data!#REF!)))))))))))))))&amp;IF(B18=Data!#REF!,Data!#REF!,(IF(B18=Data!#REF!,Data!#REF!,(IF(B18=Data!#REF!,Data!#REF!,(IF(B18=Data!#REF!,Data!#REF!,(IF(B18=Data!#REF!,Data!#REF!,Data!#REF!)))))))))</f>
        <v>#REF!</v>
      </c>
      <c r="V18" s="227" t="str">
        <f>IF(D18="","",VLOOKUP(B18,Data!$B$5:$J$501,9,FALSE)*D18)</f>
        <v/>
      </c>
    </row>
    <row r="19" spans="1:22" ht="17.5" customHeight="1">
      <c r="A19" s="326">
        <v>1</v>
      </c>
      <c r="B19" s="327" t="s">
        <v>26</v>
      </c>
      <c r="C19" s="239" t="str">
        <f>IF(D19="","",VLOOKUP(B19,Data!$B$5:$L$501,2,FALSE))</f>
        <v>ZJ73750</v>
      </c>
      <c r="D19" s="229">
        <v>1</v>
      </c>
      <c r="E19" s="320" t="s">
        <v>570</v>
      </c>
      <c r="F19" s="224">
        <f>IF(D19="","",VLOOKUP(B19,Data!$B$5:$L$501,11,FALSE))</f>
        <v>2662.91</v>
      </c>
      <c r="G19" s="234">
        <f t="shared" si="0"/>
        <v>2662.91</v>
      </c>
      <c r="H19" s="225" t="str">
        <f>IF(D19="","",VLOOKUP(B19,Data!$B$5:$D$501,3,FALSE))</f>
        <v>C/T</v>
      </c>
      <c r="I19" s="225" t="str">
        <f>IF(D19="","",VLOOKUP(B19,Data!$B$5:$M$501,12,FALSE))</f>
        <v>Indonesia</v>
      </c>
      <c r="J19" s="231" t="s">
        <v>910</v>
      </c>
      <c r="K19" s="226">
        <f>IF(D19="","",VLOOKUP(B19,Data!$B$5:$E$501,4,FALSE)*D19)</f>
        <v>267</v>
      </c>
      <c r="L19" s="232">
        <f>IF(D19="","",VLOOKUP(B19,Data!$B$5:$F$501,5,FALSE)*D19)</f>
        <v>242</v>
      </c>
      <c r="M19" s="230" t="e">
        <f>IF(B19=Data!B91,Data!G91,(IF(B19=Data!#REF!,Data!#REF!,(IF(B19=Data!B94,Data!G94,(IF(B19=Data!#REF!,Data!#REF!,(IF(B19=Data!#REF!,Data!#REF!,(IF(B19=Data!#REF!,Data!#REF!,(IF(B19=Data!B78,Data!G78,(IF(B19=Data!#REF!,Data!#REF!,Data!#REF!)))))))))))))))&amp;IF(B19=Data!#REF!,Data!#REF!,(IF(B19=Data!#REF!,Data!#REF!,(IF(B19=Data!B218,Data!G218,(IF(B19=Data!#REF!,Data!#REF!,(IF(B19=Data!#REF!,Data!#REF!,(IF(B19=Data!B118,Data!G886,(IF(B19=Data!#REF!,Data!#REF!,(IF(B19=Data!#REF!,Data!#REF!,Data!#REF!)))))))))))))))&amp;IF(B19=Data!#REF!,Data!#REF!,(IF(B19=Data!#REF!,Data!#REF!,(IF(B19=Data!#REF!,Data!#REF!,(IF(B19=Data!#REF!,Data!#REF!,(IF(B19=Data!#REF!,Data!#REF!,Data!#REF!)))))))))</f>
        <v>#REF!</v>
      </c>
      <c r="N19" s="328"/>
      <c r="O19" s="329"/>
      <c r="P19" s="233" t="e">
        <f>IF(B19=Data!B91,Data!H91,(IF(B19=Data!#REF!,Data!#REF!,(IF(B19=Data!B94,Data!H94,(IF(B19=Data!#REF!,Data!#REF!,(IF(B19=Data!#REF!,Data!#REF!,(IF(B19=Data!#REF!,Data!#REF!,(IF(B19=Data!B78,Data!H78,(IF(B19=Data!#REF!,Data!#REF!,Data!#REF!)))))))))))))))&amp;IF(B19=Data!#REF!,Data!#REF!,(IF(B19=Data!#REF!,Data!#REF!,(IF(B19=Data!B218,Data!H218,(IF(B19=Data!#REF!,Data!#REF!,(IF(B19=Data!#REF!,Data!#REF!,(IF(B19=Data!B118,Data!H886,(IF(B19=Data!#REF!,Data!#REF!,(IF(B19=Data!#REF!,Data!#REF!,Data!#REF!)))))))))))))))&amp;IF(B19=Data!#REF!,Data!#REF!,(IF(B19=Data!#REF!,Data!#REF!,(IF(B19=Data!#REF!,Data!#REF!,(IF(B19=Data!#REF!,Data!#REF!,(IF(B19=Data!#REF!,Data!#REF!,Data!#REF!)))))))))</f>
        <v>#REF!</v>
      </c>
      <c r="Q19" s="329"/>
      <c r="R19" s="329"/>
      <c r="S19" s="233" t="e">
        <f>IF(B19=Data!B91,Data!I91,(IF(B19=Data!#REF!,Data!#REF!,(IF(B19=Data!B94,Data!I94,(IF(B19=Data!#REF!,Data!#REF!,(IF(B19=Data!#REF!,Data!#REF!,(IF(B19=Data!#REF!,Data!#REF!,(IF(B19=Data!B78,Data!I78,(IF(B19=Data!#REF!,Data!#REF!,Data!#REF!)))))))))))))))&amp;IF(B19=Data!#REF!,Data!#REF!,(IF(B19=Data!#REF!,Data!#REF!,(IF(B19=Data!B218,Data!I218,(IF(B19=Data!#REF!,Data!#REF!,(IF(B19=Data!#REF!,Data!#REF!,(IF(B19=Data!B118,Data!I886,(IF(B19=Data!#REF!,Data!#REF!,(IF(B19=Data!#REF!,Data!#REF!,Data!#REF!)))))))))))))))&amp;IF(B19=Data!#REF!,Data!#REF!,(IF(B19=Data!#REF!,Data!#REF!,(IF(B19=Data!#REF!,Data!#REF!,(IF(B19=Data!#REF!,Data!#REF!,(IF(B19=Data!#REF!,Data!#REF!,Data!#REF!)))))))))</f>
        <v>#REF!</v>
      </c>
      <c r="T19" s="330"/>
      <c r="U19" s="233" t="e">
        <f>IF(B19=Data!B91,Data!J91,(IF(B19=Data!#REF!,Data!#REF!,(IF(B19=Data!B94,Data!J94,(IF(B19=Data!#REF!,Data!#REF!,(IF(B19=Data!#REF!,Data!#REF!,(IF(B19=Data!#REF!,Data!#REF!,(IF(B19=Data!B78,Data!J78,(IF(B19=Data!#REF!,Data!#REF!,Data!#REF!)))))))))))))))&amp;IF(B19=Data!#REF!,Data!#REF!,(IF(B19=Data!#REF!,Data!#REF!,(IF(B19=Data!B218,Data!J218,(IF(B19=Data!#REF!,Data!#REF!,(IF(B19=Data!#REF!,Data!#REF!,(IF(B19=Data!B118,Data!J886,(IF(B19=Data!#REF!,Data!#REF!,(IF(B19=Data!#REF!,Data!#REF!,Data!#REF!)))))))))))))))&amp;IF(B19=Data!#REF!,Data!#REF!,(IF(B19=Data!#REF!,Data!#REF!,(IF(B19=Data!#REF!,Data!#REF!,(IF(B19=Data!#REF!,Data!#REF!,(IF(B19=Data!#REF!,Data!#REF!,Data!#REF!)))))))))</f>
        <v>#REF!</v>
      </c>
      <c r="V19" s="227">
        <f>IF(D19="","",VLOOKUP(B19,Data!$B$5:$J$501,9,FALSE)*D19)</f>
        <v>1.488</v>
      </c>
    </row>
    <row r="20" spans="1:22" ht="17.75" customHeight="1">
      <c r="A20" s="251"/>
      <c r="B20" s="242" t="s">
        <v>920</v>
      </c>
      <c r="C20" s="239" t="str">
        <f>IF(D20="","",VLOOKUP(B20,Data!$B$5:$L$501,2,FALSE))</f>
        <v/>
      </c>
      <c r="D20" s="229"/>
      <c r="E20" s="228"/>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116,Data!G116,(IF(B20=Data!#REF!,Data!#REF!,(IF(B20=Data!B119,Data!G119,(IF(B20=Data!#REF!,Data!#REF!,(IF(B20=Data!#REF!,Data!#REF!,(IF(B20=Data!#REF!,Data!#REF!,(IF(B20=Data!B103,Data!G103,(IF(B20=Data!#REF!,Data!#REF!,Data!#REF!)))))))))))))))&amp;IF(B20=Data!#REF!,Data!#REF!,(IF(B20=Data!#REF!,Data!#REF!,(IF(B20=Data!B243,Data!G243,(IF(B20=Data!#REF!,Data!#REF!,(IF(B20=Data!#REF!,Data!#REF!,(IF(B20=Data!B143,Data!G911,(IF(B20=Data!#REF!,Data!#REF!,(IF(B20=Data!#REF!,Data!#REF!,Data!#REF!)))))))))))))))&amp;IF(B20=Data!#REF!,Data!#REF!,(IF(B20=Data!#REF!,Data!#REF!,(IF(B20=Data!#REF!,Data!#REF!,(IF(B20=Data!#REF!,Data!#REF!,(IF(B20=Data!#REF!,Data!#REF!,Data!#REF!)))))))))</f>
        <v>#REF!</v>
      </c>
      <c r="N20" s="328"/>
      <c r="O20" s="329"/>
      <c r="P20" s="233" t="e">
        <f>IF(B20=Data!B116,Data!H116,(IF(B20=Data!#REF!,Data!#REF!,(IF(B20=Data!B119,Data!H119,(IF(B20=Data!#REF!,Data!#REF!,(IF(B20=Data!#REF!,Data!#REF!,(IF(B20=Data!#REF!,Data!#REF!,(IF(B20=Data!B103,Data!H103,(IF(B20=Data!#REF!,Data!#REF!,Data!#REF!)))))))))))))))&amp;IF(B20=Data!#REF!,Data!#REF!,(IF(B20=Data!#REF!,Data!#REF!,(IF(B20=Data!B243,Data!H243,(IF(B20=Data!#REF!,Data!#REF!,(IF(B20=Data!#REF!,Data!#REF!,(IF(B20=Data!B143,Data!H911,(IF(B20=Data!#REF!,Data!#REF!,(IF(B20=Data!#REF!,Data!#REF!,Data!#REF!)))))))))))))))&amp;IF(B20=Data!#REF!,Data!#REF!,(IF(B20=Data!#REF!,Data!#REF!,(IF(B20=Data!#REF!,Data!#REF!,(IF(B20=Data!#REF!,Data!#REF!,(IF(B20=Data!#REF!,Data!#REF!,Data!#REF!)))))))))</f>
        <v>#REF!</v>
      </c>
      <c r="Q20" s="329"/>
      <c r="R20" s="329"/>
      <c r="S20" s="233" t="e">
        <f>IF(B20=Data!B116,Data!I116,(IF(B20=Data!#REF!,Data!#REF!,(IF(B20=Data!B119,Data!I119,(IF(B20=Data!#REF!,Data!#REF!,(IF(B20=Data!#REF!,Data!#REF!,(IF(B20=Data!#REF!,Data!#REF!,(IF(B20=Data!B103,Data!I103,(IF(B20=Data!#REF!,Data!#REF!,Data!#REF!)))))))))))))))&amp;IF(B20=Data!#REF!,Data!#REF!,(IF(B20=Data!#REF!,Data!#REF!,(IF(B20=Data!B243,Data!I243,(IF(B20=Data!#REF!,Data!#REF!,(IF(B20=Data!#REF!,Data!#REF!,(IF(B20=Data!B143,Data!I911,(IF(B20=Data!#REF!,Data!#REF!,(IF(B20=Data!#REF!,Data!#REF!,Data!#REF!)))))))))))))))&amp;IF(B20=Data!#REF!,Data!#REF!,(IF(B20=Data!#REF!,Data!#REF!,(IF(B20=Data!#REF!,Data!#REF!,(IF(B20=Data!#REF!,Data!#REF!,(IF(B20=Data!#REF!,Data!#REF!,Data!#REF!)))))))))</f>
        <v>#REF!</v>
      </c>
      <c r="T20" s="330"/>
      <c r="U20" s="233" t="e">
        <f>IF(B20=Data!B116,Data!J116,(IF(B20=Data!#REF!,Data!#REF!,(IF(B20=Data!B119,Data!J119,(IF(B20=Data!#REF!,Data!#REF!,(IF(B20=Data!#REF!,Data!#REF!,(IF(B20=Data!#REF!,Data!#REF!,(IF(B20=Data!B103,Data!J103,(IF(B20=Data!#REF!,Data!#REF!,Data!#REF!)))))))))))))))&amp;IF(B20=Data!#REF!,Data!#REF!,(IF(B20=Data!#REF!,Data!#REF!,(IF(B20=Data!B243,Data!J243,(IF(B20=Data!#REF!,Data!#REF!,(IF(B20=Data!#REF!,Data!#REF!,(IF(B20=Data!B143,Data!J911,(IF(B20=Data!#REF!,Data!#REF!,(IF(B20=Data!#REF!,Data!#REF!,Data!#REF!)))))))))))))))&amp;IF(B20=Data!#REF!,Data!#REF!,(IF(B20=Data!#REF!,Data!#REF!,(IF(B20=Data!#REF!,Data!#REF!,(IF(B20=Data!#REF!,Data!#REF!,(IF(B20=Data!#REF!,Data!#REF!,Data!#REF!)))))))))</f>
        <v>#REF!</v>
      </c>
      <c r="V20" s="227" t="str">
        <f>IF(D20="","",VLOOKUP(B20,Data!$B$5:$J$501,9,FALSE)*D20)</f>
        <v/>
      </c>
    </row>
    <row r="21" spans="1:22" ht="17.75" customHeight="1">
      <c r="A21" s="326">
        <v>2</v>
      </c>
      <c r="B21" s="327" t="s">
        <v>768</v>
      </c>
      <c r="C21" s="239" t="str">
        <f>IF(D21="","",VLOOKUP(B21,Data!$B$5:$L$501,2,FALSE))</f>
        <v>VAW7030</v>
      </c>
      <c r="D21" s="229">
        <v>1</v>
      </c>
      <c r="E21" s="228" t="s">
        <v>519</v>
      </c>
      <c r="F21" s="224">
        <f>IF(D21="","",VLOOKUP(B21,Data!$B$5:$L$501,11,FALSE))</f>
        <v>2097.2399999999998</v>
      </c>
      <c r="G21" s="234">
        <f t="shared" si="0"/>
        <v>2097.2399999999998</v>
      </c>
      <c r="H21" s="225" t="str">
        <f>IF(D21="","",VLOOKUP(B21,Data!$B$5:$D$501,3,FALSE))</f>
        <v>C/T</v>
      </c>
      <c r="I21" s="225" t="str">
        <f>IF(D21="","",VLOOKUP(B21,Data!$B$5:$M$501,12,FALSE))</f>
        <v>Indonesia</v>
      </c>
      <c r="J21" s="231" t="s">
        <v>921</v>
      </c>
      <c r="K21" s="226">
        <f>IF(D21="","",VLOOKUP(B21,Data!$B$5:$E$501,4,FALSE)*D21)</f>
        <v>204</v>
      </c>
      <c r="L21" s="232">
        <f>IF(D21="","",VLOOKUP(B21,Data!$B$5:$F$501,5,FALSE)*D21)</f>
        <v>184</v>
      </c>
      <c r="M21" s="230" t="e">
        <f>IF(B21=Data!B63,Data!G63,(IF(B21=Data!#REF!,Data!#REF!,(IF(B21=Data!B66,Data!G66,(IF(B21=Data!#REF!,Data!#REF!,(IF(B21=Data!#REF!,Data!#REF!,(IF(B21=Data!#REF!,Data!#REF!,(IF(B21=Data!B50,Data!G50,(IF(B21=Data!#REF!,Data!#REF!,Data!#REF!)))))))))))))))&amp;IF(B21=Data!#REF!,Data!#REF!,(IF(B21=Data!#REF!,Data!#REF!,(IF(B21=Data!B190,Data!G190,(IF(B21=Data!#REF!,Data!#REF!,(IF(B21=Data!#REF!,Data!#REF!,(IF(B21=Data!B90,Data!G858,(IF(B21=Data!#REF!,Data!#REF!,(IF(B21=Data!#REF!,Data!#REF!,Data!#REF!)))))))))))))))&amp;IF(B21=Data!#REF!,Data!#REF!,(IF(B21=Data!#REF!,Data!#REF!,(IF(B21=Data!#REF!,Data!#REF!,(IF(B21=Data!#REF!,Data!#REF!,(IF(B21=Data!#REF!,Data!#REF!,Data!#REF!)))))))))</f>
        <v>#REF!</v>
      </c>
      <c r="N21" s="328"/>
      <c r="O21" s="329"/>
      <c r="P21" s="233" t="e">
        <f>IF(B21=Data!B63,Data!H63,(IF(B21=Data!#REF!,Data!#REF!,(IF(B21=Data!B66,Data!H66,(IF(B21=Data!#REF!,Data!#REF!,(IF(B21=Data!#REF!,Data!#REF!,(IF(B21=Data!#REF!,Data!#REF!,(IF(B21=Data!B50,Data!H50,(IF(B21=Data!#REF!,Data!#REF!,Data!#REF!)))))))))))))))&amp;IF(B21=Data!#REF!,Data!#REF!,(IF(B21=Data!#REF!,Data!#REF!,(IF(B21=Data!B190,Data!H190,(IF(B21=Data!#REF!,Data!#REF!,(IF(B21=Data!#REF!,Data!#REF!,(IF(B21=Data!B90,Data!H858,(IF(B21=Data!#REF!,Data!#REF!,(IF(B21=Data!#REF!,Data!#REF!,Data!#REF!)))))))))))))))&amp;IF(B21=Data!#REF!,Data!#REF!,(IF(B21=Data!#REF!,Data!#REF!,(IF(B21=Data!#REF!,Data!#REF!,(IF(B21=Data!#REF!,Data!#REF!,(IF(B21=Data!#REF!,Data!#REF!,Data!#REF!)))))))))</f>
        <v>#REF!</v>
      </c>
      <c r="Q21" s="329"/>
      <c r="R21" s="329"/>
      <c r="S21" s="233" t="e">
        <f>IF(B21=Data!B63,Data!I63,(IF(B21=Data!#REF!,Data!#REF!,(IF(B21=Data!B66,Data!I66,(IF(B21=Data!#REF!,Data!#REF!,(IF(B21=Data!#REF!,Data!#REF!,(IF(B21=Data!#REF!,Data!#REF!,(IF(B21=Data!B50,Data!I50,(IF(B21=Data!#REF!,Data!#REF!,Data!#REF!)))))))))))))))&amp;IF(B21=Data!#REF!,Data!#REF!,(IF(B21=Data!#REF!,Data!#REF!,(IF(B21=Data!B190,Data!I190,(IF(B21=Data!#REF!,Data!#REF!,(IF(B21=Data!#REF!,Data!#REF!,(IF(B21=Data!B90,Data!I858,(IF(B21=Data!#REF!,Data!#REF!,(IF(B21=Data!#REF!,Data!#REF!,Data!#REF!)))))))))))))))&amp;IF(B21=Data!#REF!,Data!#REF!,(IF(B21=Data!#REF!,Data!#REF!,(IF(B21=Data!#REF!,Data!#REF!,(IF(B21=Data!#REF!,Data!#REF!,(IF(B21=Data!#REF!,Data!#REF!,Data!#REF!)))))))))</f>
        <v>#REF!</v>
      </c>
      <c r="T21" s="330"/>
      <c r="U21" s="233" t="e">
        <f>IF(B21=Data!B63,Data!J63,(IF(B21=Data!#REF!,Data!#REF!,(IF(B21=Data!B66,Data!J66,(IF(B21=Data!#REF!,Data!#REF!,(IF(B21=Data!#REF!,Data!#REF!,(IF(B21=Data!#REF!,Data!#REF!,(IF(B21=Data!B50,Data!J50,(IF(B21=Data!#REF!,Data!#REF!,Data!#REF!)))))))))))))))&amp;IF(B21=Data!#REF!,Data!#REF!,(IF(B21=Data!#REF!,Data!#REF!,(IF(B21=Data!B190,Data!J190,(IF(B21=Data!#REF!,Data!#REF!,(IF(B21=Data!#REF!,Data!#REF!,(IF(B21=Data!B90,Data!J858,(IF(B21=Data!#REF!,Data!#REF!,(IF(B21=Data!#REF!,Data!#REF!,Data!#REF!)))))))))))))))&amp;IF(B21=Data!#REF!,Data!#REF!,(IF(B21=Data!#REF!,Data!#REF!,(IF(B21=Data!#REF!,Data!#REF!,(IF(B21=Data!#REF!,Data!#REF!,(IF(B21=Data!#REF!,Data!#REF!,Data!#REF!)))))))))</f>
        <v>#REF!</v>
      </c>
      <c r="V21" s="227">
        <f>IF(D21="","",VLOOKUP(B21,Data!$B$5:$J$501,9,FALSE)*D21)</f>
        <v>1.129</v>
      </c>
    </row>
    <row r="22" spans="1:22" ht="17.75" customHeight="1">
      <c r="A22" s="251"/>
      <c r="B22" s="242" t="s">
        <v>915</v>
      </c>
      <c r="C22" s="239" t="str">
        <f>IF(D22="","",VLOOKUP(B22,Data!$B$5:$L$501,2,FALSE))</f>
        <v/>
      </c>
      <c r="D22" s="229"/>
      <c r="E22" s="319"/>
      <c r="F22" s="224" t="str">
        <f>IF(D22="","",VLOOKUP(B22,Data!$B$5:$L$501,11,FALSE))</f>
        <v/>
      </c>
      <c r="G22" s="234" t="str">
        <f t="shared" si="0"/>
        <v>-</v>
      </c>
      <c r="H22" s="225" t="str">
        <f>IF(D22="","",VLOOKUP(B22,Data!$B$5:$D$501,3,FALSE))</f>
        <v/>
      </c>
      <c r="I22" s="225" t="str">
        <f>IF(D22="","",VLOOKUP(B22,Data!$B$5:$M$501,12,FALSE))</f>
        <v/>
      </c>
      <c r="J22" s="231"/>
      <c r="K22" s="226" t="str">
        <f>IF(D22="","",VLOOKUP(B22,Data!$B$5:$E$501,4,FALSE)*D22)</f>
        <v/>
      </c>
      <c r="L22" s="232" t="str">
        <f>IF(D22="","",VLOOKUP(B22,Data!$B$5:$F$501,5,FALSE)*D22)</f>
        <v/>
      </c>
      <c r="M22" s="230" t="e">
        <f>IF(B22=Data!B118,Data!G118,(IF(B22=Data!#REF!,Data!#REF!,(IF(B22=Data!B121,Data!G121,(IF(B22=Data!#REF!,Data!#REF!,(IF(B22=Data!#REF!,Data!#REF!,(IF(B22=Data!#REF!,Data!#REF!,(IF(B22=Data!B105,Data!G105,(IF(B22=Data!#REF!,Data!#REF!,Data!#REF!)))))))))))))))&amp;IF(B22=Data!#REF!,Data!#REF!,(IF(B22=Data!#REF!,Data!#REF!,(IF(B22=Data!B245,Data!G245,(IF(B22=Data!#REF!,Data!#REF!,(IF(B22=Data!#REF!,Data!#REF!,(IF(B22=Data!B145,Data!G913,(IF(B22=Data!#REF!,Data!#REF!,(IF(B22=Data!#REF!,Data!#REF!,Data!#REF!)))))))))))))))&amp;IF(B22=Data!#REF!,Data!#REF!,(IF(B22=Data!#REF!,Data!#REF!,(IF(B22=Data!#REF!,Data!#REF!,(IF(B22=Data!#REF!,Data!#REF!,(IF(B22=Data!#REF!,Data!#REF!,Data!#REF!)))))))))</f>
        <v>#REF!</v>
      </c>
      <c r="N22" s="328"/>
      <c r="O22" s="329"/>
      <c r="P22" s="233" t="e">
        <f>IF(B22=Data!B118,Data!H118,(IF(B22=Data!#REF!,Data!#REF!,(IF(B22=Data!B121,Data!H121,(IF(B22=Data!#REF!,Data!#REF!,(IF(B22=Data!#REF!,Data!#REF!,(IF(B22=Data!#REF!,Data!#REF!,(IF(B22=Data!B105,Data!H105,(IF(B22=Data!#REF!,Data!#REF!,Data!#REF!)))))))))))))))&amp;IF(B22=Data!#REF!,Data!#REF!,(IF(B22=Data!#REF!,Data!#REF!,(IF(B22=Data!B245,Data!H245,(IF(B22=Data!#REF!,Data!#REF!,(IF(B22=Data!#REF!,Data!#REF!,(IF(B22=Data!B145,Data!H913,(IF(B22=Data!#REF!,Data!#REF!,(IF(B22=Data!#REF!,Data!#REF!,Data!#REF!)))))))))))))))&amp;IF(B22=Data!#REF!,Data!#REF!,(IF(B22=Data!#REF!,Data!#REF!,(IF(B22=Data!#REF!,Data!#REF!,(IF(B22=Data!#REF!,Data!#REF!,(IF(B22=Data!#REF!,Data!#REF!,Data!#REF!)))))))))</f>
        <v>#REF!</v>
      </c>
      <c r="Q22" s="329"/>
      <c r="R22" s="329"/>
      <c r="S22" s="233" t="e">
        <f>IF(B22=Data!B118,Data!I118,(IF(B22=Data!#REF!,Data!#REF!,(IF(B22=Data!B121,Data!I121,(IF(B22=Data!#REF!,Data!#REF!,(IF(B22=Data!#REF!,Data!#REF!,(IF(B22=Data!#REF!,Data!#REF!,(IF(B22=Data!B105,Data!I105,(IF(B22=Data!#REF!,Data!#REF!,Data!#REF!)))))))))))))))&amp;IF(B22=Data!#REF!,Data!#REF!,(IF(B22=Data!#REF!,Data!#REF!,(IF(B22=Data!B245,Data!I245,(IF(B22=Data!#REF!,Data!#REF!,(IF(B22=Data!#REF!,Data!#REF!,(IF(B22=Data!B145,Data!I913,(IF(B22=Data!#REF!,Data!#REF!,(IF(B22=Data!#REF!,Data!#REF!,Data!#REF!)))))))))))))))&amp;IF(B22=Data!#REF!,Data!#REF!,(IF(B22=Data!#REF!,Data!#REF!,(IF(B22=Data!#REF!,Data!#REF!,(IF(B22=Data!#REF!,Data!#REF!,(IF(B22=Data!#REF!,Data!#REF!,Data!#REF!)))))))))</f>
        <v>#REF!</v>
      </c>
      <c r="T22" s="330"/>
      <c r="U22" s="233" t="e">
        <f>IF(B22=Data!B118,Data!J118,(IF(B22=Data!#REF!,Data!#REF!,(IF(B22=Data!B121,Data!J121,(IF(B22=Data!#REF!,Data!#REF!,(IF(B22=Data!#REF!,Data!#REF!,(IF(B22=Data!#REF!,Data!#REF!,(IF(B22=Data!B105,Data!J105,(IF(B22=Data!#REF!,Data!#REF!,Data!#REF!)))))))))))))))&amp;IF(B22=Data!#REF!,Data!#REF!,(IF(B22=Data!#REF!,Data!#REF!,(IF(B22=Data!B245,Data!J245,(IF(B22=Data!#REF!,Data!#REF!,(IF(B22=Data!#REF!,Data!#REF!,(IF(B22=Data!B145,Data!J913,(IF(B22=Data!#REF!,Data!#REF!,(IF(B22=Data!#REF!,Data!#REF!,Data!#REF!)))))))))))))))&amp;IF(B22=Data!#REF!,Data!#REF!,(IF(B22=Data!#REF!,Data!#REF!,(IF(B22=Data!#REF!,Data!#REF!,(IF(B22=Data!#REF!,Data!#REF!,(IF(B22=Data!#REF!,Data!#REF!,Data!#REF!)))))))))</f>
        <v>#REF!</v>
      </c>
      <c r="V22" s="227" t="str">
        <f>IF(D22="","",VLOOKUP(B22,Data!$B$5:$J$501,9,FALSE)*D22)</f>
        <v/>
      </c>
    </row>
    <row r="23" spans="1:22" ht="17.5" customHeight="1">
      <c r="A23" s="326">
        <v>3</v>
      </c>
      <c r="B23" s="327" t="s">
        <v>400</v>
      </c>
      <c r="C23" s="239" t="str">
        <f>IF(D23="","",VLOOKUP(B23,Data!$B$5:$L$501,2,FALSE))</f>
        <v>ZU62650</v>
      </c>
      <c r="D23" s="229">
        <v>1</v>
      </c>
      <c r="E23" s="319" t="s">
        <v>524</v>
      </c>
      <c r="F23" s="224">
        <f>IF(D23="","",VLOOKUP(B23,Data!$B$5:$L$501,11,FALSE))</f>
        <v>6876.72</v>
      </c>
      <c r="G23" s="234">
        <f t="shared" si="0"/>
        <v>6876.72</v>
      </c>
      <c r="H23" s="225" t="str">
        <f>IF(D23="","",VLOOKUP(B23,Data!$B$5:$D$501,3,FALSE))</f>
        <v>C/T</v>
      </c>
      <c r="I23" s="225" t="str">
        <f>IF(D23="","",VLOOKUP(B23,Data!$B$5:$M$501,12,FALSE))</f>
        <v>Indonesia</v>
      </c>
      <c r="J23" s="231" t="s">
        <v>914</v>
      </c>
      <c r="K23" s="226">
        <f>IF(D23="","",VLOOKUP(B23,Data!$B$5:$E$501,4,FALSE)*D23)</f>
        <v>338</v>
      </c>
      <c r="L23" s="232">
        <f>IF(D23="","",VLOOKUP(B23,Data!$B$5:$F$501,5,FALSE)*D23)</f>
        <v>304</v>
      </c>
      <c r="M23" s="230" t="e">
        <f>IF(B23=Data!B96,Data!G96,(IF(B23=Data!#REF!,Data!#REF!,(IF(B23=Data!B99,Data!G99,(IF(B23=Data!#REF!,Data!#REF!,(IF(B23=Data!#REF!,Data!#REF!,(IF(B23=Data!#REF!,Data!#REF!,(IF(B23=Data!B83,Data!G83,(IF(B23=Data!#REF!,Data!#REF!,Data!#REF!)))))))))))))))&amp;IF(B23=Data!#REF!,Data!#REF!,(IF(B23=Data!#REF!,Data!#REF!,(IF(B23=Data!B223,Data!G223,(IF(B23=Data!#REF!,Data!#REF!,(IF(B23=Data!#REF!,Data!#REF!,(IF(B23=Data!B123,Data!G891,(IF(B23=Data!#REF!,Data!#REF!,(IF(B23=Data!#REF!,Data!#REF!,Data!#REF!)))))))))))))))&amp;IF(B23=Data!#REF!,Data!#REF!,(IF(B23=Data!#REF!,Data!#REF!,(IF(B23=Data!#REF!,Data!#REF!,(IF(B23=Data!#REF!,Data!#REF!,(IF(B23=Data!#REF!,Data!#REF!,Data!#REF!)))))))))</f>
        <v>#REF!</v>
      </c>
      <c r="N23" s="328"/>
      <c r="O23" s="329"/>
      <c r="P23" s="233" t="e">
        <f>IF(B23=Data!B96,Data!H96,(IF(B23=Data!#REF!,Data!#REF!,(IF(B23=Data!B99,Data!H99,(IF(B23=Data!#REF!,Data!#REF!,(IF(B23=Data!#REF!,Data!#REF!,(IF(B23=Data!#REF!,Data!#REF!,(IF(B23=Data!B83,Data!H83,(IF(B23=Data!#REF!,Data!#REF!,Data!#REF!)))))))))))))))&amp;IF(B23=Data!#REF!,Data!#REF!,(IF(B23=Data!#REF!,Data!#REF!,(IF(B23=Data!B223,Data!H223,(IF(B23=Data!#REF!,Data!#REF!,(IF(B23=Data!#REF!,Data!#REF!,(IF(B23=Data!B123,Data!H891,(IF(B23=Data!#REF!,Data!#REF!,(IF(B23=Data!#REF!,Data!#REF!,Data!#REF!)))))))))))))))&amp;IF(B23=Data!#REF!,Data!#REF!,(IF(B23=Data!#REF!,Data!#REF!,(IF(B23=Data!#REF!,Data!#REF!,(IF(B23=Data!#REF!,Data!#REF!,(IF(B23=Data!#REF!,Data!#REF!,Data!#REF!)))))))))</f>
        <v>#REF!</v>
      </c>
      <c r="Q23" s="329"/>
      <c r="R23" s="329"/>
      <c r="S23" s="233" t="e">
        <f>IF(B23=Data!B96,Data!I96,(IF(B23=Data!#REF!,Data!#REF!,(IF(B23=Data!B99,Data!I99,(IF(B23=Data!#REF!,Data!#REF!,(IF(B23=Data!#REF!,Data!#REF!,(IF(B23=Data!#REF!,Data!#REF!,(IF(B23=Data!B83,Data!I83,(IF(B23=Data!#REF!,Data!#REF!,Data!#REF!)))))))))))))))&amp;IF(B23=Data!#REF!,Data!#REF!,(IF(B23=Data!#REF!,Data!#REF!,(IF(B23=Data!B223,Data!I223,(IF(B23=Data!#REF!,Data!#REF!,(IF(B23=Data!#REF!,Data!#REF!,(IF(B23=Data!B123,Data!I891,(IF(B23=Data!#REF!,Data!#REF!,(IF(B23=Data!#REF!,Data!#REF!,Data!#REF!)))))))))))))))&amp;IF(B23=Data!#REF!,Data!#REF!,(IF(B23=Data!#REF!,Data!#REF!,(IF(B23=Data!#REF!,Data!#REF!,(IF(B23=Data!#REF!,Data!#REF!,(IF(B23=Data!#REF!,Data!#REF!,Data!#REF!)))))))))</f>
        <v>#REF!</v>
      </c>
      <c r="T23" s="330"/>
      <c r="U23" s="233" t="e">
        <f>IF(B23=Data!B96,Data!J96,(IF(B23=Data!#REF!,Data!#REF!,(IF(B23=Data!B99,Data!J99,(IF(B23=Data!#REF!,Data!#REF!,(IF(B23=Data!#REF!,Data!#REF!,(IF(B23=Data!#REF!,Data!#REF!,(IF(B23=Data!B83,Data!J83,(IF(B23=Data!#REF!,Data!#REF!,Data!#REF!)))))))))))))))&amp;IF(B23=Data!#REF!,Data!#REF!,(IF(B23=Data!#REF!,Data!#REF!,(IF(B23=Data!B223,Data!J223,(IF(B23=Data!#REF!,Data!#REF!,(IF(B23=Data!#REF!,Data!#REF!,(IF(B23=Data!B123,Data!J891,(IF(B23=Data!#REF!,Data!#REF!,(IF(B23=Data!#REF!,Data!#REF!,Data!#REF!)))))))))))))))&amp;IF(B23=Data!#REF!,Data!#REF!,(IF(B23=Data!#REF!,Data!#REF!,(IF(B23=Data!#REF!,Data!#REF!,(IF(B23=Data!#REF!,Data!#REF!,(IF(B23=Data!#REF!,Data!#REF!,Data!#REF!)))))))))</f>
        <v>#REF!</v>
      </c>
      <c r="V23" s="227">
        <f>IF(D23="","",VLOOKUP(B23,Data!$B$5:$J$501,9,FALSE)*D23)</f>
        <v>1.806</v>
      </c>
    </row>
    <row r="24" spans="1:22" ht="17.75" customHeight="1">
      <c r="A24" s="326">
        <v>4</v>
      </c>
      <c r="B24" s="327" t="s">
        <v>309</v>
      </c>
      <c r="C24" s="239" t="str">
        <f>IF(D24="","",VLOOKUP(B24,Data!$B$5:$L$501,2,FALSE))</f>
        <v>ZV78220</v>
      </c>
      <c r="D24" s="229">
        <v>1</v>
      </c>
      <c r="E24" s="319"/>
      <c r="F24" s="224">
        <f>IF(D24="","",VLOOKUP(B24,Data!$B$5:$L$501,11,FALSE))</f>
        <v>7364.57</v>
      </c>
      <c r="G24" s="234">
        <f t="shared" ref="G24" si="1">IF(D24&gt;0,D24*F24,"-")</f>
        <v>7364.57</v>
      </c>
      <c r="H24" s="225" t="str">
        <f>IF(D24="","",VLOOKUP(B24,Data!$B$5:$D$501,3,FALSE))</f>
        <v>C/T</v>
      </c>
      <c r="I24" s="225" t="str">
        <f>IF(D24="","",VLOOKUP(B24,Data!$B$5:$M$501,12,FALSE))</f>
        <v>Indonesia</v>
      </c>
      <c r="J24" s="231" t="s">
        <v>914</v>
      </c>
      <c r="K24" s="226">
        <f>IF(D24="","",VLOOKUP(B24,Data!$B$5:$E$501,4,FALSE)*D24)</f>
        <v>345</v>
      </c>
      <c r="L24" s="232">
        <f>IF(D24="","",VLOOKUP(B24,Data!$B$5:$F$501,5,FALSE)*D24)</f>
        <v>304</v>
      </c>
      <c r="M24" s="230" t="e">
        <f>IF(B24=Data!B70,Data!G70,(IF(B24=Data!#REF!,Data!#REF!,(IF(B24=Data!B73,Data!G73,(IF(B24=Data!#REF!,Data!#REF!,(IF(B24=Data!#REF!,Data!#REF!,(IF(B24=Data!#REF!,Data!#REF!,(IF(B24=Data!B57,Data!G57,(IF(B24=Data!#REF!,Data!#REF!,Data!#REF!)))))))))))))))&amp;IF(B24=Data!#REF!,Data!#REF!,(IF(B24=Data!#REF!,Data!#REF!,(IF(B24=Data!B197,Data!G197,(IF(B24=Data!#REF!,Data!#REF!,(IF(B24=Data!#REF!,Data!#REF!,(IF(B24=Data!B97,Data!G865,(IF(B24=Data!#REF!,Data!#REF!,(IF(B24=Data!#REF!,Data!#REF!,Data!#REF!)))))))))))))))&amp;IF(B24=Data!#REF!,Data!#REF!,(IF(B24=Data!#REF!,Data!#REF!,(IF(B24=Data!#REF!,Data!#REF!,(IF(B24=Data!#REF!,Data!#REF!,(IF(B24=Data!#REF!,Data!#REF!,Data!#REF!)))))))))</f>
        <v>#REF!</v>
      </c>
      <c r="N24" s="328"/>
      <c r="O24" s="329"/>
      <c r="P24" s="233" t="e">
        <f>IF(B24=Data!B70,Data!H70,(IF(B24=Data!#REF!,Data!#REF!,(IF(B24=Data!B73,Data!H73,(IF(B24=Data!#REF!,Data!#REF!,(IF(B24=Data!#REF!,Data!#REF!,(IF(B24=Data!#REF!,Data!#REF!,(IF(B24=Data!B57,Data!H57,(IF(B24=Data!#REF!,Data!#REF!,Data!#REF!)))))))))))))))&amp;IF(B24=Data!#REF!,Data!#REF!,(IF(B24=Data!#REF!,Data!#REF!,(IF(B24=Data!B197,Data!H197,(IF(B24=Data!#REF!,Data!#REF!,(IF(B24=Data!#REF!,Data!#REF!,(IF(B24=Data!B97,Data!H865,(IF(B24=Data!#REF!,Data!#REF!,(IF(B24=Data!#REF!,Data!#REF!,Data!#REF!)))))))))))))))&amp;IF(B24=Data!#REF!,Data!#REF!,(IF(B24=Data!#REF!,Data!#REF!,(IF(B24=Data!#REF!,Data!#REF!,(IF(B24=Data!#REF!,Data!#REF!,(IF(B24=Data!#REF!,Data!#REF!,Data!#REF!)))))))))</f>
        <v>#REF!</v>
      </c>
      <c r="Q24" s="329"/>
      <c r="R24" s="329"/>
      <c r="S24" s="233" t="e">
        <f>IF(B24=Data!B70,Data!I70,(IF(B24=Data!#REF!,Data!#REF!,(IF(B24=Data!B73,Data!I73,(IF(B24=Data!#REF!,Data!#REF!,(IF(B24=Data!#REF!,Data!#REF!,(IF(B24=Data!#REF!,Data!#REF!,(IF(B24=Data!B57,Data!I57,(IF(B24=Data!#REF!,Data!#REF!,Data!#REF!)))))))))))))))&amp;IF(B24=Data!#REF!,Data!#REF!,(IF(B24=Data!#REF!,Data!#REF!,(IF(B24=Data!B197,Data!I197,(IF(B24=Data!#REF!,Data!#REF!,(IF(B24=Data!#REF!,Data!#REF!,(IF(B24=Data!B97,Data!I865,(IF(B24=Data!#REF!,Data!#REF!,(IF(B24=Data!#REF!,Data!#REF!,Data!#REF!)))))))))))))))&amp;IF(B24=Data!#REF!,Data!#REF!,(IF(B24=Data!#REF!,Data!#REF!,(IF(B24=Data!#REF!,Data!#REF!,(IF(B24=Data!#REF!,Data!#REF!,(IF(B24=Data!#REF!,Data!#REF!,Data!#REF!)))))))))</f>
        <v>#REF!</v>
      </c>
      <c r="T24" s="330"/>
      <c r="U24" s="233" t="e">
        <f>IF(B24=Data!B70,Data!J70,(IF(B24=Data!#REF!,Data!#REF!,(IF(B24=Data!B73,Data!J73,(IF(B24=Data!#REF!,Data!#REF!,(IF(B24=Data!#REF!,Data!#REF!,(IF(B24=Data!#REF!,Data!#REF!,(IF(B24=Data!B57,Data!J57,(IF(B24=Data!#REF!,Data!#REF!,Data!#REF!)))))))))))))))&amp;IF(B24=Data!#REF!,Data!#REF!,(IF(B24=Data!#REF!,Data!#REF!,(IF(B24=Data!B197,Data!J197,(IF(B24=Data!#REF!,Data!#REF!,(IF(B24=Data!#REF!,Data!#REF!,(IF(B24=Data!B97,Data!J865,(IF(B24=Data!#REF!,Data!#REF!,(IF(B24=Data!#REF!,Data!#REF!,Data!#REF!)))))))))))))))&amp;IF(B24=Data!#REF!,Data!#REF!,(IF(B24=Data!#REF!,Data!#REF!,(IF(B24=Data!#REF!,Data!#REF!,(IF(B24=Data!#REF!,Data!#REF!,(IF(B24=Data!#REF!,Data!#REF!,Data!#REF!)))))))))</f>
        <v>#REF!</v>
      </c>
      <c r="V24" s="227">
        <f>IF(D24="","",VLOOKUP(B24,Data!$B$5:$J$501,9,FALSE)*D24)</f>
        <v>1.806</v>
      </c>
    </row>
    <row r="25" spans="1:22" ht="17.75" customHeight="1">
      <c r="A25" s="326">
        <v>5</v>
      </c>
      <c r="B25" s="327" t="s">
        <v>356</v>
      </c>
      <c r="C25" s="239" t="str">
        <f>IF(D25="","",VLOOKUP(B25,Data!$B$5:$L$501,2,FALSE))</f>
        <v>WQ78290</v>
      </c>
      <c r="D25" s="229">
        <v>1</v>
      </c>
      <c r="E25" s="319"/>
      <c r="F25" s="224">
        <f>IF(D25="","",VLOOKUP(B25,Data!$B$5:$L$501,11,FALSE))</f>
        <v>4283.7299999999996</v>
      </c>
      <c r="G25" s="234">
        <f t="shared" ref="G25:G34" si="2">IF(D25&gt;0,D25*F25,"-")</f>
        <v>4283.7299999999996</v>
      </c>
      <c r="H25" s="225" t="str">
        <f>IF(D25="","",VLOOKUP(B25,Data!$B$5:$D$501,3,FALSE))</f>
        <v>C/T</v>
      </c>
      <c r="I25" s="225" t="str">
        <f>IF(D25="","",VLOOKUP(B25,Data!$B$5:$M$501,12,FALSE))</f>
        <v>Indonesia</v>
      </c>
      <c r="J25" s="231" t="s">
        <v>914</v>
      </c>
      <c r="K25" s="226">
        <f>IF(D25="","",VLOOKUP(B25,Data!$B$5:$E$501,4,FALSE)*D25)</f>
        <v>305</v>
      </c>
      <c r="L25" s="232">
        <f>IF(D25="","",VLOOKUP(B25,Data!$B$5:$F$501,5,FALSE)*D25)</f>
        <v>269</v>
      </c>
      <c r="M25" s="230" t="e">
        <f>IF(B25=Data!B63,Data!G63,(IF(B25=Data!#REF!,Data!#REF!,(IF(B25=Data!B66,Data!G66,(IF(B25=Data!#REF!,Data!#REF!,(IF(B25=Data!#REF!,Data!#REF!,(IF(B25=Data!#REF!,Data!#REF!,(IF(B25=Data!B50,Data!G50,(IF(B25=Data!#REF!,Data!#REF!,Data!#REF!)))))))))))))))&amp;IF(B25=Data!#REF!,Data!#REF!,(IF(B25=Data!#REF!,Data!#REF!,(IF(B25=Data!B190,Data!G190,(IF(B25=Data!#REF!,Data!#REF!,(IF(B25=Data!#REF!,Data!#REF!,(IF(B25=Data!B90,Data!G858,(IF(B25=Data!#REF!,Data!#REF!,(IF(B25=Data!#REF!,Data!#REF!,Data!#REF!)))))))))))))))&amp;IF(B25=Data!#REF!,Data!#REF!,(IF(B25=Data!#REF!,Data!#REF!,(IF(B25=Data!#REF!,Data!#REF!,(IF(B25=Data!#REF!,Data!#REF!,(IF(B25=Data!#REF!,Data!#REF!,Data!#REF!)))))))))</f>
        <v>#REF!</v>
      </c>
      <c r="N25" s="328"/>
      <c r="O25" s="329"/>
      <c r="P25" s="233" t="e">
        <f>IF(B25=Data!B63,Data!H63,(IF(B25=Data!#REF!,Data!#REF!,(IF(B25=Data!B66,Data!H66,(IF(B25=Data!#REF!,Data!#REF!,(IF(B25=Data!#REF!,Data!#REF!,(IF(B25=Data!#REF!,Data!#REF!,(IF(B25=Data!B50,Data!H50,(IF(B25=Data!#REF!,Data!#REF!,Data!#REF!)))))))))))))))&amp;IF(B25=Data!#REF!,Data!#REF!,(IF(B25=Data!#REF!,Data!#REF!,(IF(B25=Data!B190,Data!H190,(IF(B25=Data!#REF!,Data!#REF!,(IF(B25=Data!#REF!,Data!#REF!,(IF(B25=Data!B90,Data!H858,(IF(B25=Data!#REF!,Data!#REF!,(IF(B25=Data!#REF!,Data!#REF!,Data!#REF!)))))))))))))))&amp;IF(B25=Data!#REF!,Data!#REF!,(IF(B25=Data!#REF!,Data!#REF!,(IF(B25=Data!#REF!,Data!#REF!,(IF(B25=Data!#REF!,Data!#REF!,(IF(B25=Data!#REF!,Data!#REF!,Data!#REF!)))))))))</f>
        <v>#REF!</v>
      </c>
      <c r="Q25" s="329"/>
      <c r="R25" s="329"/>
      <c r="S25" s="233" t="e">
        <f>IF(B25=Data!B63,Data!I63,(IF(B25=Data!#REF!,Data!#REF!,(IF(B25=Data!B66,Data!I66,(IF(B25=Data!#REF!,Data!#REF!,(IF(B25=Data!#REF!,Data!#REF!,(IF(B25=Data!#REF!,Data!#REF!,(IF(B25=Data!B50,Data!I50,(IF(B25=Data!#REF!,Data!#REF!,Data!#REF!)))))))))))))))&amp;IF(B25=Data!#REF!,Data!#REF!,(IF(B25=Data!#REF!,Data!#REF!,(IF(B25=Data!B190,Data!I190,(IF(B25=Data!#REF!,Data!#REF!,(IF(B25=Data!#REF!,Data!#REF!,(IF(B25=Data!B90,Data!I858,(IF(B25=Data!#REF!,Data!#REF!,(IF(B25=Data!#REF!,Data!#REF!,Data!#REF!)))))))))))))))&amp;IF(B25=Data!#REF!,Data!#REF!,(IF(B25=Data!#REF!,Data!#REF!,(IF(B25=Data!#REF!,Data!#REF!,(IF(B25=Data!#REF!,Data!#REF!,(IF(B25=Data!#REF!,Data!#REF!,Data!#REF!)))))))))</f>
        <v>#REF!</v>
      </c>
      <c r="T25" s="330"/>
      <c r="U25" s="233" t="e">
        <f>IF(B25=Data!B63,Data!J63,(IF(B25=Data!#REF!,Data!#REF!,(IF(B25=Data!B66,Data!J66,(IF(B25=Data!#REF!,Data!#REF!,(IF(B25=Data!#REF!,Data!#REF!,(IF(B25=Data!#REF!,Data!#REF!,(IF(B25=Data!B50,Data!J50,(IF(B25=Data!#REF!,Data!#REF!,Data!#REF!)))))))))))))))&amp;IF(B25=Data!#REF!,Data!#REF!,(IF(B25=Data!#REF!,Data!#REF!,(IF(B25=Data!B190,Data!J190,(IF(B25=Data!#REF!,Data!#REF!,(IF(B25=Data!#REF!,Data!#REF!,(IF(B25=Data!B90,Data!J858,(IF(B25=Data!#REF!,Data!#REF!,(IF(B25=Data!#REF!,Data!#REF!,Data!#REF!)))))))))))))))&amp;IF(B25=Data!#REF!,Data!#REF!,(IF(B25=Data!#REF!,Data!#REF!,(IF(B25=Data!#REF!,Data!#REF!,(IF(B25=Data!#REF!,Data!#REF!,(IF(B25=Data!#REF!,Data!#REF!,Data!#REF!)))))))))</f>
        <v>#REF!</v>
      </c>
      <c r="V25" s="227">
        <f>IF(D25="","",VLOOKUP(B25,Data!$B$5:$J$501,9,FALSE)*D25)</f>
        <v>1.534</v>
      </c>
    </row>
    <row r="26" spans="1:22" ht="17.75" customHeight="1">
      <c r="A26" s="326">
        <v>6</v>
      </c>
      <c r="B26" s="327" t="s">
        <v>701</v>
      </c>
      <c r="C26" s="239" t="str">
        <f>IF(D26="","",VLOOKUP(B26,Data!$B$5:$L$501,2,FALSE))</f>
        <v>VAC9590</v>
      </c>
      <c r="D26" s="229">
        <v>1</v>
      </c>
      <c r="E26" s="319"/>
      <c r="F26" s="224">
        <f>IF(D26="","",VLOOKUP(B26,Data!$B$5:$L$501,11,FALSE))</f>
        <v>5076.5600000000004</v>
      </c>
      <c r="G26" s="234">
        <f t="shared" si="2"/>
        <v>5076.5600000000004</v>
      </c>
      <c r="H26" s="225" t="str">
        <f>IF(D26="","",VLOOKUP(B26,Data!$B$5:$D$501,3,FALSE))</f>
        <v>C/T</v>
      </c>
      <c r="I26" s="225" t="str">
        <f>IF(D26="","",VLOOKUP(B26,Data!$B$5:$M$501,12,FALSE))</f>
        <v>Indonesia</v>
      </c>
      <c r="J26" s="231" t="s">
        <v>914</v>
      </c>
      <c r="K26" s="226">
        <f>IF(D26="","",VLOOKUP(B26,Data!$B$5:$E$501,4,FALSE)*D26)</f>
        <v>310</v>
      </c>
      <c r="L26" s="232">
        <f>IF(D26="","",VLOOKUP(B26,Data!$B$5:$F$501,5,FALSE)*D26)</f>
        <v>274</v>
      </c>
      <c r="M26" s="230" t="e">
        <f>IF(B26=Data!B64,Data!G64,(IF(B26=Data!#REF!,Data!#REF!,(IF(B26=Data!B67,Data!G67,(IF(B26=Data!#REF!,Data!#REF!,(IF(B26=Data!#REF!,Data!#REF!,(IF(B26=Data!#REF!,Data!#REF!,(IF(B26=Data!B51,Data!G51,(IF(B26=Data!#REF!,Data!#REF!,Data!#REF!)))))))))))))))&amp;IF(B26=Data!#REF!,Data!#REF!,(IF(B26=Data!#REF!,Data!#REF!,(IF(B26=Data!B191,Data!G191,(IF(B26=Data!#REF!,Data!#REF!,(IF(B26=Data!#REF!,Data!#REF!,(IF(B26=Data!B91,Data!G859,(IF(B26=Data!#REF!,Data!#REF!,(IF(B26=Data!#REF!,Data!#REF!,Data!#REF!)))))))))))))))&amp;IF(B26=Data!#REF!,Data!#REF!,(IF(B26=Data!#REF!,Data!#REF!,(IF(B26=Data!#REF!,Data!#REF!,(IF(B26=Data!#REF!,Data!#REF!,(IF(B26=Data!#REF!,Data!#REF!,Data!#REF!)))))))))</f>
        <v>#REF!</v>
      </c>
      <c r="N26" s="328"/>
      <c r="O26" s="329"/>
      <c r="P26" s="233" t="e">
        <f>IF(B26=Data!B64,Data!H64,(IF(B26=Data!#REF!,Data!#REF!,(IF(B26=Data!B67,Data!H67,(IF(B26=Data!#REF!,Data!#REF!,(IF(B26=Data!#REF!,Data!#REF!,(IF(B26=Data!#REF!,Data!#REF!,(IF(B26=Data!B51,Data!H51,(IF(B26=Data!#REF!,Data!#REF!,Data!#REF!)))))))))))))))&amp;IF(B26=Data!#REF!,Data!#REF!,(IF(B26=Data!#REF!,Data!#REF!,(IF(B26=Data!B191,Data!H191,(IF(B26=Data!#REF!,Data!#REF!,(IF(B26=Data!#REF!,Data!#REF!,(IF(B26=Data!B91,Data!H859,(IF(B26=Data!#REF!,Data!#REF!,(IF(B26=Data!#REF!,Data!#REF!,Data!#REF!)))))))))))))))&amp;IF(B26=Data!#REF!,Data!#REF!,(IF(B26=Data!#REF!,Data!#REF!,(IF(B26=Data!#REF!,Data!#REF!,(IF(B26=Data!#REF!,Data!#REF!,(IF(B26=Data!#REF!,Data!#REF!,Data!#REF!)))))))))</f>
        <v>#REF!</v>
      </c>
      <c r="Q26" s="329"/>
      <c r="R26" s="329"/>
      <c r="S26" s="233" t="e">
        <f>IF(B26=Data!B64,Data!I64,(IF(B26=Data!#REF!,Data!#REF!,(IF(B26=Data!B67,Data!I67,(IF(B26=Data!#REF!,Data!#REF!,(IF(B26=Data!#REF!,Data!#REF!,(IF(B26=Data!#REF!,Data!#REF!,(IF(B26=Data!B51,Data!I51,(IF(B26=Data!#REF!,Data!#REF!,Data!#REF!)))))))))))))))&amp;IF(B26=Data!#REF!,Data!#REF!,(IF(B26=Data!#REF!,Data!#REF!,(IF(B26=Data!B191,Data!I191,(IF(B26=Data!#REF!,Data!#REF!,(IF(B26=Data!#REF!,Data!#REF!,(IF(B26=Data!B91,Data!I859,(IF(B26=Data!#REF!,Data!#REF!,(IF(B26=Data!#REF!,Data!#REF!,Data!#REF!)))))))))))))))&amp;IF(B26=Data!#REF!,Data!#REF!,(IF(B26=Data!#REF!,Data!#REF!,(IF(B26=Data!#REF!,Data!#REF!,(IF(B26=Data!#REF!,Data!#REF!,(IF(B26=Data!#REF!,Data!#REF!,Data!#REF!)))))))))</f>
        <v>#REF!</v>
      </c>
      <c r="T26" s="330"/>
      <c r="U26" s="233" t="e">
        <f>IF(B26=Data!B64,Data!J64,(IF(B26=Data!#REF!,Data!#REF!,(IF(B26=Data!B67,Data!J67,(IF(B26=Data!#REF!,Data!#REF!,(IF(B26=Data!#REF!,Data!#REF!,(IF(B26=Data!#REF!,Data!#REF!,(IF(B26=Data!B51,Data!J51,(IF(B26=Data!#REF!,Data!#REF!,Data!#REF!)))))))))))))))&amp;IF(B26=Data!#REF!,Data!#REF!,(IF(B26=Data!#REF!,Data!#REF!,(IF(B26=Data!B191,Data!J191,(IF(B26=Data!#REF!,Data!#REF!,(IF(B26=Data!#REF!,Data!#REF!,(IF(B26=Data!B91,Data!J859,(IF(B26=Data!#REF!,Data!#REF!,(IF(B26=Data!#REF!,Data!#REF!,Data!#REF!)))))))))))))))&amp;IF(B26=Data!#REF!,Data!#REF!,(IF(B26=Data!#REF!,Data!#REF!,(IF(B26=Data!#REF!,Data!#REF!,(IF(B26=Data!#REF!,Data!#REF!,(IF(B26=Data!#REF!,Data!#REF!,Data!#REF!)))))))))</f>
        <v>#REF!</v>
      </c>
      <c r="V26" s="227">
        <f>IF(D26="","",VLOOKUP(B26,Data!$B$5:$J$501,9,FALSE)*D26)</f>
        <v>1.534</v>
      </c>
    </row>
    <row r="27" spans="1:22" ht="17.75" customHeight="1">
      <c r="A27" s="326">
        <v>7</v>
      </c>
      <c r="B27" s="327" t="s">
        <v>336</v>
      </c>
      <c r="C27" s="239" t="str">
        <f>IF(D27="","",VLOOKUP(B27,Data!$B$5:$L$501,2,FALSE))</f>
        <v>ZE62400</v>
      </c>
      <c r="D27" s="229">
        <v>6</v>
      </c>
      <c r="E27" s="319"/>
      <c r="F27" s="224">
        <f>IF(D27="","",VLOOKUP(B27,Data!$B$5:$L$501,11,FALSE))</f>
        <v>1704.47</v>
      </c>
      <c r="G27" s="234">
        <f t="shared" ref="G27:G29" si="3">IF(D27&gt;0,D27*F27,"-")</f>
        <v>10226.82</v>
      </c>
      <c r="H27" s="225" t="str">
        <f>IF(D27="","",VLOOKUP(B27,Data!$B$5:$D$501,3,FALSE))</f>
        <v>C/T</v>
      </c>
      <c r="I27" s="225" t="str">
        <f>IF(D27="","",VLOOKUP(B27,Data!$B$5:$M$501,12,FALSE))</f>
        <v>Indonesia</v>
      </c>
      <c r="J27" s="231" t="s">
        <v>914</v>
      </c>
      <c r="K27" s="226">
        <f>IF(D27="","",VLOOKUP(B27,Data!$B$5:$E$501,4,FALSE)*D27)</f>
        <v>1206</v>
      </c>
      <c r="L27" s="232">
        <f>IF(D27="","",VLOOKUP(B27,Data!$B$5:$F$501,5,FALSE)*D27)</f>
        <v>1086</v>
      </c>
      <c r="M27" s="230" t="e">
        <f>IF(B27=Data!B61,Data!G61,(IF(B27=Data!#REF!,Data!#REF!,(IF(B27=Data!B64,Data!G64,(IF(B27=Data!#REF!,Data!#REF!,(IF(B27=Data!#REF!,Data!#REF!,(IF(B27=Data!#REF!,Data!#REF!,(IF(B27=Data!B48,Data!G48,(IF(B27=Data!#REF!,Data!#REF!,Data!#REF!)))))))))))))))&amp;IF(B27=Data!#REF!,Data!#REF!,(IF(B27=Data!#REF!,Data!#REF!,(IF(B27=Data!B188,Data!G188,(IF(B27=Data!#REF!,Data!#REF!,(IF(B27=Data!#REF!,Data!#REF!,(IF(B27=Data!B88,Data!G856,(IF(B27=Data!#REF!,Data!#REF!,(IF(B27=Data!#REF!,Data!#REF!,Data!#REF!)))))))))))))))&amp;IF(B27=Data!#REF!,Data!#REF!,(IF(B27=Data!#REF!,Data!#REF!,(IF(B27=Data!#REF!,Data!#REF!,(IF(B27=Data!#REF!,Data!#REF!,(IF(B27=Data!#REF!,Data!#REF!,Data!#REF!)))))))))</f>
        <v>#REF!</v>
      </c>
      <c r="N27" s="328"/>
      <c r="O27" s="329"/>
      <c r="P27" s="233" t="e">
        <f>IF(B27=Data!B61,Data!H61,(IF(B27=Data!#REF!,Data!#REF!,(IF(B27=Data!B64,Data!H64,(IF(B27=Data!#REF!,Data!#REF!,(IF(B27=Data!#REF!,Data!#REF!,(IF(B27=Data!#REF!,Data!#REF!,(IF(B27=Data!B48,Data!H48,(IF(B27=Data!#REF!,Data!#REF!,Data!#REF!)))))))))))))))&amp;IF(B27=Data!#REF!,Data!#REF!,(IF(B27=Data!#REF!,Data!#REF!,(IF(B27=Data!B188,Data!H188,(IF(B27=Data!#REF!,Data!#REF!,(IF(B27=Data!#REF!,Data!#REF!,(IF(B27=Data!B88,Data!H856,(IF(B27=Data!#REF!,Data!#REF!,(IF(B27=Data!#REF!,Data!#REF!,Data!#REF!)))))))))))))))&amp;IF(B27=Data!#REF!,Data!#REF!,(IF(B27=Data!#REF!,Data!#REF!,(IF(B27=Data!#REF!,Data!#REF!,(IF(B27=Data!#REF!,Data!#REF!,(IF(B27=Data!#REF!,Data!#REF!,Data!#REF!)))))))))</f>
        <v>#REF!</v>
      </c>
      <c r="Q27" s="329"/>
      <c r="R27" s="329"/>
      <c r="S27" s="233" t="e">
        <f>IF(B27=Data!B61,Data!I61,(IF(B27=Data!#REF!,Data!#REF!,(IF(B27=Data!B64,Data!I64,(IF(B27=Data!#REF!,Data!#REF!,(IF(B27=Data!#REF!,Data!#REF!,(IF(B27=Data!#REF!,Data!#REF!,(IF(B27=Data!B48,Data!I48,(IF(B27=Data!#REF!,Data!#REF!,Data!#REF!)))))))))))))))&amp;IF(B27=Data!#REF!,Data!#REF!,(IF(B27=Data!#REF!,Data!#REF!,(IF(B27=Data!B188,Data!I188,(IF(B27=Data!#REF!,Data!#REF!,(IF(B27=Data!#REF!,Data!#REF!,(IF(B27=Data!B88,Data!I856,(IF(B27=Data!#REF!,Data!#REF!,(IF(B27=Data!#REF!,Data!#REF!,Data!#REF!)))))))))))))))&amp;IF(B27=Data!#REF!,Data!#REF!,(IF(B27=Data!#REF!,Data!#REF!,(IF(B27=Data!#REF!,Data!#REF!,(IF(B27=Data!#REF!,Data!#REF!,(IF(B27=Data!#REF!,Data!#REF!,Data!#REF!)))))))))</f>
        <v>#REF!</v>
      </c>
      <c r="T27" s="330"/>
      <c r="U27" s="233" t="e">
        <f>IF(B27=Data!B61,Data!J61,(IF(B27=Data!#REF!,Data!#REF!,(IF(B27=Data!B64,Data!J64,(IF(B27=Data!#REF!,Data!#REF!,(IF(B27=Data!#REF!,Data!#REF!,(IF(B27=Data!#REF!,Data!#REF!,(IF(B27=Data!B48,Data!J48,(IF(B27=Data!#REF!,Data!#REF!,Data!#REF!)))))))))))))))&amp;IF(B27=Data!#REF!,Data!#REF!,(IF(B27=Data!#REF!,Data!#REF!,(IF(B27=Data!B188,Data!J188,(IF(B27=Data!#REF!,Data!#REF!,(IF(B27=Data!#REF!,Data!#REF!,(IF(B27=Data!B88,Data!J856,(IF(B27=Data!#REF!,Data!#REF!,(IF(B27=Data!#REF!,Data!#REF!,Data!#REF!)))))))))))))))&amp;IF(B27=Data!#REF!,Data!#REF!,(IF(B27=Data!#REF!,Data!#REF!,(IF(B27=Data!#REF!,Data!#REF!,(IF(B27=Data!#REF!,Data!#REF!,(IF(B27=Data!#REF!,Data!#REF!,Data!#REF!)))))))))</f>
        <v>#REF!</v>
      </c>
      <c r="V27" s="227">
        <f>IF(D27="","",VLOOKUP(B27,Data!$B$5:$J$501,9,FALSE)*D27)</f>
        <v>6.8999999999999995</v>
      </c>
    </row>
    <row r="28" spans="1:22" ht="17.75" customHeight="1">
      <c r="A28" s="326">
        <v>8</v>
      </c>
      <c r="B28" s="327" t="s">
        <v>696</v>
      </c>
      <c r="C28" s="239" t="str">
        <f>IF(D28="","",VLOOKUP(B28,Data!$B$5:$L$501,2,FALSE))</f>
        <v>VAC9530</v>
      </c>
      <c r="D28" s="229">
        <v>1</v>
      </c>
      <c r="E28" s="319"/>
      <c r="F28" s="224">
        <f>IF(D28="","",VLOOKUP(B28,Data!$B$5:$L$501,11,FALSE))</f>
        <v>2053.67</v>
      </c>
      <c r="G28" s="234">
        <f t="shared" si="3"/>
        <v>2053.67</v>
      </c>
      <c r="H28" s="225" t="str">
        <f>IF(D28="","",VLOOKUP(B28,Data!$B$5:$D$501,3,FALSE))</f>
        <v>C/T</v>
      </c>
      <c r="I28" s="225" t="str">
        <f>IF(D28="","",VLOOKUP(B28,Data!$B$5:$M$501,12,FALSE))</f>
        <v>Indonesia</v>
      </c>
      <c r="J28" s="231" t="s">
        <v>914</v>
      </c>
      <c r="K28" s="226">
        <f>IF(D28="","",VLOOKUP(B28,Data!$B$5:$E$501,4,FALSE)*D28)</f>
        <v>204</v>
      </c>
      <c r="L28" s="232">
        <f>IF(D28="","",VLOOKUP(B28,Data!$B$5:$F$501,5,FALSE)*D28)</f>
        <v>184</v>
      </c>
      <c r="M28" s="230" t="e">
        <f>IF(B28=Data!B62,Data!G62,(IF(B28=Data!#REF!,Data!#REF!,(IF(B28=Data!B65,Data!G65,(IF(B28=Data!#REF!,Data!#REF!,(IF(B28=Data!#REF!,Data!#REF!,(IF(B28=Data!#REF!,Data!#REF!,(IF(B28=Data!B49,Data!G49,(IF(B28=Data!#REF!,Data!#REF!,Data!#REF!)))))))))))))))&amp;IF(B28=Data!#REF!,Data!#REF!,(IF(B28=Data!#REF!,Data!#REF!,(IF(B28=Data!B189,Data!G189,(IF(B28=Data!#REF!,Data!#REF!,(IF(B28=Data!#REF!,Data!#REF!,(IF(B28=Data!B89,Data!G857,(IF(B28=Data!#REF!,Data!#REF!,(IF(B28=Data!#REF!,Data!#REF!,Data!#REF!)))))))))))))))&amp;IF(B28=Data!#REF!,Data!#REF!,(IF(B28=Data!#REF!,Data!#REF!,(IF(B28=Data!#REF!,Data!#REF!,(IF(B28=Data!#REF!,Data!#REF!,(IF(B28=Data!#REF!,Data!#REF!,Data!#REF!)))))))))</f>
        <v>#REF!</v>
      </c>
      <c r="N28" s="328"/>
      <c r="O28" s="329"/>
      <c r="P28" s="233" t="e">
        <f>IF(B28=Data!B62,Data!H62,(IF(B28=Data!#REF!,Data!#REF!,(IF(B28=Data!B65,Data!H65,(IF(B28=Data!#REF!,Data!#REF!,(IF(B28=Data!#REF!,Data!#REF!,(IF(B28=Data!#REF!,Data!#REF!,(IF(B28=Data!B49,Data!H49,(IF(B28=Data!#REF!,Data!#REF!,Data!#REF!)))))))))))))))&amp;IF(B28=Data!#REF!,Data!#REF!,(IF(B28=Data!#REF!,Data!#REF!,(IF(B28=Data!B189,Data!H189,(IF(B28=Data!#REF!,Data!#REF!,(IF(B28=Data!#REF!,Data!#REF!,(IF(B28=Data!B89,Data!H857,(IF(B28=Data!#REF!,Data!#REF!,(IF(B28=Data!#REF!,Data!#REF!,Data!#REF!)))))))))))))))&amp;IF(B28=Data!#REF!,Data!#REF!,(IF(B28=Data!#REF!,Data!#REF!,(IF(B28=Data!#REF!,Data!#REF!,(IF(B28=Data!#REF!,Data!#REF!,(IF(B28=Data!#REF!,Data!#REF!,Data!#REF!)))))))))</f>
        <v>#REF!</v>
      </c>
      <c r="Q28" s="329"/>
      <c r="R28" s="329"/>
      <c r="S28" s="233" t="e">
        <f>IF(B28=Data!B62,Data!I62,(IF(B28=Data!#REF!,Data!#REF!,(IF(B28=Data!B65,Data!I65,(IF(B28=Data!#REF!,Data!#REF!,(IF(B28=Data!#REF!,Data!#REF!,(IF(B28=Data!#REF!,Data!#REF!,(IF(B28=Data!B49,Data!I49,(IF(B28=Data!#REF!,Data!#REF!,Data!#REF!)))))))))))))))&amp;IF(B28=Data!#REF!,Data!#REF!,(IF(B28=Data!#REF!,Data!#REF!,(IF(B28=Data!B189,Data!I189,(IF(B28=Data!#REF!,Data!#REF!,(IF(B28=Data!#REF!,Data!#REF!,(IF(B28=Data!B89,Data!I857,(IF(B28=Data!#REF!,Data!#REF!,(IF(B28=Data!#REF!,Data!#REF!,Data!#REF!)))))))))))))))&amp;IF(B28=Data!#REF!,Data!#REF!,(IF(B28=Data!#REF!,Data!#REF!,(IF(B28=Data!#REF!,Data!#REF!,(IF(B28=Data!#REF!,Data!#REF!,(IF(B28=Data!#REF!,Data!#REF!,Data!#REF!)))))))))</f>
        <v>#REF!</v>
      </c>
      <c r="T28" s="330"/>
      <c r="U28" s="233" t="e">
        <f>IF(B28=Data!B62,Data!J62,(IF(B28=Data!#REF!,Data!#REF!,(IF(B28=Data!B65,Data!J65,(IF(B28=Data!#REF!,Data!#REF!,(IF(B28=Data!#REF!,Data!#REF!,(IF(B28=Data!#REF!,Data!#REF!,(IF(B28=Data!B49,Data!J49,(IF(B28=Data!#REF!,Data!#REF!,Data!#REF!)))))))))))))))&amp;IF(B28=Data!#REF!,Data!#REF!,(IF(B28=Data!#REF!,Data!#REF!,(IF(B28=Data!B189,Data!J189,(IF(B28=Data!#REF!,Data!#REF!,(IF(B28=Data!#REF!,Data!#REF!,(IF(B28=Data!B89,Data!J857,(IF(B28=Data!#REF!,Data!#REF!,(IF(B28=Data!#REF!,Data!#REF!,Data!#REF!)))))))))))))))&amp;IF(B28=Data!#REF!,Data!#REF!,(IF(B28=Data!#REF!,Data!#REF!,(IF(B28=Data!#REF!,Data!#REF!,(IF(B28=Data!#REF!,Data!#REF!,(IF(B28=Data!#REF!,Data!#REF!,Data!#REF!)))))))))</f>
        <v>#REF!</v>
      </c>
      <c r="V28" s="227">
        <f>IF(D28="","",VLOOKUP(B28,Data!$B$5:$J$501,9,FALSE)*D28)</f>
        <v>1.129</v>
      </c>
    </row>
    <row r="29" spans="1:22" ht="17.75" customHeight="1">
      <c r="A29" s="326">
        <v>9</v>
      </c>
      <c r="B29" s="327" t="s">
        <v>348</v>
      </c>
      <c r="C29" s="239" t="str">
        <f>IF(D29="","",VLOOKUP(B29,Data!$B$5:$L$501,2,FALSE))</f>
        <v>ZF71250</v>
      </c>
      <c r="D29" s="229">
        <v>8</v>
      </c>
      <c r="E29" s="319"/>
      <c r="F29" s="224">
        <f>IF(D29="","",VLOOKUP(B29,Data!$B$5:$L$501,11,FALSE))</f>
        <v>1991.71</v>
      </c>
      <c r="G29" s="234">
        <f t="shared" si="3"/>
        <v>15933.68</v>
      </c>
      <c r="H29" s="225" t="str">
        <f>IF(D29="","",VLOOKUP(B29,Data!$B$5:$D$501,3,FALSE))</f>
        <v>C/T</v>
      </c>
      <c r="I29" s="225" t="str">
        <f>IF(D29="","",VLOOKUP(B29,Data!$B$5:$M$501,12,FALSE))</f>
        <v>Indonesia</v>
      </c>
      <c r="J29" s="231" t="s">
        <v>914</v>
      </c>
      <c r="K29" s="226">
        <f>IF(D29="","",VLOOKUP(B29,Data!$B$5:$E$501,4,FALSE)*D29)</f>
        <v>1760</v>
      </c>
      <c r="L29" s="232">
        <f>IF(D29="","",VLOOKUP(B29,Data!$B$5:$F$501,5,FALSE)*D29)</f>
        <v>1592</v>
      </c>
      <c r="M29" s="230" t="e">
        <f>IF(B29=Data!B64,Data!G64,(IF(B29=Data!#REF!,Data!#REF!,(IF(B29=Data!B67,Data!G67,(IF(B29=Data!#REF!,Data!#REF!,(IF(B29=Data!#REF!,Data!#REF!,(IF(B29=Data!#REF!,Data!#REF!,(IF(B29=Data!B51,Data!G51,(IF(B29=Data!#REF!,Data!#REF!,Data!#REF!)))))))))))))))&amp;IF(B29=Data!#REF!,Data!#REF!,(IF(B29=Data!#REF!,Data!#REF!,(IF(B29=Data!B191,Data!G191,(IF(B29=Data!#REF!,Data!#REF!,(IF(B29=Data!#REF!,Data!#REF!,(IF(B29=Data!B91,Data!G859,(IF(B29=Data!#REF!,Data!#REF!,(IF(B29=Data!#REF!,Data!#REF!,Data!#REF!)))))))))))))))&amp;IF(B29=Data!#REF!,Data!#REF!,(IF(B29=Data!#REF!,Data!#REF!,(IF(B29=Data!#REF!,Data!#REF!,(IF(B29=Data!#REF!,Data!#REF!,(IF(B29=Data!#REF!,Data!#REF!,Data!#REF!)))))))))</f>
        <v>#REF!</v>
      </c>
      <c r="N29" s="328"/>
      <c r="O29" s="329"/>
      <c r="P29" s="233" t="e">
        <f>IF(B29=Data!B64,Data!H64,(IF(B29=Data!#REF!,Data!#REF!,(IF(B29=Data!B67,Data!H67,(IF(B29=Data!#REF!,Data!#REF!,(IF(B29=Data!#REF!,Data!#REF!,(IF(B29=Data!#REF!,Data!#REF!,(IF(B29=Data!B51,Data!H51,(IF(B29=Data!#REF!,Data!#REF!,Data!#REF!)))))))))))))))&amp;IF(B29=Data!#REF!,Data!#REF!,(IF(B29=Data!#REF!,Data!#REF!,(IF(B29=Data!B191,Data!H191,(IF(B29=Data!#REF!,Data!#REF!,(IF(B29=Data!#REF!,Data!#REF!,(IF(B29=Data!B91,Data!H859,(IF(B29=Data!#REF!,Data!#REF!,(IF(B29=Data!#REF!,Data!#REF!,Data!#REF!)))))))))))))))&amp;IF(B29=Data!#REF!,Data!#REF!,(IF(B29=Data!#REF!,Data!#REF!,(IF(B29=Data!#REF!,Data!#REF!,(IF(B29=Data!#REF!,Data!#REF!,(IF(B29=Data!#REF!,Data!#REF!,Data!#REF!)))))))))</f>
        <v>#REF!</v>
      </c>
      <c r="Q29" s="329"/>
      <c r="R29" s="329"/>
      <c r="S29" s="233" t="e">
        <f>IF(B29=Data!B64,Data!I64,(IF(B29=Data!#REF!,Data!#REF!,(IF(B29=Data!B67,Data!I67,(IF(B29=Data!#REF!,Data!#REF!,(IF(B29=Data!#REF!,Data!#REF!,(IF(B29=Data!#REF!,Data!#REF!,(IF(B29=Data!B51,Data!I51,(IF(B29=Data!#REF!,Data!#REF!,Data!#REF!)))))))))))))))&amp;IF(B29=Data!#REF!,Data!#REF!,(IF(B29=Data!#REF!,Data!#REF!,(IF(B29=Data!B191,Data!I191,(IF(B29=Data!#REF!,Data!#REF!,(IF(B29=Data!#REF!,Data!#REF!,(IF(B29=Data!B91,Data!I859,(IF(B29=Data!#REF!,Data!#REF!,(IF(B29=Data!#REF!,Data!#REF!,Data!#REF!)))))))))))))))&amp;IF(B29=Data!#REF!,Data!#REF!,(IF(B29=Data!#REF!,Data!#REF!,(IF(B29=Data!#REF!,Data!#REF!,(IF(B29=Data!#REF!,Data!#REF!,(IF(B29=Data!#REF!,Data!#REF!,Data!#REF!)))))))))</f>
        <v>#REF!</v>
      </c>
      <c r="T29" s="330"/>
      <c r="U29" s="233" t="e">
        <f>IF(B29=Data!B64,Data!J64,(IF(B29=Data!#REF!,Data!#REF!,(IF(B29=Data!B67,Data!J67,(IF(B29=Data!#REF!,Data!#REF!,(IF(B29=Data!#REF!,Data!#REF!,(IF(B29=Data!#REF!,Data!#REF!,(IF(B29=Data!B51,Data!J51,(IF(B29=Data!#REF!,Data!#REF!,Data!#REF!)))))))))))))))&amp;IF(B29=Data!#REF!,Data!#REF!,(IF(B29=Data!#REF!,Data!#REF!,(IF(B29=Data!B191,Data!J191,(IF(B29=Data!#REF!,Data!#REF!,(IF(B29=Data!#REF!,Data!#REF!,(IF(B29=Data!B91,Data!J859,(IF(B29=Data!#REF!,Data!#REF!,(IF(B29=Data!#REF!,Data!#REF!,Data!#REF!)))))))))))))))&amp;IF(B29=Data!#REF!,Data!#REF!,(IF(B29=Data!#REF!,Data!#REF!,(IF(B29=Data!#REF!,Data!#REF!,(IF(B29=Data!#REF!,Data!#REF!,(IF(B29=Data!#REF!,Data!#REF!,Data!#REF!)))))))))</f>
        <v>#REF!</v>
      </c>
      <c r="V29" s="227">
        <f>IF(D29="","",VLOOKUP(B29,Data!$B$5:$J$501,9,FALSE)*D29)</f>
        <v>9.48</v>
      </c>
    </row>
    <row r="30" spans="1:22" ht="17.75" customHeight="1">
      <c r="A30" s="326">
        <v>10</v>
      </c>
      <c r="B30" s="327" t="s">
        <v>697</v>
      </c>
      <c r="C30" s="239" t="str">
        <f>IF(D30="","",VLOOKUP(B30,Data!$B$5:$L$501,2,FALSE))</f>
        <v>VAC9540</v>
      </c>
      <c r="D30" s="229">
        <v>5</v>
      </c>
      <c r="E30" s="319"/>
      <c r="F30" s="224">
        <f>IF(D30="","",VLOOKUP(B30,Data!$B$5:$L$501,11,FALSE))</f>
        <v>2343</v>
      </c>
      <c r="G30" s="234">
        <f t="shared" si="2"/>
        <v>11715</v>
      </c>
      <c r="H30" s="225" t="str">
        <f>IF(D30="","",VLOOKUP(B30,Data!$B$5:$D$501,3,FALSE))</f>
        <v>C/T</v>
      </c>
      <c r="I30" s="225" t="str">
        <f>IF(D30="","",VLOOKUP(B30,Data!$B$5:$M$501,12,FALSE))</f>
        <v>Indonesia</v>
      </c>
      <c r="J30" s="231" t="s">
        <v>914</v>
      </c>
      <c r="K30" s="226">
        <f>IF(D30="","",VLOOKUP(B30,Data!$B$5:$E$501,4,FALSE)*D30)</f>
        <v>1125</v>
      </c>
      <c r="L30" s="232">
        <f>IF(D30="","",VLOOKUP(B30,Data!$B$5:$F$501,5,FALSE)*D30)</f>
        <v>1020</v>
      </c>
      <c r="M30" s="230" t="e">
        <f>IF(B30=Data!B65,Data!G65,(IF(B30=Data!#REF!,Data!#REF!,(IF(B30=Data!B68,Data!G68,(IF(B30=Data!#REF!,Data!#REF!,(IF(B30=Data!#REF!,Data!#REF!,(IF(B30=Data!#REF!,Data!#REF!,(IF(B30=Data!B52,Data!G52,(IF(B30=Data!#REF!,Data!#REF!,Data!#REF!)))))))))))))))&amp;IF(B30=Data!#REF!,Data!#REF!,(IF(B30=Data!#REF!,Data!#REF!,(IF(B30=Data!B192,Data!G192,(IF(B30=Data!#REF!,Data!#REF!,(IF(B30=Data!#REF!,Data!#REF!,(IF(B30=Data!B92,Data!G860,(IF(B30=Data!#REF!,Data!#REF!,(IF(B30=Data!#REF!,Data!#REF!,Data!#REF!)))))))))))))))&amp;IF(B30=Data!#REF!,Data!#REF!,(IF(B30=Data!#REF!,Data!#REF!,(IF(B30=Data!#REF!,Data!#REF!,(IF(B30=Data!#REF!,Data!#REF!,(IF(B30=Data!#REF!,Data!#REF!,Data!#REF!)))))))))</f>
        <v>#REF!</v>
      </c>
      <c r="N30" s="328"/>
      <c r="O30" s="329"/>
      <c r="P30" s="233" t="e">
        <f>IF(B30=Data!B65,Data!H65,(IF(B30=Data!#REF!,Data!#REF!,(IF(B30=Data!B68,Data!H68,(IF(B30=Data!#REF!,Data!#REF!,(IF(B30=Data!#REF!,Data!#REF!,(IF(B30=Data!#REF!,Data!#REF!,(IF(B30=Data!B52,Data!H52,(IF(B30=Data!#REF!,Data!#REF!,Data!#REF!)))))))))))))))&amp;IF(B30=Data!#REF!,Data!#REF!,(IF(B30=Data!#REF!,Data!#REF!,(IF(B30=Data!B192,Data!H192,(IF(B30=Data!#REF!,Data!#REF!,(IF(B30=Data!#REF!,Data!#REF!,(IF(B30=Data!B92,Data!H860,(IF(B30=Data!#REF!,Data!#REF!,(IF(B30=Data!#REF!,Data!#REF!,Data!#REF!)))))))))))))))&amp;IF(B30=Data!#REF!,Data!#REF!,(IF(B30=Data!#REF!,Data!#REF!,(IF(B30=Data!#REF!,Data!#REF!,(IF(B30=Data!#REF!,Data!#REF!,(IF(B30=Data!#REF!,Data!#REF!,Data!#REF!)))))))))</f>
        <v>#REF!</v>
      </c>
      <c r="Q30" s="329"/>
      <c r="R30" s="329"/>
      <c r="S30" s="233" t="e">
        <f>IF(B30=Data!B65,Data!I65,(IF(B30=Data!#REF!,Data!#REF!,(IF(B30=Data!B68,Data!I68,(IF(B30=Data!#REF!,Data!#REF!,(IF(B30=Data!#REF!,Data!#REF!,(IF(B30=Data!#REF!,Data!#REF!,(IF(B30=Data!B52,Data!I52,(IF(B30=Data!#REF!,Data!#REF!,Data!#REF!)))))))))))))))&amp;IF(B30=Data!#REF!,Data!#REF!,(IF(B30=Data!#REF!,Data!#REF!,(IF(B30=Data!B192,Data!I192,(IF(B30=Data!#REF!,Data!#REF!,(IF(B30=Data!#REF!,Data!#REF!,(IF(B30=Data!B92,Data!I860,(IF(B30=Data!#REF!,Data!#REF!,(IF(B30=Data!#REF!,Data!#REF!,Data!#REF!)))))))))))))))&amp;IF(B30=Data!#REF!,Data!#REF!,(IF(B30=Data!#REF!,Data!#REF!,(IF(B30=Data!#REF!,Data!#REF!,(IF(B30=Data!#REF!,Data!#REF!,(IF(B30=Data!#REF!,Data!#REF!,Data!#REF!)))))))))</f>
        <v>#REF!</v>
      </c>
      <c r="T30" s="330"/>
      <c r="U30" s="233" t="e">
        <f>IF(B30=Data!B65,Data!J65,(IF(B30=Data!#REF!,Data!#REF!,(IF(B30=Data!B68,Data!J68,(IF(B30=Data!#REF!,Data!#REF!,(IF(B30=Data!#REF!,Data!#REF!,(IF(B30=Data!#REF!,Data!#REF!,(IF(B30=Data!B52,Data!J52,(IF(B30=Data!#REF!,Data!#REF!,Data!#REF!)))))))))))))))&amp;IF(B30=Data!#REF!,Data!#REF!,(IF(B30=Data!#REF!,Data!#REF!,(IF(B30=Data!B192,Data!J192,(IF(B30=Data!#REF!,Data!#REF!,(IF(B30=Data!#REF!,Data!#REF!,(IF(B30=Data!B92,Data!J860,(IF(B30=Data!#REF!,Data!#REF!,(IF(B30=Data!#REF!,Data!#REF!,Data!#REF!)))))))))))))))&amp;IF(B30=Data!#REF!,Data!#REF!,(IF(B30=Data!#REF!,Data!#REF!,(IF(B30=Data!#REF!,Data!#REF!,(IF(B30=Data!#REF!,Data!#REF!,(IF(B30=Data!#REF!,Data!#REF!,Data!#REF!)))))))))</f>
        <v>#REF!</v>
      </c>
      <c r="V30" s="227">
        <f>IF(D30="","",VLOOKUP(B30,Data!$B$5:$J$501,9,FALSE)*D30)</f>
        <v>5.9250000000000007</v>
      </c>
    </row>
    <row r="31" spans="1:22" ht="17.75" customHeight="1">
      <c r="A31" s="326">
        <v>11</v>
      </c>
      <c r="B31" s="327" t="s">
        <v>350</v>
      </c>
      <c r="C31" s="239" t="str">
        <f>IF(D31="","",VLOOKUP(B31,Data!$B$5:$L$501,2,FALSE))</f>
        <v>ZF42500</v>
      </c>
      <c r="D31" s="229">
        <v>4</v>
      </c>
      <c r="E31" s="319"/>
      <c r="F31" s="224">
        <f>IF(D31="","",VLOOKUP(B31,Data!$B$5:$L$501,11,FALSE))</f>
        <v>2302.7199999999998</v>
      </c>
      <c r="G31" s="234">
        <f t="shared" si="2"/>
        <v>9210.8799999999992</v>
      </c>
      <c r="H31" s="225" t="str">
        <f>IF(D31="","",VLOOKUP(B31,Data!$B$5:$D$501,3,FALSE))</f>
        <v>C/T</v>
      </c>
      <c r="I31" s="225" t="str">
        <f>IF(D31="","",VLOOKUP(B31,Data!$B$5:$M$501,12,FALSE))</f>
        <v>Indonesia</v>
      </c>
      <c r="J31" s="231" t="s">
        <v>914</v>
      </c>
      <c r="K31" s="226">
        <f>IF(D31="","",VLOOKUP(B31,Data!$B$5:$E$501,4,FALSE)*D31)</f>
        <v>1068</v>
      </c>
      <c r="L31" s="232">
        <f>IF(D31="","",VLOOKUP(B31,Data!$B$5:$F$501,5,FALSE)*D31)</f>
        <v>968</v>
      </c>
      <c r="M31" s="230" t="e">
        <f>IF(B31=Data!B66,Data!G66,(IF(B31=Data!#REF!,Data!#REF!,(IF(B31=Data!B69,Data!G69,(IF(B31=Data!#REF!,Data!#REF!,(IF(B31=Data!#REF!,Data!#REF!,(IF(B31=Data!#REF!,Data!#REF!,(IF(B31=Data!B53,Data!G53,(IF(B31=Data!#REF!,Data!#REF!,Data!#REF!)))))))))))))))&amp;IF(B31=Data!#REF!,Data!#REF!,(IF(B31=Data!#REF!,Data!#REF!,(IF(B31=Data!B193,Data!G193,(IF(B31=Data!#REF!,Data!#REF!,(IF(B31=Data!#REF!,Data!#REF!,(IF(B31=Data!B93,Data!G861,(IF(B31=Data!#REF!,Data!#REF!,(IF(B31=Data!#REF!,Data!#REF!,Data!#REF!)))))))))))))))&amp;IF(B31=Data!#REF!,Data!#REF!,(IF(B31=Data!#REF!,Data!#REF!,(IF(B31=Data!#REF!,Data!#REF!,(IF(B31=Data!#REF!,Data!#REF!,(IF(B31=Data!#REF!,Data!#REF!,Data!#REF!)))))))))</f>
        <v>#REF!</v>
      </c>
      <c r="N31" s="328"/>
      <c r="O31" s="329"/>
      <c r="P31" s="233" t="e">
        <f>IF(B31=Data!B66,Data!H66,(IF(B31=Data!#REF!,Data!#REF!,(IF(B31=Data!B69,Data!H69,(IF(B31=Data!#REF!,Data!#REF!,(IF(B31=Data!#REF!,Data!#REF!,(IF(B31=Data!#REF!,Data!#REF!,(IF(B31=Data!B53,Data!H53,(IF(B31=Data!#REF!,Data!#REF!,Data!#REF!)))))))))))))))&amp;IF(B31=Data!#REF!,Data!#REF!,(IF(B31=Data!#REF!,Data!#REF!,(IF(B31=Data!B193,Data!H193,(IF(B31=Data!#REF!,Data!#REF!,(IF(B31=Data!#REF!,Data!#REF!,(IF(B31=Data!B93,Data!H861,(IF(B31=Data!#REF!,Data!#REF!,(IF(B31=Data!#REF!,Data!#REF!,Data!#REF!)))))))))))))))&amp;IF(B31=Data!#REF!,Data!#REF!,(IF(B31=Data!#REF!,Data!#REF!,(IF(B31=Data!#REF!,Data!#REF!,(IF(B31=Data!#REF!,Data!#REF!,(IF(B31=Data!#REF!,Data!#REF!,Data!#REF!)))))))))</f>
        <v>#REF!</v>
      </c>
      <c r="Q31" s="329"/>
      <c r="R31" s="329"/>
      <c r="S31" s="233" t="e">
        <f>IF(B31=Data!B66,Data!I66,(IF(B31=Data!#REF!,Data!#REF!,(IF(B31=Data!B69,Data!I69,(IF(B31=Data!#REF!,Data!#REF!,(IF(B31=Data!#REF!,Data!#REF!,(IF(B31=Data!#REF!,Data!#REF!,(IF(B31=Data!B53,Data!I53,(IF(B31=Data!#REF!,Data!#REF!,Data!#REF!)))))))))))))))&amp;IF(B31=Data!#REF!,Data!#REF!,(IF(B31=Data!#REF!,Data!#REF!,(IF(B31=Data!B193,Data!I193,(IF(B31=Data!#REF!,Data!#REF!,(IF(B31=Data!#REF!,Data!#REF!,(IF(B31=Data!B93,Data!I861,(IF(B31=Data!#REF!,Data!#REF!,(IF(B31=Data!#REF!,Data!#REF!,Data!#REF!)))))))))))))))&amp;IF(B31=Data!#REF!,Data!#REF!,(IF(B31=Data!#REF!,Data!#REF!,(IF(B31=Data!#REF!,Data!#REF!,(IF(B31=Data!#REF!,Data!#REF!,(IF(B31=Data!#REF!,Data!#REF!,Data!#REF!)))))))))</f>
        <v>#REF!</v>
      </c>
      <c r="T31" s="330"/>
      <c r="U31" s="233" t="e">
        <f>IF(B31=Data!B66,Data!J66,(IF(B31=Data!#REF!,Data!#REF!,(IF(B31=Data!B69,Data!J69,(IF(B31=Data!#REF!,Data!#REF!,(IF(B31=Data!#REF!,Data!#REF!,(IF(B31=Data!#REF!,Data!#REF!,(IF(B31=Data!B53,Data!J53,(IF(B31=Data!#REF!,Data!#REF!,Data!#REF!)))))))))))))))&amp;IF(B31=Data!#REF!,Data!#REF!,(IF(B31=Data!#REF!,Data!#REF!,(IF(B31=Data!B193,Data!J193,(IF(B31=Data!#REF!,Data!#REF!,(IF(B31=Data!#REF!,Data!#REF!,(IF(B31=Data!B93,Data!J861,(IF(B31=Data!#REF!,Data!#REF!,(IF(B31=Data!#REF!,Data!#REF!,Data!#REF!)))))))))))))))&amp;IF(B31=Data!#REF!,Data!#REF!,(IF(B31=Data!#REF!,Data!#REF!,(IF(B31=Data!#REF!,Data!#REF!,(IF(B31=Data!#REF!,Data!#REF!,(IF(B31=Data!#REF!,Data!#REF!,Data!#REF!)))))))))</f>
        <v>#REF!</v>
      </c>
      <c r="V31" s="227">
        <f>IF(D31="","",VLOOKUP(B31,Data!$B$5:$J$501,9,FALSE)*D31)</f>
        <v>5.952</v>
      </c>
    </row>
    <row r="32" spans="1:22" ht="17.75" customHeight="1">
      <c r="A32" s="326">
        <v>12</v>
      </c>
      <c r="B32" s="327" t="s">
        <v>27</v>
      </c>
      <c r="C32" s="239" t="str">
        <f>IF(D32="","",VLOOKUP(B32,Data!$B$5:$L$501,2,FALSE))</f>
        <v>ZJ73760</v>
      </c>
      <c r="D32" s="229">
        <v>1</v>
      </c>
      <c r="E32" s="319"/>
      <c r="F32" s="224">
        <f>IF(D32="","",VLOOKUP(B32,Data!$B$5:$L$501,11,FALSE))</f>
        <v>2671.97</v>
      </c>
      <c r="G32" s="234">
        <f t="shared" si="2"/>
        <v>2671.97</v>
      </c>
      <c r="H32" s="225" t="str">
        <f>IF(D32="","",VLOOKUP(B32,Data!$B$5:$D$501,3,FALSE))</f>
        <v>C/T</v>
      </c>
      <c r="I32" s="225" t="str">
        <f>IF(D32="","",VLOOKUP(B32,Data!$B$5:$M$501,12,FALSE))</f>
        <v>Indonesia</v>
      </c>
      <c r="J32" s="231" t="s">
        <v>914</v>
      </c>
      <c r="K32" s="226">
        <f>IF(D32="","",VLOOKUP(B32,Data!$B$5:$E$501,4,FALSE)*D32)</f>
        <v>267</v>
      </c>
      <c r="L32" s="232">
        <f>IF(D32="","",VLOOKUP(B32,Data!$B$5:$F$501,5,FALSE)*D32)</f>
        <v>242</v>
      </c>
      <c r="M32" s="230" t="e">
        <f>IF(B32=Data!B67,Data!G67,(IF(B32=Data!#REF!,Data!#REF!,(IF(B32=Data!B70,Data!G70,(IF(B32=Data!#REF!,Data!#REF!,(IF(B32=Data!#REF!,Data!#REF!,(IF(B32=Data!#REF!,Data!#REF!,(IF(B32=Data!B54,Data!G54,(IF(B32=Data!#REF!,Data!#REF!,Data!#REF!)))))))))))))))&amp;IF(B32=Data!#REF!,Data!#REF!,(IF(B32=Data!#REF!,Data!#REF!,(IF(B32=Data!B194,Data!G194,(IF(B32=Data!#REF!,Data!#REF!,(IF(B32=Data!#REF!,Data!#REF!,(IF(B32=Data!B94,Data!G862,(IF(B32=Data!#REF!,Data!#REF!,(IF(B32=Data!#REF!,Data!#REF!,Data!#REF!)))))))))))))))&amp;IF(B32=Data!#REF!,Data!#REF!,(IF(B32=Data!#REF!,Data!#REF!,(IF(B32=Data!#REF!,Data!#REF!,(IF(B32=Data!#REF!,Data!#REF!,(IF(B32=Data!#REF!,Data!#REF!,Data!#REF!)))))))))</f>
        <v>#REF!</v>
      </c>
      <c r="N32" s="328"/>
      <c r="O32" s="329"/>
      <c r="P32" s="233" t="e">
        <f>IF(B32=Data!B67,Data!H67,(IF(B32=Data!#REF!,Data!#REF!,(IF(B32=Data!B70,Data!H70,(IF(B32=Data!#REF!,Data!#REF!,(IF(B32=Data!#REF!,Data!#REF!,(IF(B32=Data!#REF!,Data!#REF!,(IF(B32=Data!B54,Data!H54,(IF(B32=Data!#REF!,Data!#REF!,Data!#REF!)))))))))))))))&amp;IF(B32=Data!#REF!,Data!#REF!,(IF(B32=Data!#REF!,Data!#REF!,(IF(B32=Data!B194,Data!H194,(IF(B32=Data!#REF!,Data!#REF!,(IF(B32=Data!#REF!,Data!#REF!,(IF(B32=Data!B94,Data!H862,(IF(B32=Data!#REF!,Data!#REF!,(IF(B32=Data!#REF!,Data!#REF!,Data!#REF!)))))))))))))))&amp;IF(B32=Data!#REF!,Data!#REF!,(IF(B32=Data!#REF!,Data!#REF!,(IF(B32=Data!#REF!,Data!#REF!,(IF(B32=Data!#REF!,Data!#REF!,(IF(B32=Data!#REF!,Data!#REF!,Data!#REF!)))))))))</f>
        <v>#REF!</v>
      </c>
      <c r="Q32" s="329"/>
      <c r="R32" s="329"/>
      <c r="S32" s="233" t="e">
        <f>IF(B32=Data!B67,Data!I67,(IF(B32=Data!#REF!,Data!#REF!,(IF(B32=Data!B70,Data!I70,(IF(B32=Data!#REF!,Data!#REF!,(IF(B32=Data!#REF!,Data!#REF!,(IF(B32=Data!#REF!,Data!#REF!,(IF(B32=Data!B54,Data!I54,(IF(B32=Data!#REF!,Data!#REF!,Data!#REF!)))))))))))))))&amp;IF(B32=Data!#REF!,Data!#REF!,(IF(B32=Data!#REF!,Data!#REF!,(IF(B32=Data!B194,Data!I194,(IF(B32=Data!#REF!,Data!#REF!,(IF(B32=Data!#REF!,Data!#REF!,(IF(B32=Data!B94,Data!I862,(IF(B32=Data!#REF!,Data!#REF!,(IF(B32=Data!#REF!,Data!#REF!,Data!#REF!)))))))))))))))&amp;IF(B32=Data!#REF!,Data!#REF!,(IF(B32=Data!#REF!,Data!#REF!,(IF(B32=Data!#REF!,Data!#REF!,(IF(B32=Data!#REF!,Data!#REF!,(IF(B32=Data!#REF!,Data!#REF!,Data!#REF!)))))))))</f>
        <v>#REF!</v>
      </c>
      <c r="T32" s="330"/>
      <c r="U32" s="233" t="e">
        <f>IF(B32=Data!B67,Data!J67,(IF(B32=Data!#REF!,Data!#REF!,(IF(B32=Data!B70,Data!J70,(IF(B32=Data!#REF!,Data!#REF!,(IF(B32=Data!#REF!,Data!#REF!,(IF(B32=Data!#REF!,Data!#REF!,(IF(B32=Data!B54,Data!J54,(IF(B32=Data!#REF!,Data!#REF!,Data!#REF!)))))))))))))))&amp;IF(B32=Data!#REF!,Data!#REF!,(IF(B32=Data!#REF!,Data!#REF!,(IF(B32=Data!B194,Data!J194,(IF(B32=Data!#REF!,Data!#REF!,(IF(B32=Data!#REF!,Data!#REF!,(IF(B32=Data!B94,Data!J862,(IF(B32=Data!#REF!,Data!#REF!,(IF(B32=Data!#REF!,Data!#REF!,Data!#REF!)))))))))))))))&amp;IF(B32=Data!#REF!,Data!#REF!,(IF(B32=Data!#REF!,Data!#REF!,(IF(B32=Data!#REF!,Data!#REF!,(IF(B32=Data!#REF!,Data!#REF!,(IF(B32=Data!#REF!,Data!#REF!,Data!#REF!)))))))))</f>
        <v>#REF!</v>
      </c>
      <c r="V32" s="227">
        <f>IF(D32="","",VLOOKUP(B32,Data!$B$5:$J$501,9,FALSE)*D32)</f>
        <v>1.488</v>
      </c>
    </row>
    <row r="33" spans="1:22" ht="17.75" customHeight="1">
      <c r="A33" s="326">
        <v>13</v>
      </c>
      <c r="B33" s="327" t="s">
        <v>390</v>
      </c>
      <c r="C33" s="239" t="str">
        <f>IF(D33="","",VLOOKUP(B33,Data!$B$5:$L$501,2,FALSE))</f>
        <v>ZW44790</v>
      </c>
      <c r="D33" s="229">
        <v>1</v>
      </c>
      <c r="E33" s="319"/>
      <c r="F33" s="224">
        <f>IF(D33="","",VLOOKUP(B33,Data!$B$5:$L$501,11,FALSE))</f>
        <v>2531</v>
      </c>
      <c r="G33" s="234">
        <f t="shared" si="2"/>
        <v>2531</v>
      </c>
      <c r="H33" s="225" t="str">
        <f>IF(D33="","",VLOOKUP(B33,Data!$B$5:$D$501,3,FALSE))</f>
        <v>C/T</v>
      </c>
      <c r="I33" s="225" t="str">
        <f>IF(D33="","",VLOOKUP(B33,Data!$B$5:$M$501,12,FALSE))</f>
        <v>Indonesia</v>
      </c>
      <c r="J33" s="231" t="s">
        <v>914</v>
      </c>
      <c r="K33" s="226">
        <f>IF(D33="","",VLOOKUP(B33,Data!$B$5:$E$501,4,FALSE)*D33)</f>
        <v>267</v>
      </c>
      <c r="L33" s="232">
        <f>IF(D33="","",VLOOKUP(B33,Data!$B$5:$F$501,5,FALSE)*D33)</f>
        <v>242</v>
      </c>
      <c r="M33" s="230" t="e">
        <f>IF(B33=Data!B68,Data!G68,(IF(B33=Data!#REF!,Data!#REF!,(IF(B33=Data!B71,Data!G71,(IF(B33=Data!#REF!,Data!#REF!,(IF(B33=Data!#REF!,Data!#REF!,(IF(B33=Data!#REF!,Data!#REF!,(IF(B33=Data!B55,Data!G55,(IF(B33=Data!#REF!,Data!#REF!,Data!#REF!)))))))))))))))&amp;IF(B33=Data!#REF!,Data!#REF!,(IF(B33=Data!#REF!,Data!#REF!,(IF(B33=Data!B195,Data!G195,(IF(B33=Data!#REF!,Data!#REF!,(IF(B33=Data!#REF!,Data!#REF!,(IF(B33=Data!B95,Data!G863,(IF(B33=Data!#REF!,Data!#REF!,(IF(B33=Data!#REF!,Data!#REF!,Data!#REF!)))))))))))))))&amp;IF(B33=Data!#REF!,Data!#REF!,(IF(B33=Data!#REF!,Data!#REF!,(IF(B33=Data!#REF!,Data!#REF!,(IF(B33=Data!#REF!,Data!#REF!,(IF(B33=Data!#REF!,Data!#REF!,Data!#REF!)))))))))</f>
        <v>#REF!</v>
      </c>
      <c r="N33" s="328"/>
      <c r="O33" s="329"/>
      <c r="P33" s="233" t="e">
        <f>IF(B33=Data!B68,Data!H68,(IF(B33=Data!#REF!,Data!#REF!,(IF(B33=Data!B71,Data!H71,(IF(B33=Data!#REF!,Data!#REF!,(IF(B33=Data!#REF!,Data!#REF!,(IF(B33=Data!#REF!,Data!#REF!,(IF(B33=Data!B55,Data!H55,(IF(B33=Data!#REF!,Data!#REF!,Data!#REF!)))))))))))))))&amp;IF(B33=Data!#REF!,Data!#REF!,(IF(B33=Data!#REF!,Data!#REF!,(IF(B33=Data!B195,Data!H195,(IF(B33=Data!#REF!,Data!#REF!,(IF(B33=Data!#REF!,Data!#REF!,(IF(B33=Data!B95,Data!H863,(IF(B33=Data!#REF!,Data!#REF!,(IF(B33=Data!#REF!,Data!#REF!,Data!#REF!)))))))))))))))&amp;IF(B33=Data!#REF!,Data!#REF!,(IF(B33=Data!#REF!,Data!#REF!,(IF(B33=Data!#REF!,Data!#REF!,(IF(B33=Data!#REF!,Data!#REF!,(IF(B33=Data!#REF!,Data!#REF!,Data!#REF!)))))))))</f>
        <v>#REF!</v>
      </c>
      <c r="Q33" s="329"/>
      <c r="R33" s="329"/>
      <c r="S33" s="233" t="e">
        <f>IF(B33=Data!B68,Data!I68,(IF(B33=Data!#REF!,Data!#REF!,(IF(B33=Data!B71,Data!I71,(IF(B33=Data!#REF!,Data!#REF!,(IF(B33=Data!#REF!,Data!#REF!,(IF(B33=Data!#REF!,Data!#REF!,(IF(B33=Data!B55,Data!I55,(IF(B33=Data!#REF!,Data!#REF!,Data!#REF!)))))))))))))))&amp;IF(B33=Data!#REF!,Data!#REF!,(IF(B33=Data!#REF!,Data!#REF!,(IF(B33=Data!B195,Data!I195,(IF(B33=Data!#REF!,Data!#REF!,(IF(B33=Data!#REF!,Data!#REF!,(IF(B33=Data!B95,Data!I863,(IF(B33=Data!#REF!,Data!#REF!,(IF(B33=Data!#REF!,Data!#REF!,Data!#REF!)))))))))))))))&amp;IF(B33=Data!#REF!,Data!#REF!,(IF(B33=Data!#REF!,Data!#REF!,(IF(B33=Data!#REF!,Data!#REF!,(IF(B33=Data!#REF!,Data!#REF!,(IF(B33=Data!#REF!,Data!#REF!,Data!#REF!)))))))))</f>
        <v>#REF!</v>
      </c>
      <c r="T33" s="330"/>
      <c r="U33" s="233" t="e">
        <f>IF(B33=Data!B68,Data!J68,(IF(B33=Data!#REF!,Data!#REF!,(IF(B33=Data!B71,Data!J71,(IF(B33=Data!#REF!,Data!#REF!,(IF(B33=Data!#REF!,Data!#REF!,(IF(B33=Data!#REF!,Data!#REF!,(IF(B33=Data!B55,Data!J55,(IF(B33=Data!#REF!,Data!#REF!,Data!#REF!)))))))))))))))&amp;IF(B33=Data!#REF!,Data!#REF!,(IF(B33=Data!#REF!,Data!#REF!,(IF(B33=Data!B195,Data!J195,(IF(B33=Data!#REF!,Data!#REF!,(IF(B33=Data!#REF!,Data!#REF!,(IF(B33=Data!B95,Data!J863,(IF(B33=Data!#REF!,Data!#REF!,(IF(B33=Data!#REF!,Data!#REF!,Data!#REF!)))))))))))))))&amp;IF(B33=Data!#REF!,Data!#REF!,(IF(B33=Data!#REF!,Data!#REF!,(IF(B33=Data!#REF!,Data!#REF!,(IF(B33=Data!#REF!,Data!#REF!,(IF(B33=Data!#REF!,Data!#REF!,Data!#REF!)))))))))</f>
        <v>#REF!</v>
      </c>
      <c r="V33" s="227">
        <f>IF(D33="","",VLOOKUP(B33,Data!$B$5:$J$501,9,FALSE)*D33)</f>
        <v>1.488</v>
      </c>
    </row>
    <row r="34" spans="1:22" ht="17.75" customHeight="1">
      <c r="A34" s="326">
        <v>14</v>
      </c>
      <c r="B34" s="327" t="s">
        <v>698</v>
      </c>
      <c r="C34" s="239" t="str">
        <f>IF(D34="","",VLOOKUP(B34,Data!$B$5:$L$501,2,FALSE))</f>
        <v>VAC9550</v>
      </c>
      <c r="D34" s="229">
        <v>2</v>
      </c>
      <c r="E34" s="319"/>
      <c r="F34" s="224">
        <f>IF(D34="","",VLOOKUP(B34,Data!$B$5:$L$501,11,FALSE))</f>
        <v>2673.77</v>
      </c>
      <c r="G34" s="234">
        <f t="shared" si="2"/>
        <v>5347.54</v>
      </c>
      <c r="H34" s="225" t="str">
        <f>IF(D34="","",VLOOKUP(B34,Data!$B$5:$D$501,3,FALSE))</f>
        <v>C/T</v>
      </c>
      <c r="I34" s="225" t="str">
        <f>IF(D34="","",VLOOKUP(B34,Data!$B$5:$M$501,12,FALSE))</f>
        <v>Indonesia</v>
      </c>
      <c r="J34" s="231" t="s">
        <v>914</v>
      </c>
      <c r="K34" s="226">
        <f>IF(D34="","",VLOOKUP(B34,Data!$B$5:$E$501,4,FALSE)*D34)</f>
        <v>544</v>
      </c>
      <c r="L34" s="232">
        <f>IF(D34="","",VLOOKUP(B34,Data!$B$5:$F$501,5,FALSE)*D34)</f>
        <v>494</v>
      </c>
      <c r="M34" s="230" t="e">
        <f>IF(B34=Data!B69,Data!G69,(IF(B34=Data!#REF!,Data!#REF!,(IF(B34=Data!B72,Data!G72,(IF(B34=Data!#REF!,Data!#REF!,(IF(B34=Data!#REF!,Data!#REF!,(IF(B34=Data!#REF!,Data!#REF!,(IF(B34=Data!B56,Data!G56,(IF(B34=Data!#REF!,Data!#REF!,Data!#REF!)))))))))))))))&amp;IF(B34=Data!#REF!,Data!#REF!,(IF(B34=Data!#REF!,Data!#REF!,(IF(B34=Data!B196,Data!G196,(IF(B34=Data!#REF!,Data!#REF!,(IF(B34=Data!#REF!,Data!#REF!,(IF(B34=Data!B96,Data!G864,(IF(B34=Data!#REF!,Data!#REF!,(IF(B34=Data!#REF!,Data!#REF!,Data!#REF!)))))))))))))))&amp;IF(B34=Data!#REF!,Data!#REF!,(IF(B34=Data!#REF!,Data!#REF!,(IF(B34=Data!#REF!,Data!#REF!,(IF(B34=Data!#REF!,Data!#REF!,(IF(B34=Data!#REF!,Data!#REF!,Data!#REF!)))))))))</f>
        <v>#REF!</v>
      </c>
      <c r="N34" s="328"/>
      <c r="O34" s="329"/>
      <c r="P34" s="233" t="e">
        <f>IF(B34=Data!B69,Data!H69,(IF(B34=Data!#REF!,Data!#REF!,(IF(B34=Data!B72,Data!H72,(IF(B34=Data!#REF!,Data!#REF!,(IF(B34=Data!#REF!,Data!#REF!,(IF(B34=Data!#REF!,Data!#REF!,(IF(B34=Data!B56,Data!H56,(IF(B34=Data!#REF!,Data!#REF!,Data!#REF!)))))))))))))))&amp;IF(B34=Data!#REF!,Data!#REF!,(IF(B34=Data!#REF!,Data!#REF!,(IF(B34=Data!B196,Data!H196,(IF(B34=Data!#REF!,Data!#REF!,(IF(B34=Data!#REF!,Data!#REF!,(IF(B34=Data!B96,Data!H864,(IF(B34=Data!#REF!,Data!#REF!,(IF(B34=Data!#REF!,Data!#REF!,Data!#REF!)))))))))))))))&amp;IF(B34=Data!#REF!,Data!#REF!,(IF(B34=Data!#REF!,Data!#REF!,(IF(B34=Data!#REF!,Data!#REF!,(IF(B34=Data!#REF!,Data!#REF!,(IF(B34=Data!#REF!,Data!#REF!,Data!#REF!)))))))))</f>
        <v>#REF!</v>
      </c>
      <c r="Q34" s="329"/>
      <c r="R34" s="329"/>
      <c r="S34" s="233" t="e">
        <f>IF(B34=Data!B69,Data!I69,(IF(B34=Data!#REF!,Data!#REF!,(IF(B34=Data!B72,Data!I72,(IF(B34=Data!#REF!,Data!#REF!,(IF(B34=Data!#REF!,Data!#REF!,(IF(B34=Data!#REF!,Data!#REF!,(IF(B34=Data!B56,Data!I56,(IF(B34=Data!#REF!,Data!#REF!,Data!#REF!)))))))))))))))&amp;IF(B34=Data!#REF!,Data!#REF!,(IF(B34=Data!#REF!,Data!#REF!,(IF(B34=Data!B196,Data!I196,(IF(B34=Data!#REF!,Data!#REF!,(IF(B34=Data!#REF!,Data!#REF!,(IF(B34=Data!B96,Data!I864,(IF(B34=Data!#REF!,Data!#REF!,(IF(B34=Data!#REF!,Data!#REF!,Data!#REF!)))))))))))))))&amp;IF(B34=Data!#REF!,Data!#REF!,(IF(B34=Data!#REF!,Data!#REF!,(IF(B34=Data!#REF!,Data!#REF!,(IF(B34=Data!#REF!,Data!#REF!,(IF(B34=Data!#REF!,Data!#REF!,Data!#REF!)))))))))</f>
        <v>#REF!</v>
      </c>
      <c r="T34" s="330"/>
      <c r="U34" s="233" t="e">
        <f>IF(B34=Data!B69,Data!J69,(IF(B34=Data!#REF!,Data!#REF!,(IF(B34=Data!B72,Data!J72,(IF(B34=Data!#REF!,Data!#REF!,(IF(B34=Data!#REF!,Data!#REF!,(IF(B34=Data!#REF!,Data!#REF!,(IF(B34=Data!B56,Data!J56,(IF(B34=Data!#REF!,Data!#REF!,Data!#REF!)))))))))))))))&amp;IF(B34=Data!#REF!,Data!#REF!,(IF(B34=Data!#REF!,Data!#REF!,(IF(B34=Data!B196,Data!J196,(IF(B34=Data!#REF!,Data!#REF!,(IF(B34=Data!#REF!,Data!#REF!,(IF(B34=Data!B96,Data!J864,(IF(B34=Data!#REF!,Data!#REF!,(IF(B34=Data!#REF!,Data!#REF!,Data!#REF!)))))))))))))))&amp;IF(B34=Data!#REF!,Data!#REF!,(IF(B34=Data!#REF!,Data!#REF!,(IF(B34=Data!#REF!,Data!#REF!,(IF(B34=Data!#REF!,Data!#REF!,(IF(B34=Data!#REF!,Data!#REF!,Data!#REF!)))))))))</f>
        <v>#REF!</v>
      </c>
      <c r="V34" s="227">
        <f>IF(D34="","",VLOOKUP(B34,Data!$B$5:$J$501,9,FALSE)*D34)</f>
        <v>2.976</v>
      </c>
    </row>
    <row r="35" spans="1:22" ht="17.5" customHeight="1">
      <c r="A35" s="326"/>
      <c r="B35" s="327"/>
      <c r="C35" s="239" t="str">
        <f>IF(D35="","",VLOOKUP(B35,Data!$B$5:$L$501,2,FALSE))</f>
        <v/>
      </c>
      <c r="D35" s="229"/>
      <c r="E35" s="228"/>
      <c r="F35" s="224" t="str">
        <f>IF(D35="","",VLOOKUP(B35,Data!$B$5:$L$501,11,FALSE))</f>
        <v/>
      </c>
      <c r="G35" s="234" t="str">
        <f>IF(D35&gt;0,D35*F35,"-")</f>
        <v>-</v>
      </c>
      <c r="H35" s="225" t="str">
        <f>IF(D35="","",VLOOKUP(B35,Data!$B$5:$D$501,3,FALSE))</f>
        <v/>
      </c>
      <c r="I35" s="225" t="str">
        <f>IF(D35="","",VLOOKUP(B35,Data!$B$5:$M$501,12,FALSE))</f>
        <v/>
      </c>
      <c r="J35" s="231"/>
      <c r="K35" s="226" t="str">
        <f>IF(D35="","",VLOOKUP(B35,Data!$B$5:$E$501,4,FALSE)*D35)</f>
        <v/>
      </c>
      <c r="L35" s="232" t="str">
        <f>IF(D35="","",VLOOKUP(B35,Data!$B$5:$F$501,5,FALSE)*D35)</f>
        <v/>
      </c>
      <c r="M35" s="230" t="e">
        <f>IF(B35=Data!B108,Data!G108,(IF(B35=Data!#REF!,Data!#REF!,(IF(B35=Data!B111,Data!G111,(IF(B35=Data!#REF!,Data!#REF!,(IF(B35=Data!#REF!,Data!#REF!,(IF(B35=Data!#REF!,Data!#REF!,(IF(B35=Data!B95,Data!G95,(IF(B35=Data!#REF!,Data!#REF!,Data!#REF!)))))))))))))))&amp;IF(B35=Data!#REF!,Data!#REF!,(IF(B35=Data!#REF!,Data!#REF!,(IF(B35=Data!B235,Data!G235,(IF(B35=Data!#REF!,Data!#REF!,(IF(B35=Data!#REF!,Data!#REF!,(IF(B35=Data!B135,Data!G903,(IF(B35=Data!#REF!,Data!#REF!,(IF(B35=Data!#REF!,Data!#REF!,Data!#REF!)))))))))))))))&amp;IF(B35=Data!#REF!,Data!#REF!,(IF(B35=Data!#REF!,Data!#REF!,(IF(B35=Data!#REF!,Data!#REF!,(IF(B35=Data!#REF!,Data!#REF!,(IF(B35=Data!#REF!,Data!#REF!,Data!#REF!)))))))))</f>
        <v>#REF!</v>
      </c>
      <c r="N35" s="328"/>
      <c r="O35" s="329"/>
      <c r="P35" s="233" t="e">
        <f>IF(B35=Data!B108,Data!H108,(IF(B35=Data!#REF!,Data!#REF!,(IF(B35=Data!B111,Data!H111,(IF(B35=Data!#REF!,Data!#REF!,(IF(B35=Data!#REF!,Data!#REF!,(IF(B35=Data!#REF!,Data!#REF!,(IF(B35=Data!B95,Data!H95,(IF(B35=Data!#REF!,Data!#REF!,Data!#REF!)))))))))))))))&amp;IF(B35=Data!#REF!,Data!#REF!,(IF(B35=Data!#REF!,Data!#REF!,(IF(B35=Data!B235,Data!H235,(IF(B35=Data!#REF!,Data!#REF!,(IF(B35=Data!#REF!,Data!#REF!,(IF(B35=Data!B135,Data!H903,(IF(B35=Data!#REF!,Data!#REF!,(IF(B35=Data!#REF!,Data!#REF!,Data!#REF!)))))))))))))))&amp;IF(B35=Data!#REF!,Data!#REF!,(IF(B35=Data!#REF!,Data!#REF!,(IF(B35=Data!#REF!,Data!#REF!,(IF(B35=Data!#REF!,Data!#REF!,(IF(B35=Data!#REF!,Data!#REF!,Data!#REF!)))))))))</f>
        <v>#REF!</v>
      </c>
      <c r="Q35" s="329"/>
      <c r="R35" s="329"/>
      <c r="S35" s="233" t="e">
        <f>IF(B35=Data!B108,Data!I108,(IF(B35=Data!#REF!,Data!#REF!,(IF(B35=Data!B111,Data!I111,(IF(B35=Data!#REF!,Data!#REF!,(IF(B35=Data!#REF!,Data!#REF!,(IF(B35=Data!#REF!,Data!#REF!,(IF(B35=Data!B95,Data!I95,(IF(B35=Data!#REF!,Data!#REF!,Data!#REF!)))))))))))))))&amp;IF(B35=Data!#REF!,Data!#REF!,(IF(B35=Data!#REF!,Data!#REF!,(IF(B35=Data!B235,Data!I235,(IF(B35=Data!#REF!,Data!#REF!,(IF(B35=Data!#REF!,Data!#REF!,(IF(B35=Data!B135,Data!I903,(IF(B35=Data!#REF!,Data!#REF!,(IF(B35=Data!#REF!,Data!#REF!,Data!#REF!)))))))))))))))&amp;IF(B35=Data!#REF!,Data!#REF!,(IF(B35=Data!#REF!,Data!#REF!,(IF(B35=Data!#REF!,Data!#REF!,(IF(B35=Data!#REF!,Data!#REF!,(IF(B35=Data!#REF!,Data!#REF!,Data!#REF!)))))))))</f>
        <v>#REF!</v>
      </c>
      <c r="T35" s="330"/>
      <c r="U35" s="233" t="e">
        <f>IF(B35=Data!B108,Data!J108,(IF(B35=Data!#REF!,Data!#REF!,(IF(B35=Data!B111,Data!J111,(IF(B35=Data!#REF!,Data!#REF!,(IF(B35=Data!#REF!,Data!#REF!,(IF(B35=Data!#REF!,Data!#REF!,(IF(B35=Data!B95,Data!J95,(IF(B35=Data!#REF!,Data!#REF!,Data!#REF!)))))))))))))))&amp;IF(B35=Data!#REF!,Data!#REF!,(IF(B35=Data!#REF!,Data!#REF!,(IF(B35=Data!B235,Data!J235,(IF(B35=Data!#REF!,Data!#REF!,(IF(B35=Data!#REF!,Data!#REF!,(IF(B35=Data!B135,Data!J903,(IF(B35=Data!#REF!,Data!#REF!,(IF(B35=Data!#REF!,Data!#REF!,Data!#REF!)))))))))))))))&amp;IF(B35=Data!#REF!,Data!#REF!,(IF(B35=Data!#REF!,Data!#REF!,(IF(B35=Data!#REF!,Data!#REF!,(IF(B35=Data!#REF!,Data!#REF!,(IF(B35=Data!#REF!,Data!#REF!,Data!#REF!)))))))))</f>
        <v>#REF!</v>
      </c>
      <c r="V35" s="227" t="str">
        <f>IF(D35="","",VLOOKUP(B35,Data!$B$5:$J$501,9,FALSE)*D35)</f>
        <v/>
      </c>
    </row>
    <row r="36" spans="1:22" ht="17.5">
      <c r="A36" s="326"/>
      <c r="B36" s="326"/>
      <c r="C36" s="326"/>
      <c r="D36" s="321">
        <f>SUM(D18:D34)</f>
        <v>34</v>
      </c>
      <c r="E36" s="113"/>
      <c r="F36" s="167"/>
      <c r="G36" s="236">
        <f>SUM(G18:G34)</f>
        <v>88052.29</v>
      </c>
      <c r="H36" s="235"/>
      <c r="I36" s="235"/>
      <c r="J36" s="241"/>
      <c r="K36" s="236">
        <f>SUM(K18:K34)</f>
        <v>8210</v>
      </c>
      <c r="L36" s="236">
        <f>SUM(L18:L34)</f>
        <v>7405</v>
      </c>
      <c r="M36" s="236" t="e">
        <f>SUM(M16:M35)</f>
        <v>#REF!</v>
      </c>
      <c r="N36" s="237">
        <f>SUM(N18:N34)</f>
        <v>0</v>
      </c>
      <c r="O36" s="236">
        <f>SUM(O16:O35)</f>
        <v>0</v>
      </c>
      <c r="P36" s="236" t="e">
        <f>SUM(P16:P35)</f>
        <v>#REF!</v>
      </c>
      <c r="Q36" s="237"/>
      <c r="R36" s="236">
        <f>SUM(R16:R35)</f>
        <v>0</v>
      </c>
      <c r="S36" s="236" t="e">
        <f>SUM(S16:S35)</f>
        <v>#REF!</v>
      </c>
      <c r="T36" s="237"/>
      <c r="U36" s="236" t="e">
        <f>SUM(U16:U35)</f>
        <v>#REF!</v>
      </c>
      <c r="V36" s="238">
        <f>SUM(V18:V35)</f>
        <v>44.634999999999998</v>
      </c>
    </row>
    <row r="37" spans="1:22" ht="16.5">
      <c r="A37" s="326"/>
      <c r="B37" s="19"/>
      <c r="C37" s="21"/>
      <c r="D37" s="203"/>
      <c r="E37" s="34"/>
      <c r="F37" s="186" t="s">
        <v>525</v>
      </c>
      <c r="G37" s="183"/>
      <c r="H37" s="55"/>
      <c r="I37" s="55"/>
      <c r="J37" s="165"/>
      <c r="K37" s="187"/>
      <c r="L37" s="183"/>
      <c r="M37" s="36"/>
      <c r="N37" s="35"/>
      <c r="O37" s="35"/>
      <c r="P37" s="35"/>
      <c r="Q37" s="35"/>
      <c r="R37" s="35"/>
      <c r="S37" s="35"/>
      <c r="T37" s="36"/>
      <c r="U37" s="36"/>
      <c r="V37" s="185"/>
    </row>
    <row r="38" spans="1:22" ht="13">
      <c r="A38" s="16" t="s">
        <v>520</v>
      </c>
      <c r="B38" s="17"/>
      <c r="C38" s="1"/>
      <c r="D38" s="204" t="s">
        <v>532</v>
      </c>
      <c r="E38" s="27"/>
      <c r="F38" s="81" t="s">
        <v>81</v>
      </c>
      <c r="G38" s="85"/>
      <c r="H38" s="32" t="s">
        <v>82</v>
      </c>
      <c r="I38" s="56"/>
      <c r="J38" s="188" t="s">
        <v>83</v>
      </c>
      <c r="K38" s="178"/>
      <c r="L38" s="428" t="s">
        <v>84</v>
      </c>
      <c r="M38" s="429"/>
      <c r="N38" s="429"/>
      <c r="O38" s="429"/>
      <c r="P38" s="429"/>
      <c r="Q38" s="429"/>
      <c r="R38" s="429"/>
      <c r="S38" s="429"/>
      <c r="T38" s="429"/>
      <c r="U38" s="429"/>
      <c r="V38" s="430"/>
    </row>
    <row r="39" spans="1:22" ht="13">
      <c r="A39" s="19" t="s">
        <v>521</v>
      </c>
      <c r="B39" s="20"/>
      <c r="C39" s="60"/>
      <c r="D39" s="201" t="s">
        <v>86</v>
      </c>
      <c r="E39" s="20"/>
      <c r="F39" s="431"/>
      <c r="G39" s="432"/>
      <c r="H39" s="19" t="s">
        <v>87</v>
      </c>
      <c r="I39" s="61"/>
      <c r="J39" s="189" t="s">
        <v>533</v>
      </c>
      <c r="K39" s="180"/>
      <c r="L39" s="176"/>
      <c r="M39" s="20"/>
      <c r="N39" s="20"/>
      <c r="O39" s="20"/>
      <c r="P39" s="20"/>
      <c r="Q39" s="20"/>
      <c r="R39" s="20"/>
      <c r="S39" s="20"/>
      <c r="T39" s="20"/>
      <c r="U39" s="20"/>
      <c r="V39" s="181"/>
    </row>
    <row r="40" spans="1:22">
      <c r="A40" s="19" t="s">
        <v>522</v>
      </c>
      <c r="B40" s="20"/>
      <c r="C40" s="21"/>
      <c r="D40" s="201"/>
      <c r="E40" s="20"/>
      <c r="F40" s="431"/>
      <c r="G40" s="432"/>
      <c r="H40" s="19"/>
      <c r="I40" s="61"/>
      <c r="J40" s="433" t="s">
        <v>92</v>
      </c>
      <c r="K40" s="434"/>
      <c r="L40" s="176"/>
      <c r="M40" s="20"/>
      <c r="N40" s="20"/>
      <c r="O40" s="20"/>
      <c r="P40" s="20"/>
      <c r="Q40" s="20"/>
      <c r="R40" s="20"/>
      <c r="S40" s="20"/>
      <c r="T40" s="20"/>
      <c r="U40" s="20"/>
      <c r="V40" s="181"/>
    </row>
    <row r="41" spans="1:22">
      <c r="A41" s="34"/>
      <c r="B41" s="35"/>
      <c r="C41" s="338"/>
      <c r="D41" s="201" t="s">
        <v>93</v>
      </c>
      <c r="E41" s="20"/>
      <c r="F41" s="190"/>
      <c r="G41" s="191"/>
      <c r="H41" s="19" t="s">
        <v>94</v>
      </c>
      <c r="I41" s="61"/>
      <c r="J41" s="189"/>
      <c r="K41" s="180"/>
      <c r="L41" s="176"/>
      <c r="M41" s="20"/>
      <c r="N41" s="20"/>
      <c r="O41" s="20"/>
      <c r="P41" s="20"/>
      <c r="Q41" s="20"/>
      <c r="R41" s="20"/>
      <c r="S41" s="20"/>
      <c r="T41" s="20"/>
      <c r="U41" s="20"/>
      <c r="V41" s="181"/>
    </row>
    <row r="42" spans="1:22" ht="13">
      <c r="A42" s="16" t="s">
        <v>95</v>
      </c>
      <c r="B42" s="27"/>
      <c r="C42" s="12"/>
      <c r="D42" s="201" t="s">
        <v>96</v>
      </c>
      <c r="E42" s="20"/>
      <c r="F42" s="89" t="s">
        <v>97</v>
      </c>
      <c r="G42" s="86"/>
      <c r="H42" s="19" t="s">
        <v>87</v>
      </c>
      <c r="I42" s="61"/>
      <c r="J42" s="189" t="s">
        <v>98</v>
      </c>
      <c r="K42" s="180"/>
      <c r="L42" s="176"/>
      <c r="M42" s="20"/>
      <c r="N42" s="20"/>
      <c r="O42" s="20"/>
      <c r="P42" s="20"/>
      <c r="Q42" s="20"/>
      <c r="R42" s="20"/>
      <c r="S42" s="20"/>
      <c r="T42" s="20"/>
      <c r="U42" s="20"/>
      <c r="V42" s="181"/>
    </row>
    <row r="43" spans="1:22" ht="13">
      <c r="A43" s="19" t="s">
        <v>538</v>
      </c>
      <c r="B43" s="20"/>
      <c r="C43" s="21"/>
      <c r="D43" s="201" t="s">
        <v>99</v>
      </c>
      <c r="E43" s="20"/>
      <c r="F43" s="90"/>
      <c r="G43" s="192"/>
      <c r="H43" s="19" t="s">
        <v>100</v>
      </c>
      <c r="I43" s="61"/>
      <c r="J43" s="433" t="s">
        <v>523</v>
      </c>
      <c r="K43" s="434"/>
      <c r="L43" s="435" t="s">
        <v>102</v>
      </c>
      <c r="M43" s="436"/>
      <c r="N43" s="436"/>
      <c r="O43" s="436"/>
      <c r="P43" s="436"/>
      <c r="Q43" s="436"/>
      <c r="R43" s="436"/>
      <c r="S43" s="436"/>
      <c r="T43" s="436"/>
      <c r="U43" s="436"/>
      <c r="V43" s="437"/>
    </row>
    <row r="44" spans="1:22">
      <c r="A44" s="34"/>
      <c r="B44" s="35"/>
      <c r="C44" s="36"/>
      <c r="D44" s="202"/>
      <c r="E44" s="35"/>
      <c r="F44" s="422" t="s">
        <v>919</v>
      </c>
      <c r="G44" s="423"/>
      <c r="H44" s="422" t="s">
        <v>918</v>
      </c>
      <c r="I44" s="423"/>
      <c r="J44" s="184" t="s">
        <v>539</v>
      </c>
      <c r="K44" s="184"/>
      <c r="L44" s="424" t="s">
        <v>104</v>
      </c>
      <c r="M44" s="425"/>
      <c r="N44" s="425"/>
      <c r="O44" s="425"/>
      <c r="P44" s="425"/>
      <c r="Q44" s="425"/>
      <c r="R44" s="425"/>
      <c r="S44" s="425"/>
      <c r="T44" s="425"/>
      <c r="U44" s="425"/>
      <c r="V44" s="426"/>
    </row>
    <row r="48" spans="1:22" ht="36" customHeight="1">
      <c r="A48" s="206" t="s">
        <v>545</v>
      </c>
      <c r="B48" s="206"/>
      <c r="D48" s="4"/>
      <c r="F48" s="331" t="s">
        <v>883</v>
      </c>
      <c r="G48" s="331"/>
      <c r="H48" s="331" t="s">
        <v>578</v>
      </c>
      <c r="J48" s="4"/>
    </row>
    <row r="49" spans="1:29" ht="20">
      <c r="A49" s="206" t="s">
        <v>901</v>
      </c>
      <c r="B49" s="206"/>
      <c r="D49" s="4"/>
      <c r="F49" s="331" t="s">
        <v>884</v>
      </c>
      <c r="G49" s="332"/>
      <c r="H49" s="331" t="s">
        <v>578</v>
      </c>
      <c r="J49" s="4"/>
    </row>
    <row r="50" spans="1:29" ht="20">
      <c r="A50" s="206" t="s">
        <v>546</v>
      </c>
      <c r="B50" s="206"/>
      <c r="D50" s="4"/>
      <c r="F50" s="331" t="s">
        <v>885</v>
      </c>
      <c r="G50" s="331"/>
      <c r="H50" s="331" t="s">
        <v>578</v>
      </c>
      <c r="J50" s="4"/>
    </row>
    <row r="51" spans="1:29" ht="20">
      <c r="A51" s="206" t="s">
        <v>547</v>
      </c>
      <c r="B51" s="206"/>
      <c r="D51" s="4"/>
      <c r="F51" s="331" t="s">
        <v>886</v>
      </c>
      <c r="G51" s="331"/>
      <c r="H51" s="331" t="s">
        <v>578</v>
      </c>
      <c r="J51" s="4"/>
    </row>
    <row r="52" spans="1:29" s="172" customFormat="1" ht="20">
      <c r="A52" s="206" t="s">
        <v>548</v>
      </c>
      <c r="B52" s="206"/>
      <c r="C52" s="4"/>
      <c r="D52" s="4"/>
      <c r="E52" s="4"/>
      <c r="F52" s="331" t="s">
        <v>887</v>
      </c>
      <c r="G52" s="331"/>
      <c r="H52" s="331" t="s">
        <v>578</v>
      </c>
      <c r="I52" s="4"/>
      <c r="J52" s="4"/>
      <c r="M52" s="4"/>
      <c r="N52" s="4"/>
      <c r="O52" s="4"/>
      <c r="P52" s="4"/>
      <c r="Q52" s="4"/>
      <c r="R52" s="4"/>
      <c r="S52" s="4"/>
      <c r="T52" s="4"/>
      <c r="U52" s="4"/>
      <c r="V52" s="173"/>
      <c r="Y52" s="4"/>
      <c r="Z52" s="4"/>
      <c r="AA52" s="4"/>
      <c r="AB52" s="4"/>
      <c r="AC52" s="4"/>
    </row>
    <row r="53" spans="1:29" ht="20">
      <c r="F53" s="331" t="s">
        <v>888</v>
      </c>
      <c r="G53" s="331"/>
      <c r="H53" s="331" t="s">
        <v>578</v>
      </c>
    </row>
  </sheetData>
  <mergeCells count="10">
    <mergeCell ref="F44:G44"/>
    <mergeCell ref="H44:I44"/>
    <mergeCell ref="L44:V44"/>
    <mergeCell ref="I5:J5"/>
    <mergeCell ref="L38:V38"/>
    <mergeCell ref="F39:G39"/>
    <mergeCell ref="F40:G40"/>
    <mergeCell ref="J40:K40"/>
    <mergeCell ref="J43:K43"/>
    <mergeCell ref="L43:V43"/>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46"/>
  <sheetViews>
    <sheetView topLeftCell="A19" zoomScale="80" zoomScaleNormal="80" zoomScaleSheetLayoutView="80" workbookViewId="0">
      <selection activeCell="B27" sqref="B27"/>
    </sheetView>
  </sheetViews>
  <sheetFormatPr defaultColWidth="9.1796875" defaultRowHeight="12.5"/>
  <cols>
    <col min="1" max="1" width="6.54296875" style="4" customWidth="1"/>
    <col min="2" max="2" width="29.81640625" style="4" customWidth="1"/>
    <col min="3" max="3" width="13.81640625" style="4" customWidth="1"/>
    <col min="4" max="4" width="8.54296875" style="160" customWidth="1"/>
    <col min="5" max="5" width="11.1796875" style="4" customWidth="1"/>
    <col min="6" max="6" width="13.81640625" style="172" customWidth="1"/>
    <col min="7" max="7" width="16.1796875" style="172" customWidth="1"/>
    <col min="8" max="8" width="6.54296875" style="4" customWidth="1"/>
    <col min="9" max="9" width="13.1796875" style="4" customWidth="1"/>
    <col min="10" max="10" width="11.81640625" style="163" customWidth="1"/>
    <col min="11" max="11" width="14.54296875" style="172" customWidth="1"/>
    <col min="12" max="12" width="15" style="172" customWidth="1"/>
    <col min="13" max="13" width="0.81640625" style="4" hidden="1" customWidth="1"/>
    <col min="14" max="14" width="2.81640625" style="4" customWidth="1"/>
    <col min="15" max="15" width="2.54296875" style="4" customWidth="1"/>
    <col min="16" max="16" width="4.81640625" style="4" hidden="1" customWidth="1"/>
    <col min="17" max="17" width="5.1796875" style="4" customWidth="1"/>
    <col min="18" max="18" width="2.54296875" style="4" customWidth="1"/>
    <col min="19" max="19" width="5.81640625" style="4" hidden="1" customWidth="1"/>
    <col min="20" max="20" width="2.1796875" style="4" customWidth="1"/>
    <col min="21" max="21" width="9.1796875" style="4" hidden="1" customWidth="1"/>
    <col min="22" max="22" width="12.1796875" style="173" customWidth="1"/>
    <col min="23" max="16384" width="9.1796875" style="4"/>
  </cols>
  <sheetData>
    <row r="1" spans="1:22">
      <c r="A1" s="3"/>
      <c r="B1" s="3"/>
    </row>
    <row r="2" spans="1:22" ht="13">
      <c r="L2" s="205"/>
      <c r="N2" s="158"/>
      <c r="Q2" s="158"/>
    </row>
    <row r="3" spans="1:22" ht="20">
      <c r="A3" s="6" t="s">
        <v>40</v>
      </c>
      <c r="B3" s="6"/>
      <c r="C3" s="6"/>
      <c r="D3" s="193"/>
      <c r="E3" s="6"/>
      <c r="F3" s="67"/>
      <c r="G3" s="67"/>
      <c r="H3" s="6"/>
      <c r="I3" s="6"/>
      <c r="J3" s="164"/>
      <c r="K3" s="67"/>
      <c r="L3" s="67"/>
      <c r="M3" s="6"/>
      <c r="N3" s="6"/>
      <c r="O3" s="6"/>
      <c r="P3" s="6"/>
      <c r="Q3" s="6"/>
      <c r="R3" s="6"/>
      <c r="S3" s="6"/>
      <c r="T3" s="6"/>
      <c r="U3" s="6"/>
      <c r="V3" s="7"/>
    </row>
    <row r="4" spans="1:22" ht="3.75" customHeight="1"/>
    <row r="5" spans="1:22">
      <c r="A5" s="4" t="s">
        <v>497</v>
      </c>
      <c r="H5" s="8" t="s">
        <v>42</v>
      </c>
      <c r="I5" s="427">
        <f ca="1">TODAY()</f>
        <v>44825</v>
      </c>
      <c r="J5" s="427"/>
      <c r="K5" s="174"/>
      <c r="L5" s="175"/>
      <c r="M5" s="8"/>
      <c r="N5" s="8"/>
      <c r="O5" s="8"/>
      <c r="P5" s="8"/>
      <c r="Q5" s="8"/>
      <c r="R5" s="8"/>
      <c r="S5" s="8"/>
      <c r="T5" s="8"/>
      <c r="U5" s="8"/>
    </row>
    <row r="6" spans="1:22" ht="13">
      <c r="A6" s="10" t="s">
        <v>43</v>
      </c>
      <c r="B6" s="11"/>
      <c r="C6" s="12"/>
      <c r="D6" s="194"/>
      <c r="E6" s="11"/>
      <c r="F6" s="81" t="s">
        <v>44</v>
      </c>
      <c r="G6" s="74"/>
      <c r="H6" s="13" t="s">
        <v>45</v>
      </c>
      <c r="I6" s="14"/>
      <c r="J6" s="15"/>
      <c r="K6" s="81" t="s">
        <v>46</v>
      </c>
      <c r="L6" s="74"/>
      <c r="M6" s="15"/>
      <c r="N6" s="15"/>
      <c r="O6" s="16"/>
      <c r="P6" s="15"/>
      <c r="Q6" s="15"/>
      <c r="R6" s="15"/>
      <c r="S6" s="15"/>
      <c r="T6" s="17"/>
      <c r="U6" s="17"/>
      <c r="V6" s="166"/>
    </row>
    <row r="7" spans="1:22" ht="13">
      <c r="A7" s="162" t="s">
        <v>528</v>
      </c>
      <c r="B7" s="20"/>
      <c r="C7" s="21"/>
      <c r="D7" s="195" t="s">
        <v>47</v>
      </c>
      <c r="E7" s="23"/>
      <c r="F7" s="82" t="s">
        <v>48</v>
      </c>
      <c r="G7" s="68"/>
      <c r="H7" s="22" t="s">
        <v>49</v>
      </c>
      <c r="I7" s="24"/>
      <c r="J7" s="23"/>
      <c r="K7" s="82" t="s">
        <v>50</v>
      </c>
      <c r="L7" s="68"/>
      <c r="M7" s="23"/>
      <c r="N7" s="23"/>
      <c r="O7" s="22" t="s">
        <v>51</v>
      </c>
      <c r="P7" s="23"/>
      <c r="Q7" s="23"/>
      <c r="R7" s="23"/>
      <c r="S7" s="23"/>
      <c r="T7" s="23"/>
      <c r="U7" s="23"/>
      <c r="V7" s="25"/>
    </row>
    <row r="8" spans="1:22">
      <c r="A8" s="26" t="s">
        <v>529</v>
      </c>
      <c r="B8" s="20"/>
      <c r="C8" s="21"/>
      <c r="D8" s="196"/>
      <c r="E8" s="20"/>
      <c r="F8" s="176"/>
      <c r="G8" s="177"/>
      <c r="H8" s="26"/>
      <c r="I8" s="171"/>
      <c r="J8" s="299"/>
      <c r="K8" s="176"/>
      <c r="L8" s="178"/>
      <c r="M8" s="20"/>
      <c r="N8" s="12"/>
      <c r="O8" s="20"/>
      <c r="P8" s="20"/>
      <c r="Q8" s="20"/>
      <c r="R8" s="20"/>
      <c r="S8" s="20"/>
      <c r="T8" s="27"/>
      <c r="U8" s="27"/>
      <c r="V8" s="179"/>
    </row>
    <row r="9" spans="1:22">
      <c r="A9" s="26" t="s">
        <v>530</v>
      </c>
      <c r="B9" s="20"/>
      <c r="C9" s="21"/>
      <c r="D9" s="196" t="s">
        <v>52</v>
      </c>
      <c r="E9" s="20"/>
      <c r="F9" s="176" t="s">
        <v>53</v>
      </c>
      <c r="G9" s="177"/>
      <c r="H9" s="26" t="s">
        <v>54</v>
      </c>
      <c r="I9" s="171"/>
      <c r="J9" s="300"/>
      <c r="K9" s="176" t="s">
        <v>55</v>
      </c>
      <c r="L9" s="180"/>
      <c r="M9" s="20"/>
      <c r="N9" s="21"/>
      <c r="O9" s="20" t="s">
        <v>56</v>
      </c>
      <c r="P9" s="20"/>
      <c r="Q9" s="20"/>
      <c r="R9" s="20"/>
      <c r="S9" s="20"/>
      <c r="T9" s="20"/>
      <c r="U9" s="20"/>
      <c r="V9" s="181"/>
    </row>
    <row r="10" spans="1:22" ht="13">
      <c r="A10" s="26" t="s">
        <v>531</v>
      </c>
      <c r="B10" s="20"/>
      <c r="C10" s="159" t="s">
        <v>891</v>
      </c>
      <c r="D10" s="196" t="s">
        <v>57</v>
      </c>
      <c r="E10" s="20"/>
      <c r="F10" s="176"/>
      <c r="G10" s="177"/>
      <c r="H10" s="334"/>
      <c r="I10" s="335"/>
      <c r="J10" s="301"/>
      <c r="K10" s="176"/>
      <c r="L10" s="180"/>
      <c r="M10" s="20"/>
      <c r="N10" s="21"/>
      <c r="O10" s="20"/>
      <c r="P10" s="20"/>
      <c r="Q10" s="20"/>
      <c r="R10" s="20"/>
      <c r="S10" s="20"/>
      <c r="T10" s="20"/>
      <c r="U10" s="20"/>
      <c r="V10" s="181"/>
    </row>
    <row r="11" spans="1:22" ht="13">
      <c r="A11" s="26"/>
      <c r="B11" s="20"/>
      <c r="C11" s="21"/>
      <c r="D11" s="197"/>
      <c r="E11" s="33"/>
      <c r="F11" s="176" t="s">
        <v>58</v>
      </c>
      <c r="G11" s="177"/>
      <c r="H11" s="26" t="s">
        <v>59</v>
      </c>
      <c r="I11" s="171"/>
      <c r="J11" s="300"/>
      <c r="K11" s="176" t="s">
        <v>498</v>
      </c>
      <c r="L11" s="180"/>
      <c r="M11" s="20"/>
      <c r="N11" s="21"/>
      <c r="O11" s="20" t="s">
        <v>61</v>
      </c>
      <c r="P11" s="20"/>
      <c r="Q11" s="20"/>
      <c r="R11" s="20"/>
      <c r="S11" s="20"/>
      <c r="T11" s="20"/>
      <c r="U11" s="20"/>
      <c r="V11" s="181"/>
    </row>
    <row r="12" spans="1:22">
      <c r="A12" s="34" t="s">
        <v>62</v>
      </c>
      <c r="B12" s="20"/>
      <c r="C12" s="21"/>
      <c r="D12" s="196" t="s">
        <v>63</v>
      </c>
      <c r="E12" s="20"/>
      <c r="F12" s="176"/>
      <c r="G12" s="177"/>
      <c r="H12" s="26"/>
      <c r="I12" s="171"/>
      <c r="J12" s="300"/>
      <c r="K12" s="176"/>
      <c r="L12" s="180"/>
      <c r="M12" s="20"/>
      <c r="N12" s="21"/>
      <c r="O12" s="20"/>
      <c r="P12" s="20"/>
      <c r="Q12" s="20"/>
      <c r="R12" s="20"/>
      <c r="S12" s="20"/>
      <c r="T12" s="20"/>
      <c r="U12" s="20"/>
      <c r="V12" s="181"/>
    </row>
    <row r="13" spans="1:22">
      <c r="A13" s="34"/>
      <c r="B13" s="35"/>
      <c r="C13" s="36"/>
      <c r="D13" s="196" t="s">
        <v>64</v>
      </c>
      <c r="E13" s="20"/>
      <c r="F13" s="182"/>
      <c r="G13" s="183"/>
      <c r="H13" s="302"/>
      <c r="I13" s="303"/>
      <c r="J13" s="304"/>
      <c r="K13" s="182"/>
      <c r="L13" s="184"/>
      <c r="M13" s="35"/>
      <c r="N13" s="36"/>
      <c r="O13" s="35"/>
      <c r="P13" s="35"/>
      <c r="Q13" s="35"/>
      <c r="R13" s="35"/>
      <c r="S13" s="35"/>
      <c r="T13" s="35"/>
      <c r="U13" s="35"/>
      <c r="V13" s="185"/>
    </row>
    <row r="14" spans="1:22">
      <c r="A14" s="38" t="s">
        <v>499</v>
      </c>
      <c r="B14" s="39" t="s">
        <v>500</v>
      </c>
      <c r="C14" s="39"/>
      <c r="D14" s="198" t="s">
        <v>501</v>
      </c>
      <c r="E14" s="41" t="s">
        <v>502</v>
      </c>
      <c r="F14" s="71" t="s">
        <v>503</v>
      </c>
      <c r="G14" s="71" t="s">
        <v>70</v>
      </c>
      <c r="H14" s="40" t="s">
        <v>504</v>
      </c>
      <c r="I14" s="40" t="s">
        <v>505</v>
      </c>
      <c r="J14" s="161" t="s">
        <v>506</v>
      </c>
      <c r="K14" s="78" t="s">
        <v>507</v>
      </c>
      <c r="L14" s="78" t="s">
        <v>508</v>
      </c>
      <c r="M14" s="42"/>
      <c r="N14" s="42" t="s">
        <v>509</v>
      </c>
      <c r="O14" s="38"/>
      <c r="P14" s="38"/>
      <c r="Q14" s="38"/>
      <c r="R14" s="38"/>
      <c r="S14" s="38"/>
      <c r="T14" s="38"/>
      <c r="U14" s="38"/>
      <c r="V14" s="43" t="s">
        <v>510</v>
      </c>
    </row>
    <row r="15" spans="1:22">
      <c r="A15" s="44"/>
      <c r="B15" s="45"/>
      <c r="C15" s="46"/>
      <c r="D15" s="199" t="s">
        <v>511</v>
      </c>
      <c r="E15" s="47" t="s">
        <v>514</v>
      </c>
      <c r="F15" s="72" t="s">
        <v>515</v>
      </c>
      <c r="G15" s="72" t="s">
        <v>515</v>
      </c>
      <c r="H15" s="41"/>
      <c r="I15" s="41"/>
      <c r="J15" s="41"/>
      <c r="K15" s="72" t="s">
        <v>516</v>
      </c>
      <c r="L15" s="79" t="s">
        <v>516</v>
      </c>
      <c r="M15" s="48"/>
      <c r="N15" s="49" t="s">
        <v>517</v>
      </c>
      <c r="O15" s="50"/>
      <c r="P15" s="50"/>
      <c r="Q15" s="50"/>
      <c r="R15" s="50"/>
      <c r="S15" s="50"/>
      <c r="T15" s="51"/>
      <c r="U15" s="51"/>
      <c r="V15" s="52" t="s">
        <v>74</v>
      </c>
    </row>
    <row r="16" spans="1:22" ht="14">
      <c r="A16" s="106"/>
      <c r="B16" s="117" t="s">
        <v>518</v>
      </c>
      <c r="C16" s="118"/>
      <c r="D16" s="200"/>
      <c r="E16" s="106"/>
      <c r="F16" s="168"/>
      <c r="G16" s="168"/>
      <c r="H16" s="106"/>
      <c r="I16" s="106"/>
      <c r="J16" s="121"/>
      <c r="K16" s="168"/>
      <c r="L16" s="169"/>
      <c r="M16" s="105"/>
      <c r="N16" s="119"/>
      <c r="O16" s="119"/>
      <c r="P16" s="119"/>
      <c r="Q16" s="119"/>
      <c r="R16" s="119"/>
      <c r="S16" s="119"/>
      <c r="T16" s="105"/>
      <c r="U16" s="105"/>
      <c r="V16" s="170"/>
    </row>
    <row r="17" spans="1:22" ht="14">
      <c r="A17" s="120"/>
      <c r="B17" s="104"/>
      <c r="C17" s="119"/>
      <c r="D17" s="200"/>
      <c r="E17" s="106"/>
      <c r="F17" s="168"/>
      <c r="G17" s="168"/>
      <c r="H17" s="121"/>
      <c r="I17" s="121"/>
      <c r="J17" s="121"/>
      <c r="K17" s="107"/>
      <c r="L17" s="122"/>
      <c r="M17" s="123"/>
      <c r="N17" s="124"/>
      <c r="O17" s="124"/>
      <c r="P17" s="124"/>
      <c r="Q17" s="124"/>
      <c r="R17" s="124"/>
      <c r="S17" s="124"/>
      <c r="T17" s="123"/>
      <c r="U17" s="123"/>
      <c r="V17" s="125"/>
    </row>
    <row r="18" spans="1:22" ht="17.75" customHeight="1">
      <c r="A18" s="251"/>
      <c r="B18" s="242" t="s">
        <v>923</v>
      </c>
      <c r="C18" s="239" t="str">
        <f>IF(D18="","",VLOOKUP(B18,Data!$B$5:$L$501,2,FALSE))</f>
        <v/>
      </c>
      <c r="D18" s="229"/>
      <c r="E18" s="319"/>
      <c r="F18" s="224" t="str">
        <f>IF(D18="","",VLOOKUP(B18,Data!$B$5:$L$501,11,FALSE))</f>
        <v/>
      </c>
      <c r="G18" s="234" t="str">
        <f t="shared" ref="G18:G27" si="0">IF(D18&gt;0,D18*F18,"-")</f>
        <v>-</v>
      </c>
      <c r="H18" s="225" t="str">
        <f>IF(D18="","",VLOOKUP(B18,Data!$B$5:$D$501,3,FALSE))</f>
        <v/>
      </c>
      <c r="I18" s="225" t="str">
        <f>IF(D18="","",VLOOKUP(B18,Data!$B$5:$M$501,12,FALSE))</f>
        <v/>
      </c>
      <c r="J18" s="231"/>
      <c r="K18" s="226" t="str">
        <f>IF(D18="","",VLOOKUP(B18,Data!$B$5:$E$501,4,FALSE)*D18)</f>
        <v/>
      </c>
      <c r="L18" s="232" t="str">
        <f>IF(D18="","",VLOOKUP(B18,Data!$B$5:$F$501,5,FALSE)*D18)</f>
        <v/>
      </c>
      <c r="M18" s="230" t="e">
        <f>IF(B18=Data!B118,Data!G118,(IF(B18=Data!#REF!,Data!#REF!,(IF(B18=Data!B121,Data!G121,(IF(B18=Data!#REF!,Data!#REF!,(IF(B18=Data!#REF!,Data!#REF!,(IF(B18=Data!#REF!,Data!#REF!,(IF(B18=Data!B105,Data!G105,(IF(B18=Data!#REF!,Data!#REF!,Data!#REF!)))))))))))))))&amp;IF(B18=Data!#REF!,Data!#REF!,(IF(B18=Data!#REF!,Data!#REF!,(IF(B18=Data!B245,Data!G245,(IF(B18=Data!#REF!,Data!#REF!,(IF(B18=Data!#REF!,Data!#REF!,(IF(B18=Data!B145,Data!G913,(IF(B18=Data!#REF!,Data!#REF!,(IF(B18=Data!#REF!,Data!#REF!,Data!#REF!)))))))))))))))&amp;IF(B18=Data!#REF!,Data!#REF!,(IF(B18=Data!#REF!,Data!#REF!,(IF(B18=Data!#REF!,Data!#REF!,(IF(B18=Data!#REF!,Data!#REF!,(IF(B18=Data!#REF!,Data!#REF!,Data!#REF!)))))))))</f>
        <v>#REF!</v>
      </c>
      <c r="N18" s="328"/>
      <c r="O18" s="329"/>
      <c r="P18" s="233" t="e">
        <f>IF(B18=Data!B118,Data!H118,(IF(B18=Data!#REF!,Data!#REF!,(IF(B18=Data!B121,Data!H121,(IF(B18=Data!#REF!,Data!#REF!,(IF(B18=Data!#REF!,Data!#REF!,(IF(B18=Data!#REF!,Data!#REF!,(IF(B18=Data!B105,Data!H105,(IF(B18=Data!#REF!,Data!#REF!,Data!#REF!)))))))))))))))&amp;IF(B18=Data!#REF!,Data!#REF!,(IF(B18=Data!#REF!,Data!#REF!,(IF(B18=Data!B245,Data!H245,(IF(B18=Data!#REF!,Data!#REF!,(IF(B18=Data!#REF!,Data!#REF!,(IF(B18=Data!B145,Data!H913,(IF(B18=Data!#REF!,Data!#REF!,(IF(B18=Data!#REF!,Data!#REF!,Data!#REF!)))))))))))))))&amp;IF(B18=Data!#REF!,Data!#REF!,(IF(B18=Data!#REF!,Data!#REF!,(IF(B18=Data!#REF!,Data!#REF!,(IF(B18=Data!#REF!,Data!#REF!,(IF(B18=Data!#REF!,Data!#REF!,Data!#REF!)))))))))</f>
        <v>#REF!</v>
      </c>
      <c r="Q18" s="329"/>
      <c r="R18" s="329"/>
      <c r="S18" s="233" t="e">
        <f>IF(B18=Data!B118,Data!I118,(IF(B18=Data!#REF!,Data!#REF!,(IF(B18=Data!B121,Data!I121,(IF(B18=Data!#REF!,Data!#REF!,(IF(B18=Data!#REF!,Data!#REF!,(IF(B18=Data!#REF!,Data!#REF!,(IF(B18=Data!B105,Data!I105,(IF(B18=Data!#REF!,Data!#REF!,Data!#REF!)))))))))))))))&amp;IF(B18=Data!#REF!,Data!#REF!,(IF(B18=Data!#REF!,Data!#REF!,(IF(B18=Data!B245,Data!I245,(IF(B18=Data!#REF!,Data!#REF!,(IF(B18=Data!#REF!,Data!#REF!,(IF(B18=Data!B145,Data!I913,(IF(B18=Data!#REF!,Data!#REF!,(IF(B18=Data!#REF!,Data!#REF!,Data!#REF!)))))))))))))))&amp;IF(B18=Data!#REF!,Data!#REF!,(IF(B18=Data!#REF!,Data!#REF!,(IF(B18=Data!#REF!,Data!#REF!,(IF(B18=Data!#REF!,Data!#REF!,(IF(B18=Data!#REF!,Data!#REF!,Data!#REF!)))))))))</f>
        <v>#REF!</v>
      </c>
      <c r="T18" s="330"/>
      <c r="U18" s="233" t="e">
        <f>IF(B18=Data!B118,Data!J118,(IF(B18=Data!#REF!,Data!#REF!,(IF(B18=Data!B121,Data!J121,(IF(B18=Data!#REF!,Data!#REF!,(IF(B18=Data!#REF!,Data!#REF!,(IF(B18=Data!#REF!,Data!#REF!,(IF(B18=Data!B105,Data!J105,(IF(B18=Data!#REF!,Data!#REF!,Data!#REF!)))))))))))))))&amp;IF(B18=Data!#REF!,Data!#REF!,(IF(B18=Data!#REF!,Data!#REF!,(IF(B18=Data!B245,Data!J245,(IF(B18=Data!#REF!,Data!#REF!,(IF(B18=Data!#REF!,Data!#REF!,(IF(B18=Data!B145,Data!J913,(IF(B18=Data!#REF!,Data!#REF!,(IF(B18=Data!#REF!,Data!#REF!,Data!#REF!)))))))))))))))&amp;IF(B18=Data!#REF!,Data!#REF!,(IF(B18=Data!#REF!,Data!#REF!,(IF(B18=Data!#REF!,Data!#REF!,(IF(B18=Data!#REF!,Data!#REF!,(IF(B18=Data!#REF!,Data!#REF!,Data!#REF!)))))))))</f>
        <v>#REF!</v>
      </c>
      <c r="V18" s="227" t="str">
        <f>IF(D18="","",VLOOKUP(B18,Data!$B$5:$J$501,9,FALSE)*D18)</f>
        <v/>
      </c>
    </row>
    <row r="19" spans="1:22" ht="17.5" customHeight="1">
      <c r="A19" s="326">
        <v>1</v>
      </c>
      <c r="B19" s="327" t="s">
        <v>350</v>
      </c>
      <c r="C19" s="239" t="str">
        <f>IF(D19="","",VLOOKUP(B19,Data!$B$5:$L$501,2,FALSE))</f>
        <v>ZF42500</v>
      </c>
      <c r="D19" s="229">
        <v>11</v>
      </c>
      <c r="E19" s="319" t="s">
        <v>570</v>
      </c>
      <c r="F19" s="224">
        <f>IF(D19="","",VLOOKUP(B19,Data!$B$5:$L$501,11,FALSE))</f>
        <v>2302.7199999999998</v>
      </c>
      <c r="G19" s="234">
        <f t="shared" si="0"/>
        <v>25329.919999999998</v>
      </c>
      <c r="H19" s="225" t="str">
        <f>IF(D19="","",VLOOKUP(B19,Data!$B$5:$D$501,3,FALSE))</f>
        <v>C/T</v>
      </c>
      <c r="I19" s="225" t="str">
        <f>IF(D19="","",VLOOKUP(B19,Data!$B$5:$M$501,12,FALSE))</f>
        <v>Indonesia</v>
      </c>
      <c r="J19" s="231" t="s">
        <v>924</v>
      </c>
      <c r="K19" s="226">
        <f>IF(D19="","",VLOOKUP(B19,Data!$B$5:$E$501,4,FALSE)*D19)</f>
        <v>2937</v>
      </c>
      <c r="L19" s="232">
        <f>IF(D19="","",VLOOKUP(B19,Data!$B$5:$F$501,5,FALSE)*D19)</f>
        <v>2662</v>
      </c>
      <c r="M19" s="230" t="e">
        <f>IF(B19=Data!B96,Data!G96,(IF(B19=Data!#REF!,Data!#REF!,(IF(B19=Data!B99,Data!G99,(IF(B19=Data!#REF!,Data!#REF!,(IF(B19=Data!#REF!,Data!#REF!,(IF(B19=Data!#REF!,Data!#REF!,(IF(B19=Data!B83,Data!G83,(IF(B19=Data!#REF!,Data!#REF!,Data!#REF!)))))))))))))))&amp;IF(B19=Data!#REF!,Data!#REF!,(IF(B19=Data!#REF!,Data!#REF!,(IF(B19=Data!B223,Data!G223,(IF(B19=Data!#REF!,Data!#REF!,(IF(B19=Data!#REF!,Data!#REF!,(IF(B19=Data!B123,Data!G891,(IF(B19=Data!#REF!,Data!#REF!,(IF(B19=Data!#REF!,Data!#REF!,Data!#REF!)))))))))))))))&amp;IF(B19=Data!#REF!,Data!#REF!,(IF(B19=Data!#REF!,Data!#REF!,(IF(B19=Data!#REF!,Data!#REF!,(IF(B19=Data!#REF!,Data!#REF!,(IF(B19=Data!#REF!,Data!#REF!,Data!#REF!)))))))))</f>
        <v>#REF!</v>
      </c>
      <c r="N19" s="328"/>
      <c r="O19" s="329"/>
      <c r="P19" s="233" t="e">
        <f>IF(B19=Data!B96,Data!H96,(IF(B19=Data!#REF!,Data!#REF!,(IF(B19=Data!B99,Data!H99,(IF(B19=Data!#REF!,Data!#REF!,(IF(B19=Data!#REF!,Data!#REF!,(IF(B19=Data!#REF!,Data!#REF!,(IF(B19=Data!B83,Data!H83,(IF(B19=Data!#REF!,Data!#REF!,Data!#REF!)))))))))))))))&amp;IF(B19=Data!#REF!,Data!#REF!,(IF(B19=Data!#REF!,Data!#REF!,(IF(B19=Data!B223,Data!H223,(IF(B19=Data!#REF!,Data!#REF!,(IF(B19=Data!#REF!,Data!#REF!,(IF(B19=Data!B123,Data!H891,(IF(B19=Data!#REF!,Data!#REF!,(IF(B19=Data!#REF!,Data!#REF!,Data!#REF!)))))))))))))))&amp;IF(B19=Data!#REF!,Data!#REF!,(IF(B19=Data!#REF!,Data!#REF!,(IF(B19=Data!#REF!,Data!#REF!,(IF(B19=Data!#REF!,Data!#REF!,(IF(B19=Data!#REF!,Data!#REF!,Data!#REF!)))))))))</f>
        <v>#REF!</v>
      </c>
      <c r="Q19" s="329"/>
      <c r="R19" s="329"/>
      <c r="S19" s="233" t="e">
        <f>IF(B19=Data!B96,Data!I96,(IF(B19=Data!#REF!,Data!#REF!,(IF(B19=Data!B99,Data!I99,(IF(B19=Data!#REF!,Data!#REF!,(IF(B19=Data!#REF!,Data!#REF!,(IF(B19=Data!#REF!,Data!#REF!,(IF(B19=Data!B83,Data!I83,(IF(B19=Data!#REF!,Data!#REF!,Data!#REF!)))))))))))))))&amp;IF(B19=Data!#REF!,Data!#REF!,(IF(B19=Data!#REF!,Data!#REF!,(IF(B19=Data!B223,Data!I223,(IF(B19=Data!#REF!,Data!#REF!,(IF(B19=Data!#REF!,Data!#REF!,(IF(B19=Data!B123,Data!I891,(IF(B19=Data!#REF!,Data!#REF!,(IF(B19=Data!#REF!,Data!#REF!,Data!#REF!)))))))))))))))&amp;IF(B19=Data!#REF!,Data!#REF!,(IF(B19=Data!#REF!,Data!#REF!,(IF(B19=Data!#REF!,Data!#REF!,(IF(B19=Data!#REF!,Data!#REF!,(IF(B19=Data!#REF!,Data!#REF!,Data!#REF!)))))))))</f>
        <v>#REF!</v>
      </c>
      <c r="T19" s="330"/>
      <c r="U19" s="233" t="e">
        <f>IF(B19=Data!B96,Data!J96,(IF(B19=Data!#REF!,Data!#REF!,(IF(B19=Data!B99,Data!J99,(IF(B19=Data!#REF!,Data!#REF!,(IF(B19=Data!#REF!,Data!#REF!,(IF(B19=Data!#REF!,Data!#REF!,(IF(B19=Data!B83,Data!J83,(IF(B19=Data!#REF!,Data!#REF!,Data!#REF!)))))))))))))))&amp;IF(B19=Data!#REF!,Data!#REF!,(IF(B19=Data!#REF!,Data!#REF!,(IF(B19=Data!B223,Data!J223,(IF(B19=Data!#REF!,Data!#REF!,(IF(B19=Data!#REF!,Data!#REF!,(IF(B19=Data!B123,Data!J891,(IF(B19=Data!#REF!,Data!#REF!,(IF(B19=Data!#REF!,Data!#REF!,Data!#REF!)))))))))))))))&amp;IF(B19=Data!#REF!,Data!#REF!,(IF(B19=Data!#REF!,Data!#REF!,(IF(B19=Data!#REF!,Data!#REF!,(IF(B19=Data!#REF!,Data!#REF!,(IF(B19=Data!#REF!,Data!#REF!,Data!#REF!)))))))))</f>
        <v>#REF!</v>
      </c>
      <c r="V19" s="227">
        <f>IF(D19="","",VLOOKUP(B19,Data!$B$5:$J$501,9,FALSE)*D19)</f>
        <v>16.367999999999999</v>
      </c>
    </row>
    <row r="20" spans="1:22" ht="17.75" customHeight="1">
      <c r="A20" s="326"/>
      <c r="B20" s="327"/>
      <c r="C20" s="239" t="str">
        <f>IF(D20="","",VLOOKUP(B20,Data!$B$5:$L$501,2,FALSE))</f>
        <v/>
      </c>
      <c r="D20" s="229"/>
      <c r="E20" s="228"/>
      <c r="F20" s="224" t="str">
        <f>IF(D20="","",VLOOKUP(B20,Data!$B$5:$L$501,11,FALSE))</f>
        <v/>
      </c>
      <c r="G20" s="234" t="str">
        <f t="shared" si="0"/>
        <v>-</v>
      </c>
      <c r="H20" s="225" t="str">
        <f>IF(D20="","",VLOOKUP(B20,Data!$B$5:$D$501,3,FALSE))</f>
        <v/>
      </c>
      <c r="I20" s="225" t="str">
        <f>IF(D20="","",VLOOKUP(B20,Data!$B$5:$M$501,12,FALSE))</f>
        <v/>
      </c>
      <c r="J20" s="231"/>
      <c r="K20" s="226" t="str">
        <f>IF(D20="","",VLOOKUP(B20,Data!$B$5:$E$501,4,FALSE)*D20)</f>
        <v/>
      </c>
      <c r="L20" s="232" t="str">
        <f>IF(D20="","",VLOOKUP(B20,Data!$B$5:$F$501,5,FALSE)*D20)</f>
        <v/>
      </c>
      <c r="M20" s="230" t="e">
        <f>IF(B20=Data!B70,Data!G70,(IF(B20=Data!#REF!,Data!#REF!,(IF(B20=Data!B73,Data!G73,(IF(B20=Data!#REF!,Data!#REF!,(IF(B20=Data!#REF!,Data!#REF!,(IF(B20=Data!#REF!,Data!#REF!,(IF(B20=Data!B57,Data!G57,(IF(B20=Data!#REF!,Data!#REF!,Data!#REF!)))))))))))))))&amp;IF(B20=Data!#REF!,Data!#REF!,(IF(B20=Data!#REF!,Data!#REF!,(IF(B20=Data!B197,Data!G197,(IF(B20=Data!#REF!,Data!#REF!,(IF(B20=Data!#REF!,Data!#REF!,(IF(B20=Data!B97,Data!G865,(IF(B20=Data!#REF!,Data!#REF!,(IF(B20=Data!#REF!,Data!#REF!,Data!#REF!)))))))))))))))&amp;IF(B20=Data!#REF!,Data!#REF!,(IF(B20=Data!#REF!,Data!#REF!,(IF(B20=Data!#REF!,Data!#REF!,(IF(B20=Data!#REF!,Data!#REF!,(IF(B20=Data!#REF!,Data!#REF!,Data!#REF!)))))))))</f>
        <v>#REF!</v>
      </c>
      <c r="N20" s="328"/>
      <c r="O20" s="329"/>
      <c r="P20" s="233" t="e">
        <f>IF(B20=Data!B70,Data!H70,(IF(B20=Data!#REF!,Data!#REF!,(IF(B20=Data!B73,Data!H73,(IF(B20=Data!#REF!,Data!#REF!,(IF(B20=Data!#REF!,Data!#REF!,(IF(B20=Data!#REF!,Data!#REF!,(IF(B20=Data!B57,Data!H57,(IF(B20=Data!#REF!,Data!#REF!,Data!#REF!)))))))))))))))&amp;IF(B20=Data!#REF!,Data!#REF!,(IF(B20=Data!#REF!,Data!#REF!,(IF(B20=Data!B197,Data!H197,(IF(B20=Data!#REF!,Data!#REF!,(IF(B20=Data!#REF!,Data!#REF!,(IF(B20=Data!B97,Data!H865,(IF(B20=Data!#REF!,Data!#REF!,(IF(B20=Data!#REF!,Data!#REF!,Data!#REF!)))))))))))))))&amp;IF(B20=Data!#REF!,Data!#REF!,(IF(B20=Data!#REF!,Data!#REF!,(IF(B20=Data!#REF!,Data!#REF!,(IF(B20=Data!#REF!,Data!#REF!,(IF(B20=Data!#REF!,Data!#REF!,Data!#REF!)))))))))</f>
        <v>#REF!</v>
      </c>
      <c r="Q20" s="329"/>
      <c r="R20" s="329"/>
      <c r="S20" s="233" t="e">
        <f>IF(B20=Data!B70,Data!I70,(IF(B20=Data!#REF!,Data!#REF!,(IF(B20=Data!B73,Data!I73,(IF(B20=Data!#REF!,Data!#REF!,(IF(B20=Data!#REF!,Data!#REF!,(IF(B20=Data!#REF!,Data!#REF!,(IF(B20=Data!B57,Data!I57,(IF(B20=Data!#REF!,Data!#REF!,Data!#REF!)))))))))))))))&amp;IF(B20=Data!#REF!,Data!#REF!,(IF(B20=Data!#REF!,Data!#REF!,(IF(B20=Data!B197,Data!I197,(IF(B20=Data!#REF!,Data!#REF!,(IF(B20=Data!#REF!,Data!#REF!,(IF(B20=Data!B97,Data!I865,(IF(B20=Data!#REF!,Data!#REF!,(IF(B20=Data!#REF!,Data!#REF!,Data!#REF!)))))))))))))))&amp;IF(B20=Data!#REF!,Data!#REF!,(IF(B20=Data!#REF!,Data!#REF!,(IF(B20=Data!#REF!,Data!#REF!,(IF(B20=Data!#REF!,Data!#REF!,(IF(B20=Data!#REF!,Data!#REF!,Data!#REF!)))))))))</f>
        <v>#REF!</v>
      </c>
      <c r="T20" s="330"/>
      <c r="U20" s="233" t="e">
        <f>IF(B20=Data!B70,Data!J70,(IF(B20=Data!#REF!,Data!#REF!,(IF(B20=Data!B73,Data!J73,(IF(B20=Data!#REF!,Data!#REF!,(IF(B20=Data!#REF!,Data!#REF!,(IF(B20=Data!#REF!,Data!#REF!,(IF(B20=Data!B57,Data!J57,(IF(B20=Data!#REF!,Data!#REF!,Data!#REF!)))))))))))))))&amp;IF(B20=Data!#REF!,Data!#REF!,(IF(B20=Data!#REF!,Data!#REF!,(IF(B20=Data!B197,Data!J197,(IF(B20=Data!#REF!,Data!#REF!,(IF(B20=Data!#REF!,Data!#REF!,(IF(B20=Data!B97,Data!J865,(IF(B20=Data!#REF!,Data!#REF!,(IF(B20=Data!#REF!,Data!#REF!,Data!#REF!)))))))))))))))&amp;IF(B20=Data!#REF!,Data!#REF!,(IF(B20=Data!#REF!,Data!#REF!,(IF(B20=Data!#REF!,Data!#REF!,(IF(B20=Data!#REF!,Data!#REF!,(IF(B20=Data!#REF!,Data!#REF!,Data!#REF!)))))))))</f>
        <v>#REF!</v>
      </c>
      <c r="V20" s="227" t="str">
        <f>IF(D20="","",VLOOKUP(B20,Data!$B$5:$J$501,9,FALSE)*D20)</f>
        <v/>
      </c>
    </row>
    <row r="21" spans="1:22" ht="17.75" customHeight="1">
      <c r="A21" s="326"/>
      <c r="B21" s="327"/>
      <c r="C21" s="239" t="str">
        <f>IF(D21="","",VLOOKUP(B21,Data!$B$5:$L$501,2,FALSE))</f>
        <v/>
      </c>
      <c r="D21" s="229"/>
      <c r="E21" s="228" t="s">
        <v>519</v>
      </c>
      <c r="F21" s="224" t="str">
        <f>IF(D21="","",VLOOKUP(B21,Data!$B$5:$L$501,11,FALSE))</f>
        <v/>
      </c>
      <c r="G21" s="234" t="str">
        <f t="shared" si="0"/>
        <v>-</v>
      </c>
      <c r="H21" s="225" t="str">
        <f>IF(D21="","",VLOOKUP(B21,Data!$B$5:$D$501,3,FALSE))</f>
        <v/>
      </c>
      <c r="I21" s="225" t="str">
        <f>IF(D21="","",VLOOKUP(B21,Data!$B$5:$M$501,12,FALSE))</f>
        <v/>
      </c>
      <c r="J21" s="231"/>
      <c r="K21" s="226" t="str">
        <f>IF(D21="","",VLOOKUP(B21,Data!$B$5:$E$501,4,FALSE)*D21)</f>
        <v/>
      </c>
      <c r="L21" s="232" t="str">
        <f>IF(D21="","",VLOOKUP(B21,Data!$B$5:$F$501,5,FALSE)*D21)</f>
        <v/>
      </c>
      <c r="M21" s="230" t="e">
        <f>IF(B21=Data!B63,Data!G63,(IF(B21=Data!#REF!,Data!#REF!,(IF(B21=Data!B66,Data!G66,(IF(B21=Data!#REF!,Data!#REF!,(IF(B21=Data!#REF!,Data!#REF!,(IF(B21=Data!#REF!,Data!#REF!,(IF(B21=Data!B50,Data!G50,(IF(B21=Data!#REF!,Data!#REF!,Data!#REF!)))))))))))))))&amp;IF(B21=Data!#REF!,Data!#REF!,(IF(B21=Data!#REF!,Data!#REF!,(IF(B21=Data!B190,Data!G190,(IF(B21=Data!#REF!,Data!#REF!,(IF(B21=Data!#REF!,Data!#REF!,(IF(B21=Data!B90,Data!G858,(IF(B21=Data!#REF!,Data!#REF!,(IF(B21=Data!#REF!,Data!#REF!,Data!#REF!)))))))))))))))&amp;IF(B21=Data!#REF!,Data!#REF!,(IF(B21=Data!#REF!,Data!#REF!,(IF(B21=Data!#REF!,Data!#REF!,(IF(B21=Data!#REF!,Data!#REF!,(IF(B21=Data!#REF!,Data!#REF!,Data!#REF!)))))))))</f>
        <v>#REF!</v>
      </c>
      <c r="N21" s="328"/>
      <c r="O21" s="329"/>
      <c r="P21" s="233" t="e">
        <f>IF(B21=Data!B63,Data!H63,(IF(B21=Data!#REF!,Data!#REF!,(IF(B21=Data!B66,Data!H66,(IF(B21=Data!#REF!,Data!#REF!,(IF(B21=Data!#REF!,Data!#REF!,(IF(B21=Data!#REF!,Data!#REF!,(IF(B21=Data!B50,Data!H50,(IF(B21=Data!#REF!,Data!#REF!,Data!#REF!)))))))))))))))&amp;IF(B21=Data!#REF!,Data!#REF!,(IF(B21=Data!#REF!,Data!#REF!,(IF(B21=Data!B190,Data!H190,(IF(B21=Data!#REF!,Data!#REF!,(IF(B21=Data!#REF!,Data!#REF!,(IF(B21=Data!B90,Data!H858,(IF(B21=Data!#REF!,Data!#REF!,(IF(B21=Data!#REF!,Data!#REF!,Data!#REF!)))))))))))))))&amp;IF(B21=Data!#REF!,Data!#REF!,(IF(B21=Data!#REF!,Data!#REF!,(IF(B21=Data!#REF!,Data!#REF!,(IF(B21=Data!#REF!,Data!#REF!,(IF(B21=Data!#REF!,Data!#REF!,Data!#REF!)))))))))</f>
        <v>#REF!</v>
      </c>
      <c r="Q21" s="329"/>
      <c r="R21" s="329"/>
      <c r="S21" s="233" t="e">
        <f>IF(B21=Data!B63,Data!I63,(IF(B21=Data!#REF!,Data!#REF!,(IF(B21=Data!B66,Data!I66,(IF(B21=Data!#REF!,Data!#REF!,(IF(B21=Data!#REF!,Data!#REF!,(IF(B21=Data!#REF!,Data!#REF!,(IF(B21=Data!B50,Data!I50,(IF(B21=Data!#REF!,Data!#REF!,Data!#REF!)))))))))))))))&amp;IF(B21=Data!#REF!,Data!#REF!,(IF(B21=Data!#REF!,Data!#REF!,(IF(B21=Data!B190,Data!I190,(IF(B21=Data!#REF!,Data!#REF!,(IF(B21=Data!#REF!,Data!#REF!,(IF(B21=Data!B90,Data!I858,(IF(B21=Data!#REF!,Data!#REF!,(IF(B21=Data!#REF!,Data!#REF!,Data!#REF!)))))))))))))))&amp;IF(B21=Data!#REF!,Data!#REF!,(IF(B21=Data!#REF!,Data!#REF!,(IF(B21=Data!#REF!,Data!#REF!,(IF(B21=Data!#REF!,Data!#REF!,(IF(B21=Data!#REF!,Data!#REF!,Data!#REF!)))))))))</f>
        <v>#REF!</v>
      </c>
      <c r="T21" s="330"/>
      <c r="U21" s="233" t="e">
        <f>IF(B21=Data!B63,Data!J63,(IF(B21=Data!#REF!,Data!#REF!,(IF(B21=Data!B66,Data!J66,(IF(B21=Data!#REF!,Data!#REF!,(IF(B21=Data!#REF!,Data!#REF!,(IF(B21=Data!#REF!,Data!#REF!,(IF(B21=Data!B50,Data!J50,(IF(B21=Data!#REF!,Data!#REF!,Data!#REF!)))))))))))))))&amp;IF(B21=Data!#REF!,Data!#REF!,(IF(B21=Data!#REF!,Data!#REF!,(IF(B21=Data!B190,Data!J190,(IF(B21=Data!#REF!,Data!#REF!,(IF(B21=Data!#REF!,Data!#REF!,(IF(B21=Data!B90,Data!J858,(IF(B21=Data!#REF!,Data!#REF!,(IF(B21=Data!#REF!,Data!#REF!,Data!#REF!)))))))))))))))&amp;IF(B21=Data!#REF!,Data!#REF!,(IF(B21=Data!#REF!,Data!#REF!,(IF(B21=Data!#REF!,Data!#REF!,(IF(B21=Data!#REF!,Data!#REF!,(IF(B21=Data!#REF!,Data!#REF!,Data!#REF!)))))))))</f>
        <v>#REF!</v>
      </c>
      <c r="V21" s="227" t="str">
        <f>IF(D21="","",VLOOKUP(B21,Data!$B$5:$J$501,9,FALSE)*D21)</f>
        <v/>
      </c>
    </row>
    <row r="22" spans="1:22" ht="17.75" customHeight="1">
      <c r="A22" s="326"/>
      <c r="B22" s="327"/>
      <c r="C22" s="239" t="str">
        <f>IF(D22="","",VLOOKUP(B22,Data!$B$5:$L$501,2,FALSE))</f>
        <v/>
      </c>
      <c r="D22" s="229"/>
      <c r="E22" s="319"/>
      <c r="F22" s="224" t="str">
        <f>IF(D22="","",VLOOKUP(B22,Data!$B$5:$L$501,11,FALSE))</f>
        <v/>
      </c>
      <c r="G22" s="234" t="str">
        <f t="shared" si="0"/>
        <v>-</v>
      </c>
      <c r="H22" s="225" t="str">
        <f>IF(D22="","",VLOOKUP(B22,Data!$B$5:$D$501,3,FALSE))</f>
        <v/>
      </c>
      <c r="I22" s="225" t="str">
        <f>IF(D22="","",VLOOKUP(B22,Data!$B$5:$M$501,12,FALSE))</f>
        <v/>
      </c>
      <c r="J22" s="231"/>
      <c r="K22" s="226" t="str">
        <f>IF(D22="","",VLOOKUP(B22,Data!$B$5:$E$501,4,FALSE)*D22)</f>
        <v/>
      </c>
      <c r="L22" s="232" t="str">
        <f>IF(D22="","",VLOOKUP(B22,Data!$B$5:$F$501,5,FALSE)*D22)</f>
        <v/>
      </c>
      <c r="M22" s="230" t="e">
        <f>IF(B22=Data!B64,Data!G64,(IF(B22=Data!#REF!,Data!#REF!,(IF(B22=Data!B67,Data!G67,(IF(B22=Data!#REF!,Data!#REF!,(IF(B22=Data!#REF!,Data!#REF!,(IF(B22=Data!#REF!,Data!#REF!,(IF(B22=Data!B51,Data!G51,(IF(B22=Data!#REF!,Data!#REF!,Data!#REF!)))))))))))))))&amp;IF(B22=Data!#REF!,Data!#REF!,(IF(B22=Data!#REF!,Data!#REF!,(IF(B22=Data!B191,Data!G191,(IF(B22=Data!#REF!,Data!#REF!,(IF(B22=Data!#REF!,Data!#REF!,(IF(B22=Data!B91,Data!G859,(IF(B22=Data!#REF!,Data!#REF!,(IF(B22=Data!#REF!,Data!#REF!,Data!#REF!)))))))))))))))&amp;IF(B22=Data!#REF!,Data!#REF!,(IF(B22=Data!#REF!,Data!#REF!,(IF(B22=Data!#REF!,Data!#REF!,(IF(B22=Data!#REF!,Data!#REF!,(IF(B22=Data!#REF!,Data!#REF!,Data!#REF!)))))))))</f>
        <v>#REF!</v>
      </c>
      <c r="N22" s="328"/>
      <c r="O22" s="329"/>
      <c r="P22" s="233" t="e">
        <f>IF(B22=Data!B64,Data!H64,(IF(B22=Data!#REF!,Data!#REF!,(IF(B22=Data!B67,Data!H67,(IF(B22=Data!#REF!,Data!#REF!,(IF(B22=Data!#REF!,Data!#REF!,(IF(B22=Data!#REF!,Data!#REF!,(IF(B22=Data!B51,Data!H51,(IF(B22=Data!#REF!,Data!#REF!,Data!#REF!)))))))))))))))&amp;IF(B22=Data!#REF!,Data!#REF!,(IF(B22=Data!#REF!,Data!#REF!,(IF(B22=Data!B191,Data!H191,(IF(B22=Data!#REF!,Data!#REF!,(IF(B22=Data!#REF!,Data!#REF!,(IF(B22=Data!B91,Data!H859,(IF(B22=Data!#REF!,Data!#REF!,(IF(B22=Data!#REF!,Data!#REF!,Data!#REF!)))))))))))))))&amp;IF(B22=Data!#REF!,Data!#REF!,(IF(B22=Data!#REF!,Data!#REF!,(IF(B22=Data!#REF!,Data!#REF!,(IF(B22=Data!#REF!,Data!#REF!,(IF(B22=Data!#REF!,Data!#REF!,Data!#REF!)))))))))</f>
        <v>#REF!</v>
      </c>
      <c r="Q22" s="329"/>
      <c r="R22" s="329"/>
      <c r="S22" s="233" t="e">
        <f>IF(B22=Data!B64,Data!I64,(IF(B22=Data!#REF!,Data!#REF!,(IF(B22=Data!B67,Data!I67,(IF(B22=Data!#REF!,Data!#REF!,(IF(B22=Data!#REF!,Data!#REF!,(IF(B22=Data!#REF!,Data!#REF!,(IF(B22=Data!B51,Data!I51,(IF(B22=Data!#REF!,Data!#REF!,Data!#REF!)))))))))))))))&amp;IF(B22=Data!#REF!,Data!#REF!,(IF(B22=Data!#REF!,Data!#REF!,(IF(B22=Data!B191,Data!I191,(IF(B22=Data!#REF!,Data!#REF!,(IF(B22=Data!#REF!,Data!#REF!,(IF(B22=Data!B91,Data!I859,(IF(B22=Data!#REF!,Data!#REF!,(IF(B22=Data!#REF!,Data!#REF!,Data!#REF!)))))))))))))))&amp;IF(B22=Data!#REF!,Data!#REF!,(IF(B22=Data!#REF!,Data!#REF!,(IF(B22=Data!#REF!,Data!#REF!,(IF(B22=Data!#REF!,Data!#REF!,(IF(B22=Data!#REF!,Data!#REF!,Data!#REF!)))))))))</f>
        <v>#REF!</v>
      </c>
      <c r="T22" s="330"/>
      <c r="U22" s="233" t="e">
        <f>IF(B22=Data!B64,Data!J64,(IF(B22=Data!#REF!,Data!#REF!,(IF(B22=Data!B67,Data!J67,(IF(B22=Data!#REF!,Data!#REF!,(IF(B22=Data!#REF!,Data!#REF!,(IF(B22=Data!#REF!,Data!#REF!,(IF(B22=Data!B51,Data!J51,(IF(B22=Data!#REF!,Data!#REF!,Data!#REF!)))))))))))))))&amp;IF(B22=Data!#REF!,Data!#REF!,(IF(B22=Data!#REF!,Data!#REF!,(IF(B22=Data!B191,Data!J191,(IF(B22=Data!#REF!,Data!#REF!,(IF(B22=Data!#REF!,Data!#REF!,(IF(B22=Data!B91,Data!J859,(IF(B22=Data!#REF!,Data!#REF!,(IF(B22=Data!#REF!,Data!#REF!,Data!#REF!)))))))))))))))&amp;IF(B22=Data!#REF!,Data!#REF!,(IF(B22=Data!#REF!,Data!#REF!,(IF(B22=Data!#REF!,Data!#REF!,(IF(B22=Data!#REF!,Data!#REF!,(IF(B22=Data!#REF!,Data!#REF!,Data!#REF!)))))))))</f>
        <v>#REF!</v>
      </c>
      <c r="V22" s="227" t="str">
        <f>IF(D22="","",VLOOKUP(B22,Data!$B$5:$J$501,9,FALSE)*D22)</f>
        <v/>
      </c>
    </row>
    <row r="23" spans="1:22" ht="17.75" customHeight="1">
      <c r="A23" s="326"/>
      <c r="B23" s="327"/>
      <c r="C23" s="239" t="str">
        <f>IF(D23="","",VLOOKUP(B23,Data!$B$5:$L$501,2,FALSE))</f>
        <v/>
      </c>
      <c r="D23" s="229"/>
      <c r="E23" s="320" t="s">
        <v>524</v>
      </c>
      <c r="F23" s="224" t="str">
        <f>IF(D23="","",VLOOKUP(B23,Data!$B$5:$L$501,11,FALSE))</f>
        <v/>
      </c>
      <c r="G23" s="234" t="str">
        <f t="shared" si="0"/>
        <v>-</v>
      </c>
      <c r="H23" s="225" t="str">
        <f>IF(D23="","",VLOOKUP(B23,Data!$B$5:$D$501,3,FALSE))</f>
        <v/>
      </c>
      <c r="I23" s="225" t="str">
        <f>IF(D23="","",VLOOKUP(B23,Data!$B$5:$M$501,12,FALSE))</f>
        <v/>
      </c>
      <c r="J23" s="231"/>
      <c r="K23" s="226" t="str">
        <f>IF(D23="","",VLOOKUP(B23,Data!$B$5:$E$501,4,FALSE)*D23)</f>
        <v/>
      </c>
      <c r="L23" s="232" t="str">
        <f>IF(D23="","",VLOOKUP(B23,Data!$B$5:$F$501,5,FALSE)*D23)</f>
        <v/>
      </c>
      <c r="M23" s="230" t="e">
        <f>IF(B23=Data!B61,Data!G61,(IF(B23=Data!#REF!,Data!#REF!,(IF(B23=Data!B64,Data!G64,(IF(B23=Data!#REF!,Data!#REF!,(IF(B23=Data!#REF!,Data!#REF!,(IF(B23=Data!#REF!,Data!#REF!,(IF(B23=Data!B48,Data!G48,(IF(B23=Data!#REF!,Data!#REF!,Data!#REF!)))))))))))))))&amp;IF(B23=Data!#REF!,Data!#REF!,(IF(B23=Data!#REF!,Data!#REF!,(IF(B23=Data!B188,Data!G188,(IF(B23=Data!#REF!,Data!#REF!,(IF(B23=Data!#REF!,Data!#REF!,(IF(B23=Data!B88,Data!G856,(IF(B23=Data!#REF!,Data!#REF!,(IF(B23=Data!#REF!,Data!#REF!,Data!#REF!)))))))))))))))&amp;IF(B23=Data!#REF!,Data!#REF!,(IF(B23=Data!#REF!,Data!#REF!,(IF(B23=Data!#REF!,Data!#REF!,(IF(B23=Data!#REF!,Data!#REF!,(IF(B23=Data!#REF!,Data!#REF!,Data!#REF!)))))))))</f>
        <v>#REF!</v>
      </c>
      <c r="N23" s="328"/>
      <c r="O23" s="329"/>
      <c r="P23" s="233" t="e">
        <f>IF(B23=Data!B61,Data!H61,(IF(B23=Data!#REF!,Data!#REF!,(IF(B23=Data!B64,Data!H64,(IF(B23=Data!#REF!,Data!#REF!,(IF(B23=Data!#REF!,Data!#REF!,(IF(B23=Data!#REF!,Data!#REF!,(IF(B23=Data!B48,Data!H48,(IF(B23=Data!#REF!,Data!#REF!,Data!#REF!)))))))))))))))&amp;IF(B23=Data!#REF!,Data!#REF!,(IF(B23=Data!#REF!,Data!#REF!,(IF(B23=Data!B188,Data!H188,(IF(B23=Data!#REF!,Data!#REF!,(IF(B23=Data!#REF!,Data!#REF!,(IF(B23=Data!B88,Data!H856,(IF(B23=Data!#REF!,Data!#REF!,(IF(B23=Data!#REF!,Data!#REF!,Data!#REF!)))))))))))))))&amp;IF(B23=Data!#REF!,Data!#REF!,(IF(B23=Data!#REF!,Data!#REF!,(IF(B23=Data!#REF!,Data!#REF!,(IF(B23=Data!#REF!,Data!#REF!,(IF(B23=Data!#REF!,Data!#REF!,Data!#REF!)))))))))</f>
        <v>#REF!</v>
      </c>
      <c r="Q23" s="329"/>
      <c r="R23" s="329"/>
      <c r="S23" s="233" t="e">
        <f>IF(B23=Data!B61,Data!I61,(IF(B23=Data!#REF!,Data!#REF!,(IF(B23=Data!B64,Data!I64,(IF(B23=Data!#REF!,Data!#REF!,(IF(B23=Data!#REF!,Data!#REF!,(IF(B23=Data!#REF!,Data!#REF!,(IF(B23=Data!B48,Data!I48,(IF(B23=Data!#REF!,Data!#REF!,Data!#REF!)))))))))))))))&amp;IF(B23=Data!#REF!,Data!#REF!,(IF(B23=Data!#REF!,Data!#REF!,(IF(B23=Data!B188,Data!I188,(IF(B23=Data!#REF!,Data!#REF!,(IF(B23=Data!#REF!,Data!#REF!,(IF(B23=Data!B88,Data!I856,(IF(B23=Data!#REF!,Data!#REF!,(IF(B23=Data!#REF!,Data!#REF!,Data!#REF!)))))))))))))))&amp;IF(B23=Data!#REF!,Data!#REF!,(IF(B23=Data!#REF!,Data!#REF!,(IF(B23=Data!#REF!,Data!#REF!,(IF(B23=Data!#REF!,Data!#REF!,(IF(B23=Data!#REF!,Data!#REF!,Data!#REF!)))))))))</f>
        <v>#REF!</v>
      </c>
      <c r="T23" s="330"/>
      <c r="U23" s="233" t="e">
        <f>IF(B23=Data!B61,Data!J61,(IF(B23=Data!#REF!,Data!#REF!,(IF(B23=Data!B64,Data!J64,(IF(B23=Data!#REF!,Data!#REF!,(IF(B23=Data!#REF!,Data!#REF!,(IF(B23=Data!#REF!,Data!#REF!,(IF(B23=Data!B48,Data!J48,(IF(B23=Data!#REF!,Data!#REF!,Data!#REF!)))))))))))))))&amp;IF(B23=Data!#REF!,Data!#REF!,(IF(B23=Data!#REF!,Data!#REF!,(IF(B23=Data!B188,Data!J188,(IF(B23=Data!#REF!,Data!#REF!,(IF(B23=Data!#REF!,Data!#REF!,(IF(B23=Data!B88,Data!J856,(IF(B23=Data!#REF!,Data!#REF!,(IF(B23=Data!#REF!,Data!#REF!,Data!#REF!)))))))))))))))&amp;IF(B23=Data!#REF!,Data!#REF!,(IF(B23=Data!#REF!,Data!#REF!,(IF(B23=Data!#REF!,Data!#REF!,(IF(B23=Data!#REF!,Data!#REF!,(IF(B23=Data!#REF!,Data!#REF!,Data!#REF!)))))))))</f>
        <v>#REF!</v>
      </c>
      <c r="V23" s="227" t="str">
        <f>IF(D23="","",VLOOKUP(B23,Data!$B$5:$J$501,9,FALSE)*D23)</f>
        <v/>
      </c>
    </row>
    <row r="24" spans="1:22" ht="17.75" customHeight="1">
      <c r="A24" s="326"/>
      <c r="B24" s="327"/>
      <c r="C24" s="239" t="str">
        <f>IF(D24="","",VLOOKUP(B24,Data!$B$5:$L$501,2,FALSE))</f>
        <v/>
      </c>
      <c r="D24" s="229"/>
      <c r="E24" s="319"/>
      <c r="F24" s="224" t="str">
        <f>IF(D24="","",VLOOKUP(B24,Data!$B$5:$L$501,11,FALSE))</f>
        <v/>
      </c>
      <c r="G24" s="234" t="str">
        <f t="shared" si="0"/>
        <v>-</v>
      </c>
      <c r="H24" s="225" t="str">
        <f>IF(D24="","",VLOOKUP(B24,Data!$B$5:$D$501,3,FALSE))</f>
        <v/>
      </c>
      <c r="I24" s="225" t="str">
        <f>IF(D24="","",VLOOKUP(B24,Data!$B$5:$M$501,12,FALSE))</f>
        <v/>
      </c>
      <c r="J24" s="231"/>
      <c r="K24" s="226" t="str">
        <f>IF(D24="","",VLOOKUP(B24,Data!$B$5:$E$501,4,FALSE)*D24)</f>
        <v/>
      </c>
      <c r="L24" s="232" t="str">
        <f>IF(D24="","",VLOOKUP(B24,Data!$B$5:$F$501,5,FALSE)*D24)</f>
        <v/>
      </c>
      <c r="M24" s="230" t="e">
        <f>IF(B24=Data!B62,Data!G62,(IF(B24=Data!#REF!,Data!#REF!,(IF(B24=Data!B65,Data!G65,(IF(B24=Data!#REF!,Data!#REF!,(IF(B24=Data!#REF!,Data!#REF!,(IF(B24=Data!#REF!,Data!#REF!,(IF(B24=Data!B49,Data!G49,(IF(B24=Data!#REF!,Data!#REF!,Data!#REF!)))))))))))))))&amp;IF(B24=Data!#REF!,Data!#REF!,(IF(B24=Data!#REF!,Data!#REF!,(IF(B24=Data!B189,Data!G189,(IF(B24=Data!#REF!,Data!#REF!,(IF(B24=Data!#REF!,Data!#REF!,(IF(B24=Data!B89,Data!G857,(IF(B24=Data!#REF!,Data!#REF!,(IF(B24=Data!#REF!,Data!#REF!,Data!#REF!)))))))))))))))&amp;IF(B24=Data!#REF!,Data!#REF!,(IF(B24=Data!#REF!,Data!#REF!,(IF(B24=Data!#REF!,Data!#REF!,(IF(B24=Data!#REF!,Data!#REF!,(IF(B24=Data!#REF!,Data!#REF!,Data!#REF!)))))))))</f>
        <v>#REF!</v>
      </c>
      <c r="N24" s="328"/>
      <c r="O24" s="329"/>
      <c r="P24" s="233" t="e">
        <f>IF(B24=Data!B62,Data!H62,(IF(B24=Data!#REF!,Data!#REF!,(IF(B24=Data!B65,Data!H65,(IF(B24=Data!#REF!,Data!#REF!,(IF(B24=Data!#REF!,Data!#REF!,(IF(B24=Data!#REF!,Data!#REF!,(IF(B24=Data!B49,Data!H49,(IF(B24=Data!#REF!,Data!#REF!,Data!#REF!)))))))))))))))&amp;IF(B24=Data!#REF!,Data!#REF!,(IF(B24=Data!#REF!,Data!#REF!,(IF(B24=Data!B189,Data!H189,(IF(B24=Data!#REF!,Data!#REF!,(IF(B24=Data!#REF!,Data!#REF!,(IF(B24=Data!B89,Data!H857,(IF(B24=Data!#REF!,Data!#REF!,(IF(B24=Data!#REF!,Data!#REF!,Data!#REF!)))))))))))))))&amp;IF(B24=Data!#REF!,Data!#REF!,(IF(B24=Data!#REF!,Data!#REF!,(IF(B24=Data!#REF!,Data!#REF!,(IF(B24=Data!#REF!,Data!#REF!,(IF(B24=Data!#REF!,Data!#REF!,Data!#REF!)))))))))</f>
        <v>#REF!</v>
      </c>
      <c r="Q24" s="329"/>
      <c r="R24" s="329"/>
      <c r="S24" s="233" t="e">
        <f>IF(B24=Data!B62,Data!I62,(IF(B24=Data!#REF!,Data!#REF!,(IF(B24=Data!B65,Data!I65,(IF(B24=Data!#REF!,Data!#REF!,(IF(B24=Data!#REF!,Data!#REF!,(IF(B24=Data!#REF!,Data!#REF!,(IF(B24=Data!B49,Data!I49,(IF(B24=Data!#REF!,Data!#REF!,Data!#REF!)))))))))))))))&amp;IF(B24=Data!#REF!,Data!#REF!,(IF(B24=Data!#REF!,Data!#REF!,(IF(B24=Data!B189,Data!I189,(IF(B24=Data!#REF!,Data!#REF!,(IF(B24=Data!#REF!,Data!#REF!,(IF(B24=Data!B89,Data!I857,(IF(B24=Data!#REF!,Data!#REF!,(IF(B24=Data!#REF!,Data!#REF!,Data!#REF!)))))))))))))))&amp;IF(B24=Data!#REF!,Data!#REF!,(IF(B24=Data!#REF!,Data!#REF!,(IF(B24=Data!#REF!,Data!#REF!,(IF(B24=Data!#REF!,Data!#REF!,(IF(B24=Data!#REF!,Data!#REF!,Data!#REF!)))))))))</f>
        <v>#REF!</v>
      </c>
      <c r="T24" s="330"/>
      <c r="U24" s="233" t="e">
        <f>IF(B24=Data!B62,Data!J62,(IF(B24=Data!#REF!,Data!#REF!,(IF(B24=Data!B65,Data!J65,(IF(B24=Data!#REF!,Data!#REF!,(IF(B24=Data!#REF!,Data!#REF!,(IF(B24=Data!#REF!,Data!#REF!,(IF(B24=Data!B49,Data!J49,(IF(B24=Data!#REF!,Data!#REF!,Data!#REF!)))))))))))))))&amp;IF(B24=Data!#REF!,Data!#REF!,(IF(B24=Data!#REF!,Data!#REF!,(IF(B24=Data!B189,Data!J189,(IF(B24=Data!#REF!,Data!#REF!,(IF(B24=Data!#REF!,Data!#REF!,(IF(B24=Data!B89,Data!J857,(IF(B24=Data!#REF!,Data!#REF!,(IF(B24=Data!#REF!,Data!#REF!,Data!#REF!)))))))))))))))&amp;IF(B24=Data!#REF!,Data!#REF!,(IF(B24=Data!#REF!,Data!#REF!,(IF(B24=Data!#REF!,Data!#REF!,(IF(B24=Data!#REF!,Data!#REF!,(IF(B24=Data!#REF!,Data!#REF!,Data!#REF!)))))))))</f>
        <v>#REF!</v>
      </c>
      <c r="V24" s="227" t="str">
        <f>IF(D24="","",VLOOKUP(B24,Data!$B$5:$J$501,9,FALSE)*D24)</f>
        <v/>
      </c>
    </row>
    <row r="25" spans="1:22" ht="17.75" customHeight="1">
      <c r="A25" s="326"/>
      <c r="B25" s="327"/>
      <c r="C25" s="239" t="str">
        <f>IF(D25="","",VLOOKUP(B25,Data!$B$5:$L$501,2,FALSE))</f>
        <v/>
      </c>
      <c r="D25" s="229"/>
      <c r="E25" s="319"/>
      <c r="F25" s="224" t="str">
        <f>IF(D25="","",VLOOKUP(B25,Data!$B$5:$L$501,11,FALSE))</f>
        <v/>
      </c>
      <c r="G25" s="234" t="str">
        <f t="shared" ref="G25" si="1">IF(D25&gt;0,D25*F25,"-")</f>
        <v>-</v>
      </c>
      <c r="H25" s="225" t="str">
        <f>IF(D25="","",VLOOKUP(B25,Data!$B$5:$D$501,3,FALSE))</f>
        <v/>
      </c>
      <c r="I25" s="225" t="str">
        <f>IF(D25="","",VLOOKUP(B25,Data!$B$5:$M$501,12,FALSE))</f>
        <v/>
      </c>
      <c r="J25" s="231"/>
      <c r="K25" s="226" t="str">
        <f>IF(D25="","",VLOOKUP(B25,Data!$B$5:$E$501,4,FALSE)*D25)</f>
        <v/>
      </c>
      <c r="L25" s="232" t="str">
        <f>IF(D25="","",VLOOKUP(B25,Data!$B$5:$F$501,5,FALSE)*D25)</f>
        <v/>
      </c>
      <c r="M25" s="230" t="e">
        <f>IF(B25=Data!B58,Data!G58,(IF(B25=Data!#REF!,Data!#REF!,(IF(B25=Data!B61,Data!G61,(IF(B25=Data!#REF!,Data!#REF!,(IF(B25=Data!#REF!,Data!#REF!,(IF(B25=Data!#REF!,Data!#REF!,(IF(B25=Data!B45,Data!G45,(IF(B25=Data!#REF!,Data!#REF!,Data!#REF!)))))))))))))))&amp;IF(B25=Data!#REF!,Data!#REF!,(IF(B25=Data!#REF!,Data!#REF!,(IF(B25=Data!B185,Data!G185,(IF(B25=Data!#REF!,Data!#REF!,(IF(B25=Data!#REF!,Data!#REF!,(IF(B25=Data!B85,Data!G853,(IF(B25=Data!#REF!,Data!#REF!,(IF(B25=Data!#REF!,Data!#REF!,Data!#REF!)))))))))))))))&amp;IF(B25=Data!#REF!,Data!#REF!,(IF(B25=Data!#REF!,Data!#REF!,(IF(B25=Data!#REF!,Data!#REF!,(IF(B25=Data!#REF!,Data!#REF!,(IF(B25=Data!#REF!,Data!#REF!,Data!#REF!)))))))))</f>
        <v>#REF!</v>
      </c>
      <c r="N25" s="328"/>
      <c r="O25" s="329"/>
      <c r="P25" s="233" t="e">
        <f>IF(B25=Data!B58,Data!H58,(IF(B25=Data!#REF!,Data!#REF!,(IF(B25=Data!B61,Data!H61,(IF(B25=Data!#REF!,Data!#REF!,(IF(B25=Data!#REF!,Data!#REF!,(IF(B25=Data!#REF!,Data!#REF!,(IF(B25=Data!B45,Data!H45,(IF(B25=Data!#REF!,Data!#REF!,Data!#REF!)))))))))))))))&amp;IF(B25=Data!#REF!,Data!#REF!,(IF(B25=Data!#REF!,Data!#REF!,(IF(B25=Data!B185,Data!H185,(IF(B25=Data!#REF!,Data!#REF!,(IF(B25=Data!#REF!,Data!#REF!,(IF(B25=Data!B85,Data!H853,(IF(B25=Data!#REF!,Data!#REF!,(IF(B25=Data!#REF!,Data!#REF!,Data!#REF!)))))))))))))))&amp;IF(B25=Data!#REF!,Data!#REF!,(IF(B25=Data!#REF!,Data!#REF!,(IF(B25=Data!#REF!,Data!#REF!,(IF(B25=Data!#REF!,Data!#REF!,(IF(B25=Data!#REF!,Data!#REF!,Data!#REF!)))))))))</f>
        <v>#REF!</v>
      </c>
      <c r="Q25" s="329"/>
      <c r="R25" s="329"/>
      <c r="S25" s="233" t="e">
        <f>IF(B25=Data!B58,Data!I58,(IF(B25=Data!#REF!,Data!#REF!,(IF(B25=Data!B61,Data!I61,(IF(B25=Data!#REF!,Data!#REF!,(IF(B25=Data!#REF!,Data!#REF!,(IF(B25=Data!#REF!,Data!#REF!,(IF(B25=Data!B45,Data!I45,(IF(B25=Data!#REF!,Data!#REF!,Data!#REF!)))))))))))))))&amp;IF(B25=Data!#REF!,Data!#REF!,(IF(B25=Data!#REF!,Data!#REF!,(IF(B25=Data!B185,Data!I185,(IF(B25=Data!#REF!,Data!#REF!,(IF(B25=Data!#REF!,Data!#REF!,(IF(B25=Data!B85,Data!I853,(IF(B25=Data!#REF!,Data!#REF!,(IF(B25=Data!#REF!,Data!#REF!,Data!#REF!)))))))))))))))&amp;IF(B25=Data!#REF!,Data!#REF!,(IF(B25=Data!#REF!,Data!#REF!,(IF(B25=Data!#REF!,Data!#REF!,(IF(B25=Data!#REF!,Data!#REF!,(IF(B25=Data!#REF!,Data!#REF!,Data!#REF!)))))))))</f>
        <v>#REF!</v>
      </c>
      <c r="T25" s="330"/>
      <c r="U25" s="233" t="e">
        <f>IF(B25=Data!B58,Data!J58,(IF(B25=Data!#REF!,Data!#REF!,(IF(B25=Data!B61,Data!J61,(IF(B25=Data!#REF!,Data!#REF!,(IF(B25=Data!#REF!,Data!#REF!,(IF(B25=Data!#REF!,Data!#REF!,(IF(B25=Data!B45,Data!J45,(IF(B25=Data!#REF!,Data!#REF!,Data!#REF!)))))))))))))))&amp;IF(B25=Data!#REF!,Data!#REF!,(IF(B25=Data!#REF!,Data!#REF!,(IF(B25=Data!B185,Data!J185,(IF(B25=Data!#REF!,Data!#REF!,(IF(B25=Data!#REF!,Data!#REF!,(IF(B25=Data!B85,Data!J853,(IF(B25=Data!#REF!,Data!#REF!,(IF(B25=Data!#REF!,Data!#REF!,Data!#REF!)))))))))))))))&amp;IF(B25=Data!#REF!,Data!#REF!,(IF(B25=Data!#REF!,Data!#REF!,(IF(B25=Data!#REF!,Data!#REF!,(IF(B25=Data!#REF!,Data!#REF!,(IF(B25=Data!#REF!,Data!#REF!,Data!#REF!)))))))))</f>
        <v>#REF!</v>
      </c>
      <c r="V25" s="227" t="str">
        <f>IF(D25="","",VLOOKUP(B25,Data!$B$5:$J$501,9,FALSE)*D25)</f>
        <v/>
      </c>
    </row>
    <row r="26" spans="1:22" ht="17.75" customHeight="1">
      <c r="A26" s="326"/>
      <c r="B26" s="327"/>
      <c r="C26" s="239" t="str">
        <f>IF(D26="","",VLOOKUP(B26,Data!$B$5:$L$501,2,FALSE))</f>
        <v/>
      </c>
      <c r="D26" s="229"/>
      <c r="E26" s="319"/>
      <c r="F26" s="224" t="str">
        <f>IF(D26="","",VLOOKUP(B26,Data!$B$5:$L$501,11,FALSE))</f>
        <v/>
      </c>
      <c r="G26" s="234" t="str">
        <f t="shared" si="0"/>
        <v>-</v>
      </c>
      <c r="H26" s="225" t="str">
        <f>IF(D26="","",VLOOKUP(B26,Data!$B$5:$D$501,3,FALSE))</f>
        <v/>
      </c>
      <c r="I26" s="225" t="str">
        <f>IF(D26="","",VLOOKUP(B26,Data!$B$5:$M$501,12,FALSE))</f>
        <v/>
      </c>
      <c r="J26" s="231"/>
      <c r="K26" s="226" t="str">
        <f>IF(D26="","",VLOOKUP(B26,Data!$B$5:$E$501,4,FALSE)*D26)</f>
        <v/>
      </c>
      <c r="L26" s="232" t="str">
        <f>IF(D26="","",VLOOKUP(B26,Data!$B$5:$F$501,5,FALSE)*D26)</f>
        <v/>
      </c>
      <c r="M26" s="230" t="e">
        <f>IF(B26=Data!B66,Data!G66,(IF(B26=Data!#REF!,Data!#REF!,(IF(B26=Data!B69,Data!G69,(IF(B26=Data!#REF!,Data!#REF!,(IF(B26=Data!#REF!,Data!#REF!,(IF(B26=Data!#REF!,Data!#REF!,(IF(B26=Data!B53,Data!G53,(IF(B26=Data!#REF!,Data!#REF!,Data!#REF!)))))))))))))))&amp;IF(B26=Data!#REF!,Data!#REF!,(IF(B26=Data!#REF!,Data!#REF!,(IF(B26=Data!B193,Data!G193,(IF(B26=Data!#REF!,Data!#REF!,(IF(B26=Data!#REF!,Data!#REF!,(IF(B26=Data!B93,Data!G861,(IF(B26=Data!#REF!,Data!#REF!,(IF(B26=Data!#REF!,Data!#REF!,Data!#REF!)))))))))))))))&amp;IF(B26=Data!#REF!,Data!#REF!,(IF(B26=Data!#REF!,Data!#REF!,(IF(B26=Data!#REF!,Data!#REF!,(IF(B26=Data!#REF!,Data!#REF!,(IF(B26=Data!#REF!,Data!#REF!,Data!#REF!)))))))))</f>
        <v>#REF!</v>
      </c>
      <c r="N26" s="328"/>
      <c r="O26" s="329"/>
      <c r="P26" s="233" t="e">
        <f>IF(B26=Data!B66,Data!H66,(IF(B26=Data!#REF!,Data!#REF!,(IF(B26=Data!B69,Data!H69,(IF(B26=Data!#REF!,Data!#REF!,(IF(B26=Data!#REF!,Data!#REF!,(IF(B26=Data!#REF!,Data!#REF!,(IF(B26=Data!B53,Data!H53,(IF(B26=Data!#REF!,Data!#REF!,Data!#REF!)))))))))))))))&amp;IF(B26=Data!#REF!,Data!#REF!,(IF(B26=Data!#REF!,Data!#REF!,(IF(B26=Data!B193,Data!H193,(IF(B26=Data!#REF!,Data!#REF!,(IF(B26=Data!#REF!,Data!#REF!,(IF(B26=Data!B93,Data!H861,(IF(B26=Data!#REF!,Data!#REF!,(IF(B26=Data!#REF!,Data!#REF!,Data!#REF!)))))))))))))))&amp;IF(B26=Data!#REF!,Data!#REF!,(IF(B26=Data!#REF!,Data!#REF!,(IF(B26=Data!#REF!,Data!#REF!,(IF(B26=Data!#REF!,Data!#REF!,(IF(B26=Data!#REF!,Data!#REF!,Data!#REF!)))))))))</f>
        <v>#REF!</v>
      </c>
      <c r="Q26" s="329"/>
      <c r="R26" s="329"/>
      <c r="S26" s="233" t="e">
        <f>IF(B26=Data!B66,Data!I66,(IF(B26=Data!#REF!,Data!#REF!,(IF(B26=Data!B69,Data!I69,(IF(B26=Data!#REF!,Data!#REF!,(IF(B26=Data!#REF!,Data!#REF!,(IF(B26=Data!#REF!,Data!#REF!,(IF(B26=Data!B53,Data!I53,(IF(B26=Data!#REF!,Data!#REF!,Data!#REF!)))))))))))))))&amp;IF(B26=Data!#REF!,Data!#REF!,(IF(B26=Data!#REF!,Data!#REF!,(IF(B26=Data!B193,Data!I193,(IF(B26=Data!#REF!,Data!#REF!,(IF(B26=Data!#REF!,Data!#REF!,(IF(B26=Data!B93,Data!I861,(IF(B26=Data!#REF!,Data!#REF!,(IF(B26=Data!#REF!,Data!#REF!,Data!#REF!)))))))))))))))&amp;IF(B26=Data!#REF!,Data!#REF!,(IF(B26=Data!#REF!,Data!#REF!,(IF(B26=Data!#REF!,Data!#REF!,(IF(B26=Data!#REF!,Data!#REF!,(IF(B26=Data!#REF!,Data!#REF!,Data!#REF!)))))))))</f>
        <v>#REF!</v>
      </c>
      <c r="T26" s="330"/>
      <c r="U26" s="233" t="e">
        <f>IF(B26=Data!B66,Data!J66,(IF(B26=Data!#REF!,Data!#REF!,(IF(B26=Data!B69,Data!J69,(IF(B26=Data!#REF!,Data!#REF!,(IF(B26=Data!#REF!,Data!#REF!,(IF(B26=Data!#REF!,Data!#REF!,(IF(B26=Data!B53,Data!J53,(IF(B26=Data!#REF!,Data!#REF!,Data!#REF!)))))))))))))))&amp;IF(B26=Data!#REF!,Data!#REF!,(IF(B26=Data!#REF!,Data!#REF!,(IF(B26=Data!B193,Data!J193,(IF(B26=Data!#REF!,Data!#REF!,(IF(B26=Data!#REF!,Data!#REF!,(IF(B26=Data!B93,Data!J861,(IF(B26=Data!#REF!,Data!#REF!,(IF(B26=Data!#REF!,Data!#REF!,Data!#REF!)))))))))))))))&amp;IF(B26=Data!#REF!,Data!#REF!,(IF(B26=Data!#REF!,Data!#REF!,(IF(B26=Data!#REF!,Data!#REF!,(IF(B26=Data!#REF!,Data!#REF!,(IF(B26=Data!#REF!,Data!#REF!,Data!#REF!)))))))))</f>
        <v>#REF!</v>
      </c>
      <c r="V26" s="227" t="str">
        <f>IF(D26="","",VLOOKUP(B26,Data!$B$5:$J$501,9,FALSE)*D26)</f>
        <v/>
      </c>
    </row>
    <row r="27" spans="1:22" ht="17.75" customHeight="1">
      <c r="A27" s="326"/>
      <c r="B27" s="327"/>
      <c r="C27" s="239" t="str">
        <f>IF(D27="","",VLOOKUP(B27,Data!$B$5:$L$501,2,FALSE))</f>
        <v/>
      </c>
      <c r="D27" s="229"/>
      <c r="E27" s="319"/>
      <c r="F27" s="224" t="str">
        <f>IF(D27="","",VLOOKUP(B27,Data!$B$5:$L$501,11,FALSE))</f>
        <v/>
      </c>
      <c r="G27" s="234" t="str">
        <f t="shared" si="0"/>
        <v>-</v>
      </c>
      <c r="H27" s="225" t="str">
        <f>IF(D27="","",VLOOKUP(B27,Data!$B$5:$D$501,3,FALSE))</f>
        <v/>
      </c>
      <c r="I27" s="225" t="str">
        <f>IF(D27="","",VLOOKUP(B27,Data!$B$5:$M$501,12,FALSE))</f>
        <v/>
      </c>
      <c r="J27" s="231"/>
      <c r="K27" s="226" t="str">
        <f>IF(D27="","",VLOOKUP(B27,Data!$B$5:$E$501,4,FALSE)*D27)</f>
        <v/>
      </c>
      <c r="L27" s="232" t="str">
        <f>IF(D27="","",VLOOKUP(B27,Data!$B$5:$F$501,5,FALSE)*D27)</f>
        <v/>
      </c>
      <c r="M27" s="230" t="e">
        <f>IF(B27=Data!B67,Data!G67,(IF(B27=Data!#REF!,Data!#REF!,(IF(B27=Data!B70,Data!G70,(IF(B27=Data!#REF!,Data!#REF!,(IF(B27=Data!#REF!,Data!#REF!,(IF(B27=Data!#REF!,Data!#REF!,(IF(B27=Data!B54,Data!G54,(IF(B27=Data!#REF!,Data!#REF!,Data!#REF!)))))))))))))))&amp;IF(B27=Data!#REF!,Data!#REF!,(IF(B27=Data!#REF!,Data!#REF!,(IF(B27=Data!B194,Data!G194,(IF(B27=Data!#REF!,Data!#REF!,(IF(B27=Data!#REF!,Data!#REF!,(IF(B27=Data!B94,Data!G862,(IF(B27=Data!#REF!,Data!#REF!,(IF(B27=Data!#REF!,Data!#REF!,Data!#REF!)))))))))))))))&amp;IF(B27=Data!#REF!,Data!#REF!,(IF(B27=Data!#REF!,Data!#REF!,(IF(B27=Data!#REF!,Data!#REF!,(IF(B27=Data!#REF!,Data!#REF!,(IF(B27=Data!#REF!,Data!#REF!,Data!#REF!)))))))))</f>
        <v>#REF!</v>
      </c>
      <c r="N27" s="328"/>
      <c r="O27" s="329"/>
      <c r="P27" s="233" t="e">
        <f>IF(B27=Data!B67,Data!H67,(IF(B27=Data!#REF!,Data!#REF!,(IF(B27=Data!B70,Data!H70,(IF(B27=Data!#REF!,Data!#REF!,(IF(B27=Data!#REF!,Data!#REF!,(IF(B27=Data!#REF!,Data!#REF!,(IF(B27=Data!B54,Data!H54,(IF(B27=Data!#REF!,Data!#REF!,Data!#REF!)))))))))))))))&amp;IF(B27=Data!#REF!,Data!#REF!,(IF(B27=Data!#REF!,Data!#REF!,(IF(B27=Data!B194,Data!H194,(IF(B27=Data!#REF!,Data!#REF!,(IF(B27=Data!#REF!,Data!#REF!,(IF(B27=Data!B94,Data!H862,(IF(B27=Data!#REF!,Data!#REF!,(IF(B27=Data!#REF!,Data!#REF!,Data!#REF!)))))))))))))))&amp;IF(B27=Data!#REF!,Data!#REF!,(IF(B27=Data!#REF!,Data!#REF!,(IF(B27=Data!#REF!,Data!#REF!,(IF(B27=Data!#REF!,Data!#REF!,(IF(B27=Data!#REF!,Data!#REF!,Data!#REF!)))))))))</f>
        <v>#REF!</v>
      </c>
      <c r="Q27" s="329"/>
      <c r="R27" s="329"/>
      <c r="S27" s="233" t="e">
        <f>IF(B27=Data!B67,Data!I67,(IF(B27=Data!#REF!,Data!#REF!,(IF(B27=Data!B70,Data!I70,(IF(B27=Data!#REF!,Data!#REF!,(IF(B27=Data!#REF!,Data!#REF!,(IF(B27=Data!#REF!,Data!#REF!,(IF(B27=Data!B54,Data!I54,(IF(B27=Data!#REF!,Data!#REF!,Data!#REF!)))))))))))))))&amp;IF(B27=Data!#REF!,Data!#REF!,(IF(B27=Data!#REF!,Data!#REF!,(IF(B27=Data!B194,Data!I194,(IF(B27=Data!#REF!,Data!#REF!,(IF(B27=Data!#REF!,Data!#REF!,(IF(B27=Data!B94,Data!I862,(IF(B27=Data!#REF!,Data!#REF!,(IF(B27=Data!#REF!,Data!#REF!,Data!#REF!)))))))))))))))&amp;IF(B27=Data!#REF!,Data!#REF!,(IF(B27=Data!#REF!,Data!#REF!,(IF(B27=Data!#REF!,Data!#REF!,(IF(B27=Data!#REF!,Data!#REF!,(IF(B27=Data!#REF!,Data!#REF!,Data!#REF!)))))))))</f>
        <v>#REF!</v>
      </c>
      <c r="T27" s="330"/>
      <c r="U27" s="233" t="e">
        <f>IF(B27=Data!B67,Data!J67,(IF(B27=Data!#REF!,Data!#REF!,(IF(B27=Data!B70,Data!J70,(IF(B27=Data!#REF!,Data!#REF!,(IF(B27=Data!#REF!,Data!#REF!,(IF(B27=Data!#REF!,Data!#REF!,(IF(B27=Data!B54,Data!J54,(IF(B27=Data!#REF!,Data!#REF!,Data!#REF!)))))))))))))))&amp;IF(B27=Data!#REF!,Data!#REF!,(IF(B27=Data!#REF!,Data!#REF!,(IF(B27=Data!B194,Data!J194,(IF(B27=Data!#REF!,Data!#REF!,(IF(B27=Data!#REF!,Data!#REF!,(IF(B27=Data!B94,Data!J862,(IF(B27=Data!#REF!,Data!#REF!,(IF(B27=Data!#REF!,Data!#REF!,Data!#REF!)))))))))))))))&amp;IF(B27=Data!#REF!,Data!#REF!,(IF(B27=Data!#REF!,Data!#REF!,(IF(B27=Data!#REF!,Data!#REF!,(IF(B27=Data!#REF!,Data!#REF!,(IF(B27=Data!#REF!,Data!#REF!,Data!#REF!)))))))))</f>
        <v>#REF!</v>
      </c>
      <c r="V27" s="227" t="str">
        <f>IF(D27="","",VLOOKUP(B27,Data!$B$5:$J$501,9,FALSE)*D27)</f>
        <v/>
      </c>
    </row>
    <row r="28" spans="1:22" ht="17.5" customHeight="1">
      <c r="A28" s="326"/>
      <c r="B28" s="327"/>
      <c r="C28" s="239" t="str">
        <f>IF(D28="","",VLOOKUP(B28,Data!$B$5:$L$501,2,FALSE))</f>
        <v/>
      </c>
      <c r="D28" s="229"/>
      <c r="E28" s="228"/>
      <c r="F28" s="224" t="str">
        <f>IF(D28="","",VLOOKUP(B28,Data!$B$5:$L$501,11,FALSE))</f>
        <v/>
      </c>
      <c r="G28" s="234" t="str">
        <f>IF(D28&gt;0,D28*F28,"-")</f>
        <v>-</v>
      </c>
      <c r="H28" s="225" t="str">
        <f>IF(D28="","",VLOOKUP(B28,Data!$B$5:$D$501,3,FALSE))</f>
        <v/>
      </c>
      <c r="I28" s="225" t="str">
        <f>IF(D28="","",VLOOKUP(B28,Data!$B$5:$M$501,12,FALSE))</f>
        <v/>
      </c>
      <c r="J28" s="231"/>
      <c r="K28" s="226" t="str">
        <f>IF(D28="","",VLOOKUP(B28,Data!$B$5:$E$501,4,FALSE)*D28)</f>
        <v/>
      </c>
      <c r="L28" s="232" t="str">
        <f>IF(D28="","",VLOOKUP(B28,Data!$B$5:$F$501,5,FALSE)*D28)</f>
        <v/>
      </c>
      <c r="M28" s="230" t="e">
        <f>IF(B28=Data!B108,Data!G108,(IF(B28=Data!#REF!,Data!#REF!,(IF(B28=Data!B111,Data!G111,(IF(B28=Data!#REF!,Data!#REF!,(IF(B28=Data!#REF!,Data!#REF!,(IF(B28=Data!#REF!,Data!#REF!,(IF(B28=Data!B95,Data!G95,(IF(B28=Data!#REF!,Data!#REF!,Data!#REF!)))))))))))))))&amp;IF(B28=Data!#REF!,Data!#REF!,(IF(B28=Data!#REF!,Data!#REF!,(IF(B28=Data!B235,Data!G235,(IF(B28=Data!#REF!,Data!#REF!,(IF(B28=Data!#REF!,Data!#REF!,(IF(B28=Data!B135,Data!G903,(IF(B28=Data!#REF!,Data!#REF!,(IF(B28=Data!#REF!,Data!#REF!,Data!#REF!)))))))))))))))&amp;IF(B28=Data!#REF!,Data!#REF!,(IF(B28=Data!#REF!,Data!#REF!,(IF(B28=Data!#REF!,Data!#REF!,(IF(B28=Data!#REF!,Data!#REF!,(IF(B28=Data!#REF!,Data!#REF!,Data!#REF!)))))))))</f>
        <v>#REF!</v>
      </c>
      <c r="N28" s="328"/>
      <c r="O28" s="329"/>
      <c r="P28" s="233" t="e">
        <f>IF(B28=Data!B108,Data!H108,(IF(B28=Data!#REF!,Data!#REF!,(IF(B28=Data!B111,Data!H111,(IF(B28=Data!#REF!,Data!#REF!,(IF(B28=Data!#REF!,Data!#REF!,(IF(B28=Data!#REF!,Data!#REF!,(IF(B28=Data!B95,Data!H95,(IF(B28=Data!#REF!,Data!#REF!,Data!#REF!)))))))))))))))&amp;IF(B28=Data!#REF!,Data!#REF!,(IF(B28=Data!#REF!,Data!#REF!,(IF(B28=Data!B235,Data!H235,(IF(B28=Data!#REF!,Data!#REF!,(IF(B28=Data!#REF!,Data!#REF!,(IF(B28=Data!B135,Data!H903,(IF(B28=Data!#REF!,Data!#REF!,(IF(B28=Data!#REF!,Data!#REF!,Data!#REF!)))))))))))))))&amp;IF(B28=Data!#REF!,Data!#REF!,(IF(B28=Data!#REF!,Data!#REF!,(IF(B28=Data!#REF!,Data!#REF!,(IF(B28=Data!#REF!,Data!#REF!,(IF(B28=Data!#REF!,Data!#REF!,Data!#REF!)))))))))</f>
        <v>#REF!</v>
      </c>
      <c r="Q28" s="329"/>
      <c r="R28" s="329"/>
      <c r="S28" s="233" t="e">
        <f>IF(B28=Data!B108,Data!I108,(IF(B28=Data!#REF!,Data!#REF!,(IF(B28=Data!B111,Data!I111,(IF(B28=Data!#REF!,Data!#REF!,(IF(B28=Data!#REF!,Data!#REF!,(IF(B28=Data!#REF!,Data!#REF!,(IF(B28=Data!B95,Data!I95,(IF(B28=Data!#REF!,Data!#REF!,Data!#REF!)))))))))))))))&amp;IF(B28=Data!#REF!,Data!#REF!,(IF(B28=Data!#REF!,Data!#REF!,(IF(B28=Data!B235,Data!I235,(IF(B28=Data!#REF!,Data!#REF!,(IF(B28=Data!#REF!,Data!#REF!,(IF(B28=Data!B135,Data!I903,(IF(B28=Data!#REF!,Data!#REF!,(IF(B28=Data!#REF!,Data!#REF!,Data!#REF!)))))))))))))))&amp;IF(B28=Data!#REF!,Data!#REF!,(IF(B28=Data!#REF!,Data!#REF!,(IF(B28=Data!#REF!,Data!#REF!,(IF(B28=Data!#REF!,Data!#REF!,(IF(B28=Data!#REF!,Data!#REF!,Data!#REF!)))))))))</f>
        <v>#REF!</v>
      </c>
      <c r="T28" s="330"/>
      <c r="U28" s="233" t="e">
        <f>IF(B28=Data!B108,Data!J108,(IF(B28=Data!#REF!,Data!#REF!,(IF(B28=Data!B111,Data!J111,(IF(B28=Data!#REF!,Data!#REF!,(IF(B28=Data!#REF!,Data!#REF!,(IF(B28=Data!#REF!,Data!#REF!,(IF(B28=Data!B95,Data!J95,(IF(B28=Data!#REF!,Data!#REF!,Data!#REF!)))))))))))))))&amp;IF(B28=Data!#REF!,Data!#REF!,(IF(B28=Data!#REF!,Data!#REF!,(IF(B28=Data!B235,Data!J235,(IF(B28=Data!#REF!,Data!#REF!,(IF(B28=Data!#REF!,Data!#REF!,(IF(B28=Data!B135,Data!J903,(IF(B28=Data!#REF!,Data!#REF!,(IF(B28=Data!#REF!,Data!#REF!,Data!#REF!)))))))))))))))&amp;IF(B28=Data!#REF!,Data!#REF!,(IF(B28=Data!#REF!,Data!#REF!,(IF(B28=Data!#REF!,Data!#REF!,(IF(B28=Data!#REF!,Data!#REF!,(IF(B28=Data!#REF!,Data!#REF!,Data!#REF!)))))))))</f>
        <v>#REF!</v>
      </c>
      <c r="V28" s="227" t="str">
        <f>IF(D28="","",VLOOKUP(B28,Data!$B$5:$J$501,9,FALSE)*D28)</f>
        <v/>
      </c>
    </row>
    <row r="29" spans="1:22" ht="17.5">
      <c r="A29" s="326"/>
      <c r="B29" s="326"/>
      <c r="C29" s="326"/>
      <c r="D29" s="321">
        <f>SUM(D18:D27)</f>
        <v>11</v>
      </c>
      <c r="E29" s="113"/>
      <c r="F29" s="167"/>
      <c r="G29" s="236">
        <f>SUM(G18:G27)</f>
        <v>25329.919999999998</v>
      </c>
      <c r="H29" s="235"/>
      <c r="I29" s="235"/>
      <c r="J29" s="241"/>
      <c r="K29" s="236">
        <f>SUM(K18:K27)</f>
        <v>2937</v>
      </c>
      <c r="L29" s="236">
        <f>SUM(L18:L27)</f>
        <v>2662</v>
      </c>
      <c r="M29" s="236" t="e">
        <f>SUM(M16:M28)</f>
        <v>#REF!</v>
      </c>
      <c r="N29" s="237">
        <f>SUM(N18:N27)</f>
        <v>0</v>
      </c>
      <c r="O29" s="236">
        <f>SUM(O16:O28)</f>
        <v>0</v>
      </c>
      <c r="P29" s="236" t="e">
        <f>SUM(P16:P28)</f>
        <v>#REF!</v>
      </c>
      <c r="Q29" s="237"/>
      <c r="R29" s="236">
        <f>SUM(R16:R28)</f>
        <v>0</v>
      </c>
      <c r="S29" s="236" t="e">
        <f>SUM(S16:S28)</f>
        <v>#REF!</v>
      </c>
      <c r="T29" s="237"/>
      <c r="U29" s="236" t="e">
        <f>SUM(U16:U28)</f>
        <v>#REF!</v>
      </c>
      <c r="V29" s="238">
        <f>SUM(V18:V28)</f>
        <v>16.367999999999999</v>
      </c>
    </row>
    <row r="30" spans="1:22" ht="16.5">
      <c r="A30" s="326"/>
      <c r="B30" s="19"/>
      <c r="C30" s="21"/>
      <c r="D30" s="203"/>
      <c r="E30" s="34"/>
      <c r="F30" s="186" t="s">
        <v>525</v>
      </c>
      <c r="G30" s="183"/>
      <c r="H30" s="55"/>
      <c r="I30" s="55"/>
      <c r="J30" s="165"/>
      <c r="K30" s="187"/>
      <c r="L30" s="183"/>
      <c r="M30" s="36"/>
      <c r="N30" s="35"/>
      <c r="O30" s="35"/>
      <c r="P30" s="35"/>
      <c r="Q30" s="35"/>
      <c r="R30" s="35"/>
      <c r="S30" s="35"/>
      <c r="T30" s="36"/>
      <c r="U30" s="36"/>
      <c r="V30" s="185"/>
    </row>
    <row r="31" spans="1:22" ht="13">
      <c r="A31" s="16" t="s">
        <v>520</v>
      </c>
      <c r="B31" s="17"/>
      <c r="C31" s="1"/>
      <c r="D31" s="204" t="s">
        <v>532</v>
      </c>
      <c r="E31" s="27"/>
      <c r="F31" s="81" t="s">
        <v>81</v>
      </c>
      <c r="G31" s="85"/>
      <c r="H31" s="32" t="s">
        <v>82</v>
      </c>
      <c r="I31" s="56"/>
      <c r="J31" s="188" t="s">
        <v>83</v>
      </c>
      <c r="K31" s="178"/>
      <c r="L31" s="428" t="s">
        <v>84</v>
      </c>
      <c r="M31" s="429"/>
      <c r="N31" s="429"/>
      <c r="O31" s="429"/>
      <c r="P31" s="429"/>
      <c r="Q31" s="429"/>
      <c r="R31" s="429"/>
      <c r="S31" s="429"/>
      <c r="T31" s="429"/>
      <c r="U31" s="429"/>
      <c r="V31" s="430"/>
    </row>
    <row r="32" spans="1:22" ht="13">
      <c r="A32" s="19" t="s">
        <v>521</v>
      </c>
      <c r="B32" s="20"/>
      <c r="C32" s="60"/>
      <c r="D32" s="201" t="s">
        <v>86</v>
      </c>
      <c r="E32" s="20"/>
      <c r="F32" s="431"/>
      <c r="G32" s="432"/>
      <c r="H32" s="19" t="s">
        <v>87</v>
      </c>
      <c r="I32" s="61"/>
      <c r="J32" s="189" t="s">
        <v>533</v>
      </c>
      <c r="K32" s="180"/>
      <c r="L32" s="176"/>
      <c r="M32" s="20"/>
      <c r="N32" s="20"/>
      <c r="O32" s="20"/>
      <c r="P32" s="20"/>
      <c r="Q32" s="20"/>
      <c r="R32" s="20"/>
      <c r="S32" s="20"/>
      <c r="T32" s="20"/>
      <c r="U32" s="20"/>
      <c r="V32" s="181"/>
    </row>
    <row r="33" spans="1:29">
      <c r="A33" s="19" t="s">
        <v>522</v>
      </c>
      <c r="B33" s="20"/>
      <c r="C33" s="21"/>
      <c r="D33" s="201"/>
      <c r="E33" s="20"/>
      <c r="F33" s="431"/>
      <c r="G33" s="432"/>
      <c r="H33" s="19"/>
      <c r="I33" s="61"/>
      <c r="J33" s="433" t="s">
        <v>92</v>
      </c>
      <c r="K33" s="434"/>
      <c r="L33" s="176"/>
      <c r="M33" s="20"/>
      <c r="N33" s="20"/>
      <c r="O33" s="20"/>
      <c r="P33" s="20"/>
      <c r="Q33" s="20"/>
      <c r="R33" s="20"/>
      <c r="S33" s="20"/>
      <c r="T33" s="20"/>
      <c r="U33" s="20"/>
      <c r="V33" s="181"/>
    </row>
    <row r="34" spans="1:29">
      <c r="A34" s="34"/>
      <c r="B34" s="35"/>
      <c r="C34" s="348"/>
      <c r="D34" s="201" t="s">
        <v>93</v>
      </c>
      <c r="E34" s="20"/>
      <c r="F34" s="190"/>
      <c r="G34" s="191"/>
      <c r="H34" s="19" t="s">
        <v>94</v>
      </c>
      <c r="I34" s="61"/>
      <c r="J34" s="189"/>
      <c r="K34" s="180"/>
      <c r="L34" s="176"/>
      <c r="M34" s="20"/>
      <c r="N34" s="20"/>
      <c r="O34" s="20"/>
      <c r="P34" s="20"/>
      <c r="Q34" s="20"/>
      <c r="R34" s="20"/>
      <c r="S34" s="20"/>
      <c r="T34" s="20"/>
      <c r="U34" s="20"/>
      <c r="V34" s="181"/>
    </row>
    <row r="35" spans="1:29" ht="13">
      <c r="A35" s="16" t="s">
        <v>95</v>
      </c>
      <c r="B35" s="27"/>
      <c r="C35" s="12"/>
      <c r="D35" s="201" t="s">
        <v>96</v>
      </c>
      <c r="E35" s="20"/>
      <c r="F35" s="89" t="s">
        <v>97</v>
      </c>
      <c r="G35" s="86"/>
      <c r="H35" s="19" t="s">
        <v>87</v>
      </c>
      <c r="I35" s="61"/>
      <c r="J35" s="189" t="s">
        <v>98</v>
      </c>
      <c r="K35" s="180"/>
      <c r="L35" s="176"/>
      <c r="M35" s="20"/>
      <c r="N35" s="20"/>
      <c r="O35" s="20"/>
      <c r="P35" s="20"/>
      <c r="Q35" s="20"/>
      <c r="R35" s="20"/>
      <c r="S35" s="20"/>
      <c r="T35" s="20"/>
      <c r="U35" s="20"/>
      <c r="V35" s="181"/>
    </row>
    <row r="36" spans="1:29" ht="13">
      <c r="A36" s="19" t="s">
        <v>538</v>
      </c>
      <c r="B36" s="20"/>
      <c r="C36" s="21"/>
      <c r="D36" s="201" t="s">
        <v>99</v>
      </c>
      <c r="E36" s="20"/>
      <c r="F36" s="90"/>
      <c r="G36" s="192"/>
      <c r="H36" s="19" t="s">
        <v>100</v>
      </c>
      <c r="I36" s="61"/>
      <c r="J36" s="433" t="s">
        <v>523</v>
      </c>
      <c r="K36" s="434"/>
      <c r="L36" s="435" t="s">
        <v>102</v>
      </c>
      <c r="M36" s="436"/>
      <c r="N36" s="436"/>
      <c r="O36" s="436"/>
      <c r="P36" s="436"/>
      <c r="Q36" s="436"/>
      <c r="R36" s="436"/>
      <c r="S36" s="436"/>
      <c r="T36" s="436"/>
      <c r="U36" s="436"/>
      <c r="V36" s="437"/>
    </row>
    <row r="37" spans="1:29">
      <c r="A37" s="34"/>
      <c r="B37" s="35"/>
      <c r="C37" s="36"/>
      <c r="D37" s="202"/>
      <c r="E37" s="35"/>
      <c r="F37" s="422" t="s">
        <v>922</v>
      </c>
      <c r="G37" s="423"/>
      <c r="H37" s="422" t="s">
        <v>925</v>
      </c>
      <c r="I37" s="423"/>
      <c r="J37" s="184" t="s">
        <v>539</v>
      </c>
      <c r="K37" s="184"/>
      <c r="L37" s="424" t="s">
        <v>104</v>
      </c>
      <c r="M37" s="425"/>
      <c r="N37" s="425"/>
      <c r="O37" s="425"/>
      <c r="P37" s="425"/>
      <c r="Q37" s="425"/>
      <c r="R37" s="425"/>
      <c r="S37" s="425"/>
      <c r="T37" s="425"/>
      <c r="U37" s="425"/>
      <c r="V37" s="426"/>
    </row>
    <row r="41" spans="1:29" ht="36" customHeight="1">
      <c r="A41" s="206" t="s">
        <v>545</v>
      </c>
      <c r="B41" s="206"/>
      <c r="D41" s="4"/>
      <c r="F41" s="331" t="s">
        <v>883</v>
      </c>
      <c r="G41" s="331"/>
      <c r="H41" s="331" t="s">
        <v>578</v>
      </c>
      <c r="J41" s="4"/>
    </row>
    <row r="42" spans="1:29" ht="20">
      <c r="A42" s="206" t="s">
        <v>901</v>
      </c>
      <c r="B42" s="206"/>
      <c r="D42" s="4"/>
      <c r="F42" s="331" t="s">
        <v>884</v>
      </c>
      <c r="G42" s="332"/>
      <c r="H42" s="331" t="s">
        <v>578</v>
      </c>
      <c r="J42" s="4"/>
    </row>
    <row r="43" spans="1:29" ht="20">
      <c r="A43" s="206" t="s">
        <v>546</v>
      </c>
      <c r="B43" s="206"/>
      <c r="D43" s="4"/>
      <c r="F43" s="331" t="s">
        <v>885</v>
      </c>
      <c r="G43" s="331"/>
      <c r="H43" s="331" t="s">
        <v>578</v>
      </c>
      <c r="J43" s="4"/>
    </row>
    <row r="44" spans="1:29" ht="20">
      <c r="A44" s="206" t="s">
        <v>547</v>
      </c>
      <c r="B44" s="206"/>
      <c r="D44" s="4"/>
      <c r="F44" s="331" t="s">
        <v>886</v>
      </c>
      <c r="G44" s="331"/>
      <c r="H44" s="331" t="s">
        <v>578</v>
      </c>
      <c r="J44" s="4"/>
    </row>
    <row r="45" spans="1:29" s="172" customFormat="1" ht="20">
      <c r="A45" s="206" t="s">
        <v>548</v>
      </c>
      <c r="B45" s="206"/>
      <c r="C45" s="4"/>
      <c r="D45" s="4"/>
      <c r="E45" s="4"/>
      <c r="F45" s="331" t="s">
        <v>887</v>
      </c>
      <c r="G45" s="331"/>
      <c r="H45" s="331" t="s">
        <v>578</v>
      </c>
      <c r="I45" s="4"/>
      <c r="J45" s="4"/>
      <c r="M45" s="4"/>
      <c r="N45" s="4"/>
      <c r="O45" s="4"/>
      <c r="P45" s="4"/>
      <c r="Q45" s="4"/>
      <c r="R45" s="4"/>
      <c r="S45" s="4"/>
      <c r="T45" s="4"/>
      <c r="U45" s="4"/>
      <c r="V45" s="173"/>
      <c r="Y45" s="4"/>
      <c r="Z45" s="4"/>
      <c r="AA45" s="4"/>
      <c r="AB45" s="4"/>
      <c r="AC45" s="4"/>
    </row>
    <row r="46" spans="1:29" ht="20">
      <c r="F46" s="331" t="s">
        <v>888</v>
      </c>
      <c r="G46" s="331"/>
      <c r="H46" s="331" t="s">
        <v>578</v>
      </c>
    </row>
  </sheetData>
  <mergeCells count="10">
    <mergeCell ref="F37:G37"/>
    <mergeCell ref="H37:I37"/>
    <mergeCell ref="L37:V37"/>
    <mergeCell ref="I5:J5"/>
    <mergeCell ref="L31:V31"/>
    <mergeCell ref="F32:G32"/>
    <mergeCell ref="F33:G33"/>
    <mergeCell ref="J33:K33"/>
    <mergeCell ref="J36:K36"/>
    <mergeCell ref="L36:V36"/>
  </mergeCells>
  <printOptions horizontalCentered="1"/>
  <pageMargins left="0.15748031496062992" right="0" top="0.23622047244094491" bottom="0" header="0.51181102362204722" footer="0.15748031496062992"/>
  <pageSetup paperSize="9" scale="76" firstPageNumber="4294963191" fitToHeight="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27</vt:i4>
      </vt:variant>
      <vt:variant>
        <vt:lpstr>Named Ranges</vt:lpstr>
      </vt:variant>
      <vt:variant>
        <vt:i4>50</vt:i4>
      </vt:variant>
    </vt:vector>
  </HeadingPairs>
  <TitlesOfParts>
    <vt:vector size="77" baseType="lpstr">
      <vt:lpstr>Kubikasi</vt:lpstr>
      <vt:lpstr>BERAT CONT</vt:lpstr>
      <vt:lpstr>Data</vt:lpstr>
      <vt:lpstr>VANC (Oct 22)</vt:lpstr>
      <vt:lpstr>VANC (Oct 23)</vt:lpstr>
      <vt:lpstr>20211216</vt:lpstr>
      <vt:lpstr>20220203</vt:lpstr>
      <vt:lpstr>20220217</vt:lpstr>
      <vt:lpstr>20220225</vt:lpstr>
      <vt:lpstr>20220321</vt:lpstr>
      <vt:lpstr>20220321 (2)</vt:lpstr>
      <vt:lpstr>20220427</vt:lpstr>
      <vt:lpstr>20220427.</vt:lpstr>
      <vt:lpstr>20220513</vt:lpstr>
      <vt:lpstr>20220519</vt:lpstr>
      <vt:lpstr>20220613</vt:lpstr>
      <vt:lpstr>20220613 BENCH</vt:lpstr>
      <vt:lpstr>20220621</vt:lpstr>
      <vt:lpstr>20220712</vt:lpstr>
      <vt:lpstr>20220725</vt:lpstr>
      <vt:lpstr>20220726</vt:lpstr>
      <vt:lpstr>20220809</vt:lpstr>
      <vt:lpstr>20220822</vt:lpstr>
      <vt:lpstr>20220907</vt:lpstr>
      <vt:lpstr>20220921</vt:lpstr>
      <vt:lpstr>20220922</vt:lpstr>
      <vt:lpstr>Data (6)</vt:lpstr>
      <vt:lpstr>'20211216'!Print_Area</vt:lpstr>
      <vt:lpstr>'20220203'!Print_Area</vt:lpstr>
      <vt:lpstr>'20220217'!Print_Area</vt:lpstr>
      <vt:lpstr>'20220225'!Print_Area</vt:lpstr>
      <vt:lpstr>'20220321'!Print_Area</vt:lpstr>
      <vt:lpstr>'20220321 (2)'!Print_Area</vt:lpstr>
      <vt:lpstr>'20220427'!Print_Area</vt:lpstr>
      <vt:lpstr>'20220427.'!Print_Area</vt:lpstr>
      <vt:lpstr>'20220513'!Print_Area</vt:lpstr>
      <vt:lpstr>'20220519'!Print_Area</vt:lpstr>
      <vt:lpstr>'20220613'!Print_Area</vt:lpstr>
      <vt:lpstr>'20220613 BENCH'!Print_Area</vt:lpstr>
      <vt:lpstr>'20220621'!Print_Area</vt:lpstr>
      <vt:lpstr>'20220712'!Print_Area</vt:lpstr>
      <vt:lpstr>'20220725'!Print_Area</vt:lpstr>
      <vt:lpstr>'20220726'!Print_Area</vt:lpstr>
      <vt:lpstr>'20220809'!Print_Area</vt:lpstr>
      <vt:lpstr>'20220822'!Print_Area</vt:lpstr>
      <vt:lpstr>'20220907'!Print_Area</vt:lpstr>
      <vt:lpstr>'20220921'!Print_Area</vt:lpstr>
      <vt:lpstr>'20220922'!Print_Area</vt:lpstr>
      <vt:lpstr>'BERAT CONT'!Print_Area</vt:lpstr>
      <vt:lpstr>Data!Print_Area</vt:lpstr>
      <vt:lpstr>'Data (6)'!Print_Area</vt:lpstr>
      <vt:lpstr>Kubikasi!Print_Area</vt:lpstr>
      <vt:lpstr>'VANC (Oct 22)'!Print_Area</vt:lpstr>
      <vt:lpstr>'VANC (Oct 23)'!Print_Area</vt:lpstr>
      <vt:lpstr>'20211216'!Print_Titles</vt:lpstr>
      <vt:lpstr>'20220203'!Print_Titles</vt:lpstr>
      <vt:lpstr>'20220217'!Print_Titles</vt:lpstr>
      <vt:lpstr>'20220225'!Print_Titles</vt:lpstr>
      <vt:lpstr>'20220321'!Print_Titles</vt:lpstr>
      <vt:lpstr>'20220321 (2)'!Print_Titles</vt:lpstr>
      <vt:lpstr>'20220427'!Print_Titles</vt:lpstr>
      <vt:lpstr>'20220427.'!Print_Titles</vt:lpstr>
      <vt:lpstr>'20220513'!Print_Titles</vt:lpstr>
      <vt:lpstr>'20220519'!Print_Titles</vt:lpstr>
      <vt:lpstr>'20220613'!Print_Titles</vt:lpstr>
      <vt:lpstr>'20220613 BENCH'!Print_Titles</vt:lpstr>
      <vt:lpstr>'20220621'!Print_Titles</vt:lpstr>
      <vt:lpstr>'20220712'!Print_Titles</vt:lpstr>
      <vt:lpstr>'20220725'!Print_Titles</vt:lpstr>
      <vt:lpstr>'20220726'!Print_Titles</vt:lpstr>
      <vt:lpstr>'20220809'!Print_Titles</vt:lpstr>
      <vt:lpstr>'20220822'!Print_Titles</vt:lpstr>
      <vt:lpstr>'20220907'!Print_Titles</vt:lpstr>
      <vt:lpstr>'20220921'!Print_Titles</vt:lpstr>
      <vt:lpstr>'20220922'!Print_Titles</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2022-03-21T02:05:35Z</cp:lastPrinted>
  <dcterms:created xsi:type="dcterms:W3CDTF">1999-01-07T03:23:28Z</dcterms:created>
  <dcterms:modified xsi:type="dcterms:W3CDTF">2022-09-21T07:47:33Z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60c5bea9-8cc4-4b52-b75c-6b36a73d6e9c_Enabled">
    <vt:lpwstr>true</vt:lpwstr>
  </property>
  <property fmtid="{D5CDD505-2E9C-101B-9397-08002B2CF9AE}" pid="4" name="MSIP_Label_60c5bea9-8cc4-4b52-b75c-6b36a73d6e9c_SetDate">
    <vt:lpwstr>2022-07-25T08:36:38Z</vt:lpwstr>
  </property>
  <property fmtid="{D5CDD505-2E9C-101B-9397-08002B2CF9AE}" pid="5" name="MSIP_Label_60c5bea9-8cc4-4b52-b75c-6b36a73d6e9c_Method">
    <vt:lpwstr>Privileged</vt:lpwstr>
  </property>
  <property fmtid="{D5CDD505-2E9C-101B-9397-08002B2CF9AE}" pid="6" name="MSIP_Label_60c5bea9-8cc4-4b52-b75c-6b36a73d6e9c_Name">
    <vt:lpwstr>General</vt:lpwstr>
  </property>
  <property fmtid="{D5CDD505-2E9C-101B-9397-08002B2CF9AE}" pid="7" name="MSIP_Label_60c5bea9-8cc4-4b52-b75c-6b36a73d6e9c_SiteId">
    <vt:lpwstr>c26d3ea9-9778-487b-8a9b-8b0243c534ad</vt:lpwstr>
  </property>
  <property fmtid="{D5CDD505-2E9C-101B-9397-08002B2CF9AE}" pid="8" name="MSIP_Label_60c5bea9-8cc4-4b52-b75c-6b36a73d6e9c_ActionId">
    <vt:lpwstr>e22ca866-2f73-419f-9897-503a77043a49</vt:lpwstr>
  </property>
  <property fmtid="{D5CDD505-2E9C-101B-9397-08002B2CF9AE}" pid="9" name="MSIP_Label_60c5bea9-8cc4-4b52-b75c-6b36a73d6e9c_ContentBits">
    <vt:lpwstr>0</vt:lpwstr>
  </property>
</Properties>
</file>