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EricKim\Documents\aegis4048.github.io-source\content\downloads\notebooks\"/>
    </mc:Choice>
  </mc:AlternateContent>
  <xr:revisionPtr revIDLastSave="0" documentId="13_ncr:1_{CAFD2BA7-66B2-4E45-B4E0-A959CAEB276D}" xr6:coauthVersionLast="47" xr6:coauthVersionMax="47" xr10:uidLastSave="{00000000-0000-0000-0000-000000000000}"/>
  <bookViews>
    <workbookView xWindow="-120" yWindow="-120" windowWidth="29040" windowHeight="18240" activeTab="3" xr2:uid="{00000000-000D-0000-FFFF-FFFF00000000}"/>
  </bookViews>
  <sheets>
    <sheet name="Sheet1" sheetId="1" r:id="rId1"/>
    <sheet name="GHV solver" sheetId="2" r:id="rId2"/>
    <sheet name="SCN" sheetId="3" r:id="rId3"/>
    <sheet name="SCN2" sheetId="4" r:id="rId4"/>
    <sheet name="SCN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" l="1"/>
  <c r="K5" i="3"/>
  <c r="E6" i="3"/>
  <c r="K6" i="3"/>
  <c r="E7" i="3"/>
  <c r="K7" i="3"/>
  <c r="E8" i="3"/>
  <c r="K8" i="3"/>
  <c r="E9" i="3"/>
  <c r="K9" i="3"/>
  <c r="E10" i="3"/>
  <c r="K10" i="3"/>
  <c r="E11" i="3"/>
  <c r="K11" i="3"/>
  <c r="E12" i="3"/>
  <c r="K12" i="3"/>
  <c r="E13" i="3"/>
  <c r="K13" i="3"/>
  <c r="E14" i="3"/>
  <c r="K14" i="3"/>
  <c r="E15" i="3"/>
  <c r="K15" i="3"/>
  <c r="E16" i="3"/>
  <c r="K16" i="3"/>
  <c r="E17" i="3"/>
  <c r="K17" i="3"/>
  <c r="E18" i="3"/>
  <c r="K18" i="3"/>
  <c r="E19" i="3"/>
  <c r="K19" i="3"/>
  <c r="E20" i="3"/>
  <c r="K20" i="3"/>
  <c r="E21" i="3"/>
  <c r="K21" i="3"/>
  <c r="E22" i="3"/>
  <c r="K22" i="3"/>
  <c r="E23" i="3"/>
  <c r="K23" i="3"/>
  <c r="E24" i="3"/>
  <c r="K24" i="3"/>
  <c r="E25" i="3"/>
  <c r="K25" i="3"/>
  <c r="E26" i="3"/>
  <c r="K26" i="3"/>
  <c r="E27" i="3"/>
  <c r="K27" i="3"/>
  <c r="E28" i="3"/>
  <c r="K28" i="3"/>
  <c r="E29" i="3"/>
  <c r="K29" i="3"/>
  <c r="E30" i="3"/>
  <c r="K30" i="3"/>
  <c r="E31" i="3"/>
  <c r="K31" i="3"/>
  <c r="E32" i="3"/>
  <c r="K32" i="3"/>
  <c r="E33" i="3"/>
  <c r="K33" i="3"/>
  <c r="E34" i="3"/>
  <c r="K34" i="3"/>
  <c r="E35" i="3"/>
  <c r="K35" i="3"/>
  <c r="E36" i="3"/>
  <c r="K36" i="3"/>
  <c r="E37" i="3"/>
  <c r="K37" i="3"/>
  <c r="E38" i="3"/>
  <c r="K38" i="3"/>
  <c r="E39" i="3"/>
  <c r="K39" i="3"/>
  <c r="E40" i="3"/>
  <c r="K40" i="3"/>
  <c r="E41" i="3"/>
  <c r="K41" i="3"/>
  <c r="E42" i="3"/>
  <c r="K42" i="3"/>
  <c r="E43" i="3"/>
  <c r="K43" i="3"/>
  <c r="E44" i="3"/>
  <c r="K44" i="3"/>
  <c r="K45" i="3"/>
  <c r="K46" i="3"/>
  <c r="K47" i="3"/>
  <c r="K48" i="3"/>
  <c r="K49" i="3"/>
  <c r="I13" i="1"/>
  <c r="H3" i="1"/>
  <c r="I3" i="1"/>
  <c r="H4" i="1"/>
  <c r="H5" i="1"/>
  <c r="H6" i="1"/>
  <c r="H7" i="1"/>
  <c r="H8" i="1"/>
  <c r="H9" i="1"/>
  <c r="H10" i="1"/>
  <c r="H11" i="1"/>
  <c r="H12" i="1"/>
  <c r="H13" i="1"/>
  <c r="I4" i="1"/>
  <c r="I5" i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<sst xmlns="http://schemas.openxmlformats.org/spreadsheetml/2006/main" count="67" uniqueCount="25">
  <si>
    <t>Slope</t>
  </si>
  <si>
    <t>Intercept</t>
  </si>
  <si>
    <t>Pure Paraffin</t>
  </si>
  <si>
    <t>Pure Aromatic</t>
  </si>
  <si>
    <r>
      <t>Aromatic Fraction [X</t>
    </r>
    <r>
      <rPr>
        <b/>
        <vertAlign val="subscript"/>
        <sz val="11"/>
        <color theme="0"/>
        <rFont val="Calibri"/>
        <family val="2"/>
        <scheme val="minor"/>
      </rPr>
      <t>a</t>
    </r>
    <r>
      <rPr>
        <b/>
        <sz val="11"/>
        <color theme="0"/>
        <rFont val="Calibri"/>
        <family val="2"/>
        <scheme val="minor"/>
      </rPr>
      <t>]</t>
    </r>
  </si>
  <si>
    <r>
      <t xml:space="preserve">Recommended for:   </t>
    </r>
    <r>
      <rPr>
        <b/>
        <sz val="11"/>
        <color theme="1"/>
        <rFont val="Calibri"/>
        <family val="2"/>
        <scheme val="minor"/>
      </rPr>
      <t>Lean Gas</t>
    </r>
  </si>
  <si>
    <r>
      <t xml:space="preserve">Recommended for:   </t>
    </r>
    <r>
      <rPr>
        <b/>
        <sz val="11"/>
        <color theme="1"/>
        <rFont val="Calibri"/>
        <family val="2"/>
        <scheme val="minor"/>
      </rPr>
      <t>Rich Gas</t>
    </r>
  </si>
  <si>
    <t>m (slope)</t>
  </si>
  <si>
    <t>b (intercept)</t>
  </si>
  <si>
    <t>SCN</t>
  </si>
  <si>
    <t>Katz &amp; Firoozabadi (1978)</t>
  </si>
  <si>
    <t>Whitson (1983)</t>
  </si>
  <si>
    <t>Riazi &amp; Al-Sahhaf (1996)</t>
  </si>
  <si>
    <t>MW</t>
  </si>
  <si>
    <t>SG</t>
  </si>
  <si>
    <t>Tb [R]</t>
  </si>
  <si>
    <t>Tb [K]</t>
  </si>
  <si>
    <t>Tb [F]</t>
  </si>
  <si>
    <t>Normal Paraffins</t>
  </si>
  <si>
    <t>Riazi in Kelvin (original)</t>
  </si>
  <si>
    <t>Katz in Fahrenheit (original)</t>
  </si>
  <si>
    <t>Extracted with thermo</t>
  </si>
  <si>
    <t>SG [Eq-4]</t>
  </si>
  <si>
    <t>Tb [R] [Eq-1]</t>
  </si>
  <si>
    <t>New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</si>
</sst>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164" fontId="0" fillId="0" borderId="0" xfId="0" applyNumberFormat="1"/>
    <xf numFmtId="164" fontId="0" fillId="0" borderId="6" xfId="0" applyNumberFormat="1" applyBorder="1"/>
    <xf numFmtId="2" fontId="0" fillId="0" borderId="1" xfId="0" applyNumberFormat="1" applyBorder="1"/>
    <xf numFmtId="0" fontId="0" fillId="0" borderId="3" xfId="0" applyBorder="1"/>
    <xf numFmtId="0" fontId="1" fillId="2" borderId="3" xfId="0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0" fillId="3" borderId="8" xfId="0" applyFill="1" applyBorder="1"/>
    <xf numFmtId="2" fontId="0" fillId="3" borderId="9" xfId="0" applyNumberFormat="1" applyFill="1" applyBorder="1"/>
    <xf numFmtId="164" fontId="0" fillId="3" borderId="10" xfId="0" applyNumberFormat="1" applyFill="1" applyBorder="1"/>
    <xf numFmtId="164" fontId="0" fillId="3" borderId="11" xfId="0" applyNumberFormat="1" applyFill="1" applyBorder="1"/>
    <xf numFmtId="0" fontId="0" fillId="4" borderId="12" xfId="0" applyFill="1" applyBorder="1"/>
    <xf numFmtId="2" fontId="0" fillId="4" borderId="13" xfId="0" applyNumberFormat="1" applyFill="1" applyBorder="1"/>
    <xf numFmtId="164" fontId="0" fillId="4" borderId="14" xfId="0" applyNumberFormat="1" applyFill="1" applyBorder="1"/>
    <xf numFmtId="164" fontId="0" fillId="4" borderId="15" xfId="0" applyNumberFormat="1" applyFill="1" applyBorder="1"/>
    <xf numFmtId="0" fontId="0" fillId="5" borderId="5" xfId="0" applyFill="1" applyBorder="1" applyAlignment="1">
      <alignment horizontal="center"/>
    </xf>
    <xf numFmtId="0" fontId="2" fillId="5" borderId="4" xfId="0" applyFont="1" applyFill="1" applyBorder="1"/>
    <xf numFmtId="0" fontId="2" fillId="5" borderId="5" xfId="0" applyFont="1" applyFill="1" applyBorder="1"/>
    <xf numFmtId="0" fontId="2" fillId="5" borderId="4" xfId="0" applyFont="1" applyFill="1" applyBorder="1" applyAlignment="1">
      <alignment horizontal="left"/>
    </xf>
    <xf numFmtId="0" fontId="0" fillId="0" borderId="7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 applyAlignment="1">
      <alignment horizontal="left"/>
    </xf>
    <xf numFmtId="2" fontId="4" fillId="0" borderId="22" xfId="0" applyNumberFormat="1" applyFont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165" fontId="0" fillId="6" borderId="0" xfId="0" applyNumberFormat="1" applyFill="1" applyAlignment="1">
      <alignment horizontal="center"/>
    </xf>
    <xf numFmtId="166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2" fontId="4" fillId="6" borderId="22" xfId="0" applyNumberFormat="1" applyFont="1" applyFill="1" applyBorder="1" applyAlignment="1">
      <alignment horizontal="center" vertical="center"/>
    </xf>
    <xf numFmtId="165" fontId="4" fillId="6" borderId="0" xfId="0" applyNumberFormat="1" applyFont="1" applyFill="1" applyAlignment="1">
      <alignment horizontal="center" vertical="center"/>
    </xf>
    <xf numFmtId="166" fontId="4" fillId="6" borderId="1" xfId="0" applyNumberFormat="1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165" fontId="0" fillId="6" borderId="2" xfId="0" applyNumberForma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66" fontId="0" fillId="6" borderId="3" xfId="0" applyNumberFormat="1" applyFill="1" applyBorder="1" applyAlignment="1">
      <alignment horizontal="center"/>
    </xf>
    <xf numFmtId="2" fontId="4" fillId="6" borderId="23" xfId="0" applyNumberFormat="1" applyFont="1" applyFill="1" applyBorder="1" applyAlignment="1">
      <alignment horizontal="center" vertical="center"/>
    </xf>
    <xf numFmtId="165" fontId="4" fillId="6" borderId="2" xfId="0" applyNumberFormat="1" applyFont="1" applyFill="1" applyBorder="1" applyAlignment="1">
      <alignment horizontal="center" vertical="center"/>
    </xf>
    <xf numFmtId="166" fontId="4" fillId="6" borderId="3" xfId="0" applyNumberFormat="1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5" fontId="2" fillId="0" borderId="2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66" fontId="2" fillId="0" borderId="5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5" fontId="0" fillId="6" borderId="0" xfId="0" applyNumberFormat="1" applyFill="1" applyBorder="1" applyAlignment="1">
      <alignment horizontal="center"/>
    </xf>
    <xf numFmtId="166" fontId="0" fillId="6" borderId="0" xfId="0" applyNumberFormat="1" applyFill="1" applyBorder="1" applyAlignment="1">
      <alignment horizontal="center"/>
    </xf>
    <xf numFmtId="0" fontId="0" fillId="0" borderId="0" xfId="0" applyBorder="1"/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6" borderId="2" xfId="0" applyNumberFormat="1" applyFill="1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6" borderId="25" xfId="0" applyFill="1" applyBorder="1" applyAlignment="1">
      <alignment horizontal="center"/>
    </xf>
    <xf numFmtId="165" fontId="0" fillId="6" borderId="20" xfId="0" applyNumberFormat="1" applyFill="1" applyBorder="1" applyAlignment="1">
      <alignment horizontal="center"/>
    </xf>
    <xf numFmtId="166" fontId="0" fillId="6" borderId="20" xfId="0" applyNumberFormat="1" applyFill="1" applyBorder="1" applyAlignment="1">
      <alignment horizontal="center"/>
    </xf>
    <xf numFmtId="166" fontId="0" fillId="6" borderId="21" xfId="0" applyNumberFormat="1" applyFill="1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6">
    <dxf>
      <numFmt numFmtId="164" formatCode="0.0000"/>
    </dxf>
    <dxf>
      <numFmt numFmtId="164" formatCode="0.000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2" formatCode="0.00"/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23</xdr:row>
      <xdr:rowOff>152400</xdr:rowOff>
    </xdr:from>
    <xdr:to>
      <xdr:col>30</xdr:col>
      <xdr:colOff>533400</xdr:colOff>
      <xdr:row>43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2C1B1E-9B51-E600-8535-127A5223012C}"/>
            </a:ext>
          </a:extLst>
        </xdr:cNvPr>
        <xdr:cNvSpPr txBox="1"/>
      </xdr:nvSpPr>
      <xdr:spPr>
        <a:xfrm>
          <a:off x="14392275" y="4352925"/>
          <a:ext cx="5410200" cy="3800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/>
            <a:t>[codes for extracting n-paraffin properties]</a:t>
          </a:r>
        </a:p>
        <a:p>
          <a:endParaRPr lang="en-US" sz="1100"/>
        </a:p>
        <a:p>
          <a:r>
            <a:rPr lang="en-US" sz="1100"/>
            <a:t>from thermo import ChemicalConstantsPackage</a:t>
          </a:r>
        </a:p>
        <a:p>
          <a:r>
            <a:rPr lang="en-US" sz="1100"/>
            <a:t>import numpy as np</a:t>
          </a:r>
        </a:p>
        <a:p>
          <a:r>
            <a:rPr lang="en-US" sz="1100"/>
            <a:t>import pint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ureg = pint.UnitRegistry()</a:t>
          </a:r>
        </a:p>
        <a:p>
          <a:endParaRPr lang="en-US" sz="1100"/>
        </a:p>
        <a:p>
          <a:r>
            <a:rPr lang="en-US" sz="1100"/>
            <a:t>density_water = 999.0170125317171, # (kg/m^3) @60F-1atmaccording to IAPWS-95 standard, chemicals.iapws95_rho(288.706, 101325)</a:t>
          </a:r>
        </a:p>
        <a:p>
          <a:r>
            <a:rPr lang="en-US" sz="1100"/>
            <a:t>n_paraffins = ['n-C6', 'n-C7', 'n-C8', 'n-C9', 'n-C10',</a:t>
          </a:r>
        </a:p>
        <a:p>
          <a:r>
            <a:rPr lang="en-US" sz="1100"/>
            <a:t> 'n-C11', 'n-C12', 'n-C13', 'n-C14', 'n-C15', 'n-C16', 'n-C17', 'n-C18', 'n-C19', 'n-C20',</a:t>
          </a:r>
        </a:p>
        <a:p>
          <a:r>
            <a:rPr lang="en-US" sz="1100"/>
            <a:t> 'n-C21', 'n-C22', 'n-C23', 'n-C24', 'n-C25', 'n-C26', 'n-C27', 'n-C28', 'n-C29', 'n-C30',</a:t>
          </a:r>
        </a:p>
        <a:p>
          <a:r>
            <a:rPr lang="en-US" sz="1100"/>
            <a:t> 'n-C31', 'n-C32', 'n-C33', 'n-C34', 'n-C35', 'n-C36', 'n-C37', 'n-C38', 'n-C39', 'n-C40',</a:t>
          </a:r>
        </a:p>
        <a:p>
          <a:r>
            <a:rPr lang="en-US" sz="1100"/>
            <a:t> 'n-C41', 'n-C42', 'n-C43', 'n-C44', 'n-C45', 'n-C46', 'n-C47', 'n-C48', 'n-C49', 'n-C50']</a:t>
          </a:r>
        </a:p>
        <a:p>
          <a:endParaRPr lang="en-US" sz="1100"/>
        </a:p>
        <a:p>
          <a:r>
            <a:rPr lang="en-US" sz="1100"/>
            <a:t>constants = ChemicalConstantsPackage.constants_from_IDs(n_paraffins)</a:t>
          </a:r>
        </a:p>
        <a:p>
          <a:r>
            <a:rPr lang="en-US" sz="1100"/>
            <a:t>MWs = np.array(constants.MWs)</a:t>
          </a:r>
        </a:p>
        <a:p>
          <a:r>
            <a:rPr lang="en-US" sz="1100"/>
            <a:t>sgs = np.array(constants.rhol_60Fs_mass) / density_water</a:t>
          </a:r>
        </a:p>
        <a:p>
          <a:r>
            <a:rPr lang="en-US" sz="1100"/>
            <a:t>Tbs = np.array([ureg('%.15f kelvin' % Tb).to('rankine')._magnitude for Tb in Tbs])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83C289-BCA7-4198-B5BD-34AFB33ECAC1}" name="Table2" displayName="Table2" ref="G2:I13" totalsRowShown="0" headerRowDxfId="5" headerRowBorderDxfId="4" tableBorderDxfId="3">
  <tableColumns count="3">
    <tableColumn id="1" xr3:uid="{056D14BE-D359-4C4E-8BCD-00D717644A6C}" name="Aromatic Fraction [Xa]" dataDxfId="2"/>
    <tableColumn id="2" xr3:uid="{14853E63-205F-45A1-BA72-D0F18990EA67}" name="m (slope)" dataDxfId="1">
      <calculatedColumnFormula>$C$3*(1-G3)+$C$7*G3</calculatedColumnFormula>
    </tableColumn>
    <tableColumn id="3" xr3:uid="{48B77528-1048-450A-B780-7AE60B12560D}" name="b (intercept)" dataDxfId="0">
      <calculatedColumnFormula>$C$4*(1-G3)+$C$8*G3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3"/>
  <sheetViews>
    <sheetView showGridLines="0" zoomScale="145" zoomScaleNormal="145" workbookViewId="0">
      <selection activeCell="F2" sqref="F2"/>
    </sheetView>
  </sheetViews>
  <sheetFormatPr defaultRowHeight="15" x14ac:dyDescent="0.25"/>
  <cols>
    <col min="2" max="2" width="21.5703125" bestFit="1" customWidth="1"/>
    <col min="4" max="4" width="1.28515625" customWidth="1"/>
    <col min="5" max="5" width="9.140625" hidden="1" customWidth="1"/>
    <col min="6" max="6" width="28.140625" customWidth="1"/>
    <col min="7" max="7" width="22.42578125" customWidth="1"/>
    <col min="8" max="8" width="16.28515625" style="1" customWidth="1"/>
    <col min="9" max="9" width="12.140625" style="1" bestFit="1" customWidth="1"/>
  </cols>
  <sheetData>
    <row r="1" spans="2:9" ht="132.75" customHeight="1" thickBot="1" x14ac:dyDescent="0.3"/>
    <row r="2" spans="2:9" ht="18.75" thickBot="1" x14ac:dyDescent="0.4">
      <c r="B2" s="19" t="s">
        <v>2</v>
      </c>
      <c r="C2" s="16"/>
      <c r="G2" s="5" t="s">
        <v>4</v>
      </c>
      <c r="H2" s="6" t="s">
        <v>7</v>
      </c>
      <c r="I2" s="7" t="s">
        <v>8</v>
      </c>
    </row>
    <row r="3" spans="2:9" ht="15.75" thickBot="1" x14ac:dyDescent="0.3">
      <c r="B3" s="21" t="s">
        <v>7</v>
      </c>
      <c r="C3" s="22">
        <v>1.8800000000000001E-2</v>
      </c>
      <c r="G3" s="3">
        <v>0</v>
      </c>
      <c r="H3" s="2">
        <f>$C$3*(1-G3)+$C$7*G3</f>
        <v>1.8800000000000001E-2</v>
      </c>
      <c r="I3" s="1">
        <f>$C$4*(1-G3)+$C$8*G3</f>
        <v>-2.758</v>
      </c>
    </row>
    <row r="4" spans="2:9" ht="16.5" thickTop="1" thickBot="1" x14ac:dyDescent="0.3">
      <c r="B4" s="20" t="s">
        <v>1</v>
      </c>
      <c r="C4" s="4">
        <v>-2.758</v>
      </c>
      <c r="F4" s="8" t="s">
        <v>5</v>
      </c>
      <c r="G4" s="9">
        <v>0.1</v>
      </c>
      <c r="H4" s="10">
        <f t="shared" ref="H4:H13" si="0">$C$3*(1-G4)+$C$7*G4</f>
        <v>1.8780000000000002E-2</v>
      </c>
      <c r="I4" s="11">
        <f t="shared" ref="I4:I12" si="1">$C$4*(1-G4)+$C$8*G4</f>
        <v>-1.4496</v>
      </c>
    </row>
    <row r="5" spans="2:9" ht="15.75" thickBot="1" x14ac:dyDescent="0.3">
      <c r="F5" s="12" t="s">
        <v>6</v>
      </c>
      <c r="G5" s="13">
        <v>0.2</v>
      </c>
      <c r="H5" s="14">
        <f t="shared" si="0"/>
        <v>1.8760000000000002E-2</v>
      </c>
      <c r="I5" s="15">
        <f t="shared" si="1"/>
        <v>-0.14119999999999955</v>
      </c>
    </row>
    <row r="6" spans="2:9" ht="15.75" thickBot="1" x14ac:dyDescent="0.3">
      <c r="B6" s="17" t="s">
        <v>3</v>
      </c>
      <c r="C6" s="18"/>
      <c r="G6" s="3">
        <v>0.3</v>
      </c>
      <c r="H6" s="2">
        <f t="shared" si="0"/>
        <v>1.874E-2</v>
      </c>
      <c r="I6" s="1">
        <f t="shared" si="1"/>
        <v>1.1672</v>
      </c>
    </row>
    <row r="7" spans="2:9" ht="15.75" thickBot="1" x14ac:dyDescent="0.3">
      <c r="B7" s="21" t="s">
        <v>0</v>
      </c>
      <c r="C7" s="22">
        <v>1.8599999999999998E-2</v>
      </c>
      <c r="G7" s="3">
        <v>0.4</v>
      </c>
      <c r="H7" s="2">
        <f t="shared" si="0"/>
        <v>1.8720000000000001E-2</v>
      </c>
      <c r="I7" s="1">
        <f t="shared" si="1"/>
        <v>2.4756000000000009</v>
      </c>
    </row>
    <row r="8" spans="2:9" ht="16.5" thickTop="1" thickBot="1" x14ac:dyDescent="0.3">
      <c r="B8" s="20" t="s">
        <v>1</v>
      </c>
      <c r="C8" s="4">
        <v>10.326000000000001</v>
      </c>
      <c r="G8" s="3">
        <v>0.5</v>
      </c>
      <c r="H8" s="2">
        <f t="shared" si="0"/>
        <v>1.8700000000000001E-2</v>
      </c>
      <c r="I8" s="1">
        <f t="shared" si="1"/>
        <v>3.7840000000000003</v>
      </c>
    </row>
    <row r="9" spans="2:9" x14ac:dyDescent="0.25">
      <c r="G9" s="3">
        <v>0.6</v>
      </c>
      <c r="H9" s="2">
        <f t="shared" si="0"/>
        <v>1.8679999999999999E-2</v>
      </c>
      <c r="I9" s="1">
        <f t="shared" si="1"/>
        <v>5.0923999999999996</v>
      </c>
    </row>
    <row r="10" spans="2:9" x14ac:dyDescent="0.25">
      <c r="G10" s="3">
        <v>0.7</v>
      </c>
      <c r="H10" s="2">
        <f t="shared" si="0"/>
        <v>1.866E-2</v>
      </c>
      <c r="I10" s="1">
        <f t="shared" si="1"/>
        <v>6.4008000000000003</v>
      </c>
    </row>
    <row r="11" spans="2:9" x14ac:dyDescent="0.25">
      <c r="G11" s="3">
        <v>0.8</v>
      </c>
      <c r="H11" s="2">
        <f t="shared" si="0"/>
        <v>1.8639999999999997E-2</v>
      </c>
      <c r="I11" s="1">
        <f t="shared" si="1"/>
        <v>7.7092000000000018</v>
      </c>
    </row>
    <row r="12" spans="2:9" x14ac:dyDescent="0.25">
      <c r="G12" s="3">
        <v>0.9</v>
      </c>
      <c r="H12" s="2">
        <f t="shared" si="0"/>
        <v>1.8619999999999998E-2</v>
      </c>
      <c r="I12" s="1">
        <f t="shared" si="1"/>
        <v>9.0175999999999998</v>
      </c>
    </row>
    <row r="13" spans="2:9" x14ac:dyDescent="0.25">
      <c r="G13" s="3">
        <v>1</v>
      </c>
      <c r="H13" s="2">
        <f t="shared" si="0"/>
        <v>1.8599999999999998E-2</v>
      </c>
      <c r="I13" s="1">
        <f>$C$4*(1-G13)+$C$8*G13</f>
        <v>10.326000000000001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34908-9D8C-419F-A6C5-6CEE9C9F6DFC}">
  <dimension ref="A1"/>
  <sheetViews>
    <sheetView workbookViewId="0">
      <selection activeCell="R16" sqref="R1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38572-6EE6-4869-9ED2-03E08A7DFBD6}">
  <dimension ref="B1:X49"/>
  <sheetViews>
    <sheetView showGridLines="0" topLeftCell="A17" zoomScale="115" zoomScaleNormal="115" workbookViewId="0">
      <selection activeCell="K5" sqref="K5:K49"/>
    </sheetView>
  </sheetViews>
  <sheetFormatPr defaultRowHeight="15" x14ac:dyDescent="0.25"/>
  <cols>
    <col min="1" max="2" width="9.140625" style="23"/>
    <col min="3" max="3" width="9.42578125" style="23" customWidth="1"/>
    <col min="4" max="4" width="7.7109375" style="25" customWidth="1"/>
    <col min="5" max="5" width="9" style="23" customWidth="1"/>
    <col min="6" max="6" width="9.140625" style="23"/>
    <col min="7" max="7" width="9.140625" style="25"/>
    <col min="8" max="9" width="9.140625" style="23"/>
    <col min="10" max="10" width="9.140625" style="25"/>
    <col min="11" max="11" width="9.140625" style="28"/>
    <col min="12" max="12" width="9.140625" style="29"/>
    <col min="13" max="13" width="9.140625" style="25"/>
    <col min="14" max="14" width="9.140625" style="28"/>
    <col min="15" max="17" width="9.140625" style="23"/>
    <col min="18" max="18" width="9.140625" style="25"/>
    <col min="19" max="16384" width="9.140625" style="23"/>
  </cols>
  <sheetData>
    <row r="1" spans="2:24" x14ac:dyDescent="0.25">
      <c r="L1" s="31" t="s">
        <v>21</v>
      </c>
    </row>
    <row r="2" spans="2:24" ht="15.75" thickBot="1" x14ac:dyDescent="0.3"/>
    <row r="3" spans="2:24" ht="21" customHeight="1" thickBot="1" x14ac:dyDescent="0.3">
      <c r="B3" s="53"/>
      <c r="C3" s="61" t="s">
        <v>10</v>
      </c>
      <c r="D3" s="62"/>
      <c r="E3" s="63"/>
      <c r="F3" s="61" t="s">
        <v>11</v>
      </c>
      <c r="G3" s="62"/>
      <c r="H3" s="63"/>
      <c r="I3" s="64" t="s">
        <v>12</v>
      </c>
      <c r="J3" s="64"/>
      <c r="K3" s="65"/>
      <c r="L3" s="61" t="s">
        <v>18</v>
      </c>
      <c r="M3" s="62"/>
      <c r="N3" s="63"/>
      <c r="Q3" s="23" t="s">
        <v>19</v>
      </c>
      <c r="V3" s="23" t="s">
        <v>20</v>
      </c>
    </row>
    <row r="4" spans="2:24" ht="19.5" customHeight="1" thickBot="1" x14ac:dyDescent="0.3">
      <c r="B4" s="54" t="s">
        <v>9</v>
      </c>
      <c r="C4" s="55" t="s">
        <v>13</v>
      </c>
      <c r="D4" s="56" t="s">
        <v>14</v>
      </c>
      <c r="E4" s="57" t="s">
        <v>15</v>
      </c>
      <c r="F4" s="55" t="s">
        <v>13</v>
      </c>
      <c r="G4" s="56" t="s">
        <v>14</v>
      </c>
      <c r="H4" s="57" t="s">
        <v>15</v>
      </c>
      <c r="I4" s="58" t="s">
        <v>13</v>
      </c>
      <c r="J4" s="56" t="s">
        <v>14</v>
      </c>
      <c r="K4" s="59" t="s">
        <v>15</v>
      </c>
      <c r="L4" s="60" t="s">
        <v>13</v>
      </c>
      <c r="M4" s="56" t="s">
        <v>14</v>
      </c>
      <c r="N4" s="59" t="s">
        <v>15</v>
      </c>
      <c r="P4" s="23" t="s">
        <v>9</v>
      </c>
      <c r="Q4" s="23" t="s">
        <v>13</v>
      </c>
      <c r="R4" s="25" t="s">
        <v>14</v>
      </c>
      <c r="S4" s="23" t="s">
        <v>16</v>
      </c>
      <c r="U4" s="23" t="s">
        <v>9</v>
      </c>
      <c r="V4" s="23" t="s">
        <v>13</v>
      </c>
      <c r="W4" s="25" t="s">
        <v>14</v>
      </c>
      <c r="X4" s="23" t="s">
        <v>17</v>
      </c>
    </row>
    <row r="5" spans="2:24" x14ac:dyDescent="0.25">
      <c r="B5" s="35">
        <v>6</v>
      </c>
      <c r="C5" s="36">
        <v>84</v>
      </c>
      <c r="D5" s="37">
        <v>0.68500000000000005</v>
      </c>
      <c r="E5" s="38">
        <f t="shared" ref="E5:E44" si="0">X5+459.67</f>
        <v>606.67000000000007</v>
      </c>
      <c r="F5" s="36">
        <v>84</v>
      </c>
      <c r="G5" s="37">
        <v>0.69</v>
      </c>
      <c r="H5" s="39">
        <v>607</v>
      </c>
      <c r="I5" s="40">
        <v>82</v>
      </c>
      <c r="J5" s="37">
        <v>0.69</v>
      </c>
      <c r="K5" s="38">
        <f t="shared" ref="K5:K49" si="1">S5*9/5</f>
        <v>606.6</v>
      </c>
      <c r="L5" s="41">
        <v>86.175359999999998</v>
      </c>
      <c r="M5" s="42">
        <v>0.664035770102398</v>
      </c>
      <c r="N5" s="43">
        <v>615.35810994119902</v>
      </c>
      <c r="P5" s="23">
        <v>6</v>
      </c>
      <c r="Q5" s="23">
        <v>82</v>
      </c>
      <c r="R5" s="25">
        <v>0.69</v>
      </c>
      <c r="S5" s="23">
        <v>337</v>
      </c>
      <c r="U5" s="23">
        <v>6</v>
      </c>
      <c r="V5" s="23">
        <v>84</v>
      </c>
      <c r="W5" s="25">
        <v>0.68500000000000005</v>
      </c>
      <c r="X5" s="23">
        <v>147</v>
      </c>
    </row>
    <row r="6" spans="2:24" x14ac:dyDescent="0.25">
      <c r="B6" s="30">
        <v>7</v>
      </c>
      <c r="C6" s="24">
        <v>96</v>
      </c>
      <c r="D6" s="25">
        <v>0.72199999999999998</v>
      </c>
      <c r="E6" s="26">
        <f t="shared" si="0"/>
        <v>657.17000000000007</v>
      </c>
      <c r="F6" s="24">
        <v>96</v>
      </c>
      <c r="G6" s="25">
        <v>0.72699999999999998</v>
      </c>
      <c r="H6" s="27">
        <v>658</v>
      </c>
      <c r="I6" s="23">
        <v>95</v>
      </c>
      <c r="J6" s="25">
        <v>0.72699999999999998</v>
      </c>
      <c r="K6" s="26">
        <f t="shared" si="1"/>
        <v>657</v>
      </c>
      <c r="L6" s="32">
        <v>100.20193999999999</v>
      </c>
      <c r="M6" s="33">
        <v>0.68827237851277201</v>
      </c>
      <c r="N6" s="34">
        <v>668.7906488694</v>
      </c>
      <c r="P6" s="23">
        <v>7</v>
      </c>
      <c r="Q6" s="23">
        <v>95</v>
      </c>
      <c r="R6" s="25">
        <v>0.72699999999999998</v>
      </c>
      <c r="S6" s="23">
        <v>365</v>
      </c>
      <c r="U6" s="23">
        <v>7</v>
      </c>
      <c r="V6" s="23">
        <v>96</v>
      </c>
      <c r="W6" s="25">
        <v>0.72199999999999998</v>
      </c>
      <c r="X6" s="23">
        <v>197.5</v>
      </c>
    </row>
    <row r="7" spans="2:24" x14ac:dyDescent="0.25">
      <c r="B7" s="35">
        <v>8</v>
      </c>
      <c r="C7" s="36">
        <v>107</v>
      </c>
      <c r="D7" s="37">
        <v>0.745</v>
      </c>
      <c r="E7" s="38">
        <f t="shared" si="0"/>
        <v>701.67000000000007</v>
      </c>
      <c r="F7" s="36">
        <v>107</v>
      </c>
      <c r="G7" s="37">
        <v>0.749</v>
      </c>
      <c r="H7" s="39">
        <v>702</v>
      </c>
      <c r="I7" s="40">
        <v>107</v>
      </c>
      <c r="J7" s="37">
        <v>0.749</v>
      </c>
      <c r="K7" s="38">
        <f t="shared" si="1"/>
        <v>702</v>
      </c>
      <c r="L7" s="41">
        <v>114.22852</v>
      </c>
      <c r="M7" s="42">
        <v>0.70687787308880901</v>
      </c>
      <c r="N7" s="43">
        <v>717.82875924299901</v>
      </c>
      <c r="P7" s="23">
        <v>8</v>
      </c>
      <c r="Q7" s="23">
        <v>107</v>
      </c>
      <c r="R7" s="25">
        <v>0.749</v>
      </c>
      <c r="S7" s="23">
        <v>390</v>
      </c>
      <c r="U7" s="23">
        <v>8</v>
      </c>
      <c r="V7" s="23">
        <v>107</v>
      </c>
      <c r="W7" s="25">
        <v>0.745</v>
      </c>
      <c r="X7" s="23">
        <v>242</v>
      </c>
    </row>
    <row r="8" spans="2:24" x14ac:dyDescent="0.25">
      <c r="B8" s="30">
        <v>9</v>
      </c>
      <c r="C8" s="24">
        <v>121</v>
      </c>
      <c r="D8" s="25">
        <v>0.76400000000000001</v>
      </c>
      <c r="E8" s="26">
        <f t="shared" si="0"/>
        <v>747.67000000000007</v>
      </c>
      <c r="F8" s="24">
        <v>121</v>
      </c>
      <c r="G8" s="25">
        <v>0.76800000000000002</v>
      </c>
      <c r="H8" s="27">
        <v>748</v>
      </c>
      <c r="I8" s="23">
        <v>121</v>
      </c>
      <c r="J8" s="25">
        <v>0.76800000000000002</v>
      </c>
      <c r="K8" s="26">
        <f t="shared" si="1"/>
        <v>748.8</v>
      </c>
      <c r="L8" s="32">
        <v>128.2551</v>
      </c>
      <c r="M8" s="33">
        <v>0.72223849262772699</v>
      </c>
      <c r="N8" s="34">
        <v>763.04348972819901</v>
      </c>
      <c r="P8" s="23">
        <v>9</v>
      </c>
      <c r="Q8" s="23">
        <v>121</v>
      </c>
      <c r="R8" s="25">
        <v>0.76800000000000002</v>
      </c>
      <c r="S8" s="23">
        <v>416</v>
      </c>
      <c r="U8" s="23">
        <v>9</v>
      </c>
      <c r="V8" s="23">
        <v>121</v>
      </c>
      <c r="W8" s="25">
        <v>0.76400000000000001</v>
      </c>
      <c r="X8" s="23">
        <v>288</v>
      </c>
    </row>
    <row r="9" spans="2:24" x14ac:dyDescent="0.25">
      <c r="B9" s="35">
        <v>10</v>
      </c>
      <c r="C9" s="36">
        <v>134</v>
      </c>
      <c r="D9" s="37">
        <v>0.77800000000000002</v>
      </c>
      <c r="E9" s="38">
        <f t="shared" si="0"/>
        <v>790.17000000000007</v>
      </c>
      <c r="F9" s="36">
        <v>134</v>
      </c>
      <c r="G9" s="37">
        <v>0.78200000000000003</v>
      </c>
      <c r="H9" s="39">
        <v>791</v>
      </c>
      <c r="I9" s="40">
        <v>136</v>
      </c>
      <c r="J9" s="37">
        <v>0.78200000000000003</v>
      </c>
      <c r="K9" s="38">
        <f t="shared" si="1"/>
        <v>792</v>
      </c>
      <c r="L9" s="41">
        <v>142.28167999999999</v>
      </c>
      <c r="M9" s="42">
        <v>0.73458508751490903</v>
      </c>
      <c r="N9" s="43">
        <v>805.08641288759998</v>
      </c>
      <c r="P9" s="23">
        <v>10</v>
      </c>
      <c r="Q9" s="23">
        <v>136</v>
      </c>
      <c r="R9" s="25">
        <v>0.78200000000000003</v>
      </c>
      <c r="S9" s="23">
        <v>440</v>
      </c>
      <c r="U9" s="23">
        <v>10</v>
      </c>
      <c r="V9" s="23">
        <v>134</v>
      </c>
      <c r="W9" s="25">
        <v>0.77800000000000002</v>
      </c>
      <c r="X9" s="23">
        <v>330.5</v>
      </c>
    </row>
    <row r="10" spans="2:24" x14ac:dyDescent="0.25">
      <c r="B10" s="30">
        <v>11</v>
      </c>
      <c r="C10" s="24">
        <v>147</v>
      </c>
      <c r="D10" s="25">
        <v>0.78900000000000003</v>
      </c>
      <c r="E10" s="26">
        <f t="shared" si="0"/>
        <v>828.67000000000007</v>
      </c>
      <c r="F10" s="24">
        <v>147</v>
      </c>
      <c r="G10" s="25">
        <v>0.79300000000000004</v>
      </c>
      <c r="H10" s="27">
        <v>829</v>
      </c>
      <c r="I10" s="23">
        <v>149</v>
      </c>
      <c r="J10" s="25">
        <v>0.79300000000000004</v>
      </c>
      <c r="K10" s="26">
        <f t="shared" si="1"/>
        <v>829.8</v>
      </c>
      <c r="L10" s="32">
        <v>156.30825999999999</v>
      </c>
      <c r="M10" s="33">
        <v>0.74442392955547698</v>
      </c>
      <c r="N10" s="34">
        <v>844.08162186599998</v>
      </c>
      <c r="P10" s="23">
        <v>11</v>
      </c>
      <c r="Q10" s="23">
        <v>149</v>
      </c>
      <c r="R10" s="25">
        <v>0.79300000000000004</v>
      </c>
      <c r="S10" s="23">
        <v>461</v>
      </c>
      <c r="U10" s="23">
        <v>11</v>
      </c>
      <c r="V10" s="23">
        <v>147</v>
      </c>
      <c r="W10" s="25">
        <v>0.78900000000000003</v>
      </c>
      <c r="X10" s="23">
        <v>369</v>
      </c>
    </row>
    <row r="11" spans="2:24" x14ac:dyDescent="0.25">
      <c r="B11" s="35">
        <v>12</v>
      </c>
      <c r="C11" s="36">
        <v>161</v>
      </c>
      <c r="D11" s="37">
        <v>0.8</v>
      </c>
      <c r="E11" s="38">
        <f t="shared" si="0"/>
        <v>866.67000000000007</v>
      </c>
      <c r="F11" s="36">
        <v>161</v>
      </c>
      <c r="G11" s="37">
        <v>0.80400000000000005</v>
      </c>
      <c r="H11" s="39">
        <v>867</v>
      </c>
      <c r="I11" s="40">
        <v>163</v>
      </c>
      <c r="J11" s="37">
        <v>0.80400000000000005</v>
      </c>
      <c r="K11" s="38">
        <f t="shared" si="1"/>
        <v>867.6</v>
      </c>
      <c r="L11" s="41">
        <v>170.33483999999899</v>
      </c>
      <c r="M11" s="42">
        <v>0.753477917739516</v>
      </c>
      <c r="N11" s="43">
        <v>880.99486135199902</v>
      </c>
      <c r="P11" s="23">
        <v>12</v>
      </c>
      <c r="Q11" s="23">
        <v>163</v>
      </c>
      <c r="R11" s="25">
        <v>0.80400000000000005</v>
      </c>
      <c r="S11" s="23">
        <v>482</v>
      </c>
      <c r="U11" s="23">
        <v>12</v>
      </c>
      <c r="V11" s="23">
        <v>161</v>
      </c>
      <c r="W11" s="25">
        <v>0.8</v>
      </c>
      <c r="X11" s="23">
        <v>407</v>
      </c>
    </row>
    <row r="12" spans="2:24" x14ac:dyDescent="0.25">
      <c r="B12" s="30">
        <v>13</v>
      </c>
      <c r="C12" s="24">
        <v>175</v>
      </c>
      <c r="D12" s="25">
        <v>0.81100000000000005</v>
      </c>
      <c r="E12" s="26">
        <f t="shared" si="0"/>
        <v>900.67000000000007</v>
      </c>
      <c r="F12" s="24">
        <v>175</v>
      </c>
      <c r="G12" s="25">
        <v>0.81499999999999995</v>
      </c>
      <c r="H12" s="27">
        <v>901</v>
      </c>
      <c r="I12" s="23">
        <v>176</v>
      </c>
      <c r="J12" s="25">
        <v>0.81499999999999995</v>
      </c>
      <c r="K12" s="26">
        <f t="shared" si="1"/>
        <v>900</v>
      </c>
      <c r="L12" s="32">
        <v>184.36141999999899</v>
      </c>
      <c r="M12" s="33">
        <v>0.75770189868300497</v>
      </c>
      <c r="N12" s="34">
        <v>915.39</v>
      </c>
      <c r="P12" s="23">
        <v>13</v>
      </c>
      <c r="Q12" s="23">
        <v>176</v>
      </c>
      <c r="R12" s="25">
        <v>0.81499999999999995</v>
      </c>
      <c r="S12" s="23">
        <v>500</v>
      </c>
      <c r="U12" s="23">
        <v>13</v>
      </c>
      <c r="V12" s="23">
        <v>175</v>
      </c>
      <c r="W12" s="25">
        <v>0.81100000000000005</v>
      </c>
      <c r="X12" s="23">
        <v>441</v>
      </c>
    </row>
    <row r="13" spans="2:24" x14ac:dyDescent="0.25">
      <c r="B13" s="35">
        <v>14</v>
      </c>
      <c r="C13" s="36">
        <v>190</v>
      </c>
      <c r="D13" s="37">
        <v>0.82199999999999995</v>
      </c>
      <c r="E13" s="38">
        <f t="shared" si="0"/>
        <v>935.17000000000007</v>
      </c>
      <c r="F13" s="36">
        <v>190</v>
      </c>
      <c r="G13" s="37">
        <v>0.82599999999999996</v>
      </c>
      <c r="H13" s="39">
        <v>936</v>
      </c>
      <c r="I13" s="40">
        <v>191</v>
      </c>
      <c r="J13" s="37">
        <v>0.82599999999999996</v>
      </c>
      <c r="K13" s="38">
        <f t="shared" si="1"/>
        <v>936</v>
      </c>
      <c r="L13" s="41">
        <v>198.38800000000001</v>
      </c>
      <c r="M13" s="42">
        <v>0.76590813929944102</v>
      </c>
      <c r="N13" s="43">
        <v>947.969999999999</v>
      </c>
      <c r="P13" s="23">
        <v>14</v>
      </c>
      <c r="Q13" s="23">
        <v>191</v>
      </c>
      <c r="R13" s="25">
        <v>0.82599999999999996</v>
      </c>
      <c r="S13" s="23">
        <v>520</v>
      </c>
      <c r="U13" s="23">
        <v>14</v>
      </c>
      <c r="V13" s="23">
        <v>190</v>
      </c>
      <c r="W13" s="25">
        <v>0.82199999999999995</v>
      </c>
      <c r="X13" s="23">
        <v>475.5</v>
      </c>
    </row>
    <row r="14" spans="2:24" x14ac:dyDescent="0.25">
      <c r="B14" s="30">
        <v>15</v>
      </c>
      <c r="C14" s="24">
        <v>206</v>
      </c>
      <c r="D14" s="25">
        <v>0.83199999999999996</v>
      </c>
      <c r="E14" s="26">
        <f t="shared" si="0"/>
        <v>970.67000000000007</v>
      </c>
      <c r="F14" s="24">
        <v>206</v>
      </c>
      <c r="G14" s="25">
        <v>0.83599999999999997</v>
      </c>
      <c r="H14" s="27">
        <v>971</v>
      </c>
      <c r="I14" s="23">
        <v>207</v>
      </c>
      <c r="J14" s="25">
        <v>0.83599999999999997</v>
      </c>
      <c r="K14" s="26">
        <f t="shared" si="1"/>
        <v>970.2</v>
      </c>
      <c r="L14" s="32">
        <v>212.41458</v>
      </c>
      <c r="M14" s="33">
        <v>0.77079406494514602</v>
      </c>
      <c r="N14" s="34">
        <v>978.74999999999898</v>
      </c>
      <c r="P14" s="23">
        <v>15</v>
      </c>
      <c r="Q14" s="23">
        <v>207</v>
      </c>
      <c r="R14" s="25">
        <v>0.83599999999999997</v>
      </c>
      <c r="S14" s="23">
        <v>539</v>
      </c>
      <c r="U14" s="23">
        <v>15</v>
      </c>
      <c r="V14" s="23">
        <v>206</v>
      </c>
      <c r="W14" s="25">
        <v>0.83199999999999996</v>
      </c>
      <c r="X14" s="23">
        <v>511</v>
      </c>
    </row>
    <row r="15" spans="2:24" x14ac:dyDescent="0.25">
      <c r="B15" s="35">
        <v>16</v>
      </c>
      <c r="C15" s="36">
        <v>222</v>
      </c>
      <c r="D15" s="37">
        <v>0.83899999999999997</v>
      </c>
      <c r="E15" s="38">
        <f t="shared" si="0"/>
        <v>1001.6700000000001</v>
      </c>
      <c r="F15" s="36">
        <v>222</v>
      </c>
      <c r="G15" s="37">
        <v>0.84299999999999997</v>
      </c>
      <c r="H15" s="39">
        <v>1002</v>
      </c>
      <c r="I15" s="40">
        <v>221</v>
      </c>
      <c r="J15" s="37">
        <v>0.84299999999999997</v>
      </c>
      <c r="K15" s="38">
        <f t="shared" si="1"/>
        <v>1000.8</v>
      </c>
      <c r="L15" s="41">
        <v>226.44116</v>
      </c>
      <c r="M15" s="42">
        <v>0.77581184333404396</v>
      </c>
      <c r="N15" s="43">
        <v>1007.826057594</v>
      </c>
      <c r="P15" s="23">
        <v>16</v>
      </c>
      <c r="Q15" s="23">
        <v>221</v>
      </c>
      <c r="R15" s="25">
        <v>0.84299999999999997</v>
      </c>
      <c r="S15" s="23">
        <v>556</v>
      </c>
      <c r="U15" s="23">
        <v>16</v>
      </c>
      <c r="V15" s="23">
        <v>222</v>
      </c>
      <c r="W15" s="25">
        <v>0.83899999999999997</v>
      </c>
      <c r="X15" s="23">
        <v>542</v>
      </c>
    </row>
    <row r="16" spans="2:24" x14ac:dyDescent="0.25">
      <c r="B16" s="30">
        <v>17</v>
      </c>
      <c r="C16" s="24">
        <v>237</v>
      </c>
      <c r="D16" s="25">
        <v>0.84699999999999998</v>
      </c>
      <c r="E16" s="26">
        <f t="shared" si="0"/>
        <v>1031.67</v>
      </c>
      <c r="F16" s="24">
        <v>237</v>
      </c>
      <c r="G16" s="25">
        <v>0.85099999999999998</v>
      </c>
      <c r="H16" s="27">
        <v>1032</v>
      </c>
      <c r="I16" s="23">
        <v>237</v>
      </c>
      <c r="J16" s="25">
        <v>0.85099999999999998</v>
      </c>
      <c r="K16" s="26">
        <f t="shared" si="1"/>
        <v>1031.4000000000001</v>
      </c>
      <c r="L16" s="32">
        <v>240.46773999999999</v>
      </c>
      <c r="M16" s="33"/>
      <c r="N16" s="34">
        <v>1037.07</v>
      </c>
      <c r="P16" s="23">
        <v>17</v>
      </c>
      <c r="Q16" s="23">
        <v>237</v>
      </c>
      <c r="R16" s="25">
        <v>0.85099999999999998</v>
      </c>
      <c r="S16" s="23">
        <v>573</v>
      </c>
      <c r="U16" s="23">
        <v>17</v>
      </c>
      <c r="V16" s="23">
        <v>237</v>
      </c>
      <c r="W16" s="25">
        <v>0.84699999999999998</v>
      </c>
      <c r="X16" s="23">
        <v>572</v>
      </c>
    </row>
    <row r="17" spans="2:24" x14ac:dyDescent="0.25">
      <c r="B17" s="35">
        <v>18</v>
      </c>
      <c r="C17" s="36">
        <v>251</v>
      </c>
      <c r="D17" s="37">
        <v>0.85199999999999998</v>
      </c>
      <c r="E17" s="38">
        <f t="shared" si="0"/>
        <v>1054.67</v>
      </c>
      <c r="F17" s="36">
        <v>251</v>
      </c>
      <c r="G17" s="37">
        <v>0.85599999999999998</v>
      </c>
      <c r="H17" s="39">
        <v>1055</v>
      </c>
      <c r="I17" s="40">
        <v>249</v>
      </c>
      <c r="J17" s="37">
        <v>0.85599999999999998</v>
      </c>
      <c r="K17" s="38">
        <f t="shared" si="1"/>
        <v>1054.8</v>
      </c>
      <c r="L17" s="41">
        <v>254.49431999999999</v>
      </c>
      <c r="M17" s="42"/>
      <c r="N17" s="43">
        <v>1060.46999999999</v>
      </c>
      <c r="P17" s="23">
        <v>18</v>
      </c>
      <c r="Q17" s="23">
        <v>249</v>
      </c>
      <c r="R17" s="25">
        <v>0.85599999999999998</v>
      </c>
      <c r="S17" s="23">
        <v>586</v>
      </c>
      <c r="U17" s="23">
        <v>18</v>
      </c>
      <c r="V17" s="23">
        <v>251</v>
      </c>
      <c r="W17" s="25">
        <v>0.85199999999999998</v>
      </c>
      <c r="X17" s="23">
        <v>595</v>
      </c>
    </row>
    <row r="18" spans="2:24" x14ac:dyDescent="0.25">
      <c r="B18" s="30">
        <v>19</v>
      </c>
      <c r="C18" s="24">
        <v>263</v>
      </c>
      <c r="D18" s="25">
        <v>0.85699999999999998</v>
      </c>
      <c r="E18" s="26">
        <f t="shared" si="0"/>
        <v>1076.67</v>
      </c>
      <c r="F18" s="24">
        <v>263</v>
      </c>
      <c r="G18" s="25">
        <v>0.86099999999999999</v>
      </c>
      <c r="H18" s="27">
        <v>1077</v>
      </c>
      <c r="I18" s="23">
        <v>261</v>
      </c>
      <c r="J18" s="25">
        <v>0.86099999999999999</v>
      </c>
      <c r="K18" s="26">
        <f t="shared" si="1"/>
        <v>1076.4000000000001</v>
      </c>
      <c r="L18" s="32">
        <v>268.52089999999998</v>
      </c>
      <c r="M18" s="33"/>
      <c r="N18" s="34">
        <v>1085.6699999999901</v>
      </c>
      <c r="P18" s="23">
        <v>19</v>
      </c>
      <c r="Q18" s="23">
        <v>261</v>
      </c>
      <c r="R18" s="25">
        <v>0.86099999999999999</v>
      </c>
      <c r="S18" s="23">
        <v>598</v>
      </c>
      <c r="U18" s="23">
        <v>19</v>
      </c>
      <c r="V18" s="23">
        <v>263</v>
      </c>
      <c r="W18" s="25">
        <v>0.85699999999999998</v>
      </c>
      <c r="X18" s="23">
        <v>617</v>
      </c>
    </row>
    <row r="19" spans="2:24" x14ac:dyDescent="0.25">
      <c r="B19" s="35">
        <v>20</v>
      </c>
      <c r="C19" s="36">
        <v>275</v>
      </c>
      <c r="D19" s="37">
        <v>0.86199999999999999</v>
      </c>
      <c r="E19" s="38">
        <f t="shared" si="0"/>
        <v>1100.17</v>
      </c>
      <c r="F19" s="36">
        <v>275</v>
      </c>
      <c r="G19" s="37">
        <v>0.86599999999999999</v>
      </c>
      <c r="H19" s="39">
        <v>1101</v>
      </c>
      <c r="I19" s="40">
        <v>275</v>
      </c>
      <c r="J19" s="37">
        <v>0.86599999999999999</v>
      </c>
      <c r="K19" s="38">
        <f t="shared" si="1"/>
        <v>1099.8</v>
      </c>
      <c r="L19" s="41">
        <v>282.54748000000001</v>
      </c>
      <c r="M19" s="42"/>
      <c r="N19" s="43">
        <v>1111.05</v>
      </c>
      <c r="P19" s="23">
        <v>20</v>
      </c>
      <c r="Q19" s="23">
        <v>275</v>
      </c>
      <c r="R19" s="25">
        <v>0.86599999999999999</v>
      </c>
      <c r="S19" s="23">
        <v>611</v>
      </c>
      <c r="U19" s="23">
        <v>20</v>
      </c>
      <c r="V19" s="23">
        <v>275</v>
      </c>
      <c r="W19" s="25">
        <v>0.86199999999999999</v>
      </c>
      <c r="X19" s="23">
        <v>640.5</v>
      </c>
    </row>
    <row r="20" spans="2:24" x14ac:dyDescent="0.25">
      <c r="B20" s="30">
        <v>21</v>
      </c>
      <c r="C20" s="24">
        <v>291</v>
      </c>
      <c r="D20" s="25">
        <v>0.86699999999999999</v>
      </c>
      <c r="E20" s="26">
        <f t="shared" si="0"/>
        <v>1123.67</v>
      </c>
      <c r="F20" s="24">
        <v>291</v>
      </c>
      <c r="G20" s="25">
        <v>0.871</v>
      </c>
      <c r="H20" s="27">
        <v>1124</v>
      </c>
      <c r="I20" s="23">
        <v>289</v>
      </c>
      <c r="J20" s="25">
        <v>0.871</v>
      </c>
      <c r="K20" s="26">
        <f t="shared" si="1"/>
        <v>1123.2</v>
      </c>
      <c r="L20" s="32">
        <v>296.57405999999997</v>
      </c>
      <c r="M20" s="33"/>
      <c r="N20" s="34">
        <v>1137.8699999999999</v>
      </c>
      <c r="P20" s="23">
        <v>21</v>
      </c>
      <c r="Q20" s="23">
        <v>289</v>
      </c>
      <c r="R20" s="25">
        <v>0.871</v>
      </c>
      <c r="S20" s="23">
        <v>624</v>
      </c>
      <c r="U20" s="23">
        <v>21</v>
      </c>
      <c r="V20" s="23">
        <v>291</v>
      </c>
      <c r="W20" s="25">
        <v>0.86699999999999999</v>
      </c>
      <c r="X20" s="23">
        <v>664</v>
      </c>
    </row>
    <row r="21" spans="2:24" x14ac:dyDescent="0.25">
      <c r="B21" s="35">
        <v>22</v>
      </c>
      <c r="C21" s="36">
        <v>305</v>
      </c>
      <c r="D21" s="37">
        <v>0.872</v>
      </c>
      <c r="E21" s="38">
        <f t="shared" si="0"/>
        <v>1145.67</v>
      </c>
      <c r="F21" s="36">
        <v>300</v>
      </c>
      <c r="G21" s="37">
        <v>0.876</v>
      </c>
      <c r="H21" s="39">
        <v>1146</v>
      </c>
      <c r="I21" s="40">
        <v>303</v>
      </c>
      <c r="J21" s="37">
        <v>0.876</v>
      </c>
      <c r="K21" s="38">
        <f t="shared" si="1"/>
        <v>1146.5999999999999</v>
      </c>
      <c r="L21" s="41">
        <v>310.60064</v>
      </c>
      <c r="M21" s="42"/>
      <c r="N21" s="43">
        <v>1154.3359874526</v>
      </c>
      <c r="P21" s="23">
        <v>22</v>
      </c>
      <c r="Q21" s="23">
        <v>303</v>
      </c>
      <c r="R21" s="25">
        <v>0.876</v>
      </c>
      <c r="S21" s="23">
        <v>637</v>
      </c>
      <c r="U21" s="23">
        <v>22</v>
      </c>
      <c r="V21" s="23">
        <v>305</v>
      </c>
      <c r="W21" s="25">
        <v>0.872</v>
      </c>
      <c r="X21" s="23">
        <v>686</v>
      </c>
    </row>
    <row r="22" spans="2:24" x14ac:dyDescent="0.25">
      <c r="B22" s="30">
        <v>23</v>
      </c>
      <c r="C22" s="24">
        <v>318</v>
      </c>
      <c r="D22" s="25">
        <v>0.877</v>
      </c>
      <c r="E22" s="26">
        <f t="shared" si="0"/>
        <v>1166.67</v>
      </c>
      <c r="F22" s="24">
        <v>312</v>
      </c>
      <c r="G22" s="25">
        <v>0.88100000000000001</v>
      </c>
      <c r="H22" s="27">
        <v>1167</v>
      </c>
      <c r="I22" s="23">
        <v>317</v>
      </c>
      <c r="J22" s="25">
        <v>0.88100000000000001</v>
      </c>
      <c r="K22" s="26">
        <f t="shared" si="1"/>
        <v>1166.4000000000001</v>
      </c>
      <c r="L22" s="32">
        <v>324.62722000000002</v>
      </c>
      <c r="M22" s="33"/>
      <c r="N22" s="34">
        <v>1177.46999999999</v>
      </c>
      <c r="P22" s="23">
        <v>23</v>
      </c>
      <c r="Q22" s="23">
        <v>317</v>
      </c>
      <c r="R22" s="25">
        <v>0.88100000000000001</v>
      </c>
      <c r="S22" s="23">
        <v>648</v>
      </c>
      <c r="U22" s="23">
        <v>23</v>
      </c>
      <c r="V22" s="23">
        <v>318</v>
      </c>
      <c r="W22" s="25">
        <v>0.877</v>
      </c>
      <c r="X22" s="23">
        <v>707</v>
      </c>
    </row>
    <row r="23" spans="2:24" x14ac:dyDescent="0.25">
      <c r="B23" s="35">
        <v>24</v>
      </c>
      <c r="C23" s="36">
        <v>331</v>
      </c>
      <c r="D23" s="37">
        <v>0.88100000000000001</v>
      </c>
      <c r="E23" s="38">
        <f t="shared" si="0"/>
        <v>1186.67</v>
      </c>
      <c r="F23" s="36">
        <v>324</v>
      </c>
      <c r="G23" s="37">
        <v>0.88500000000000001</v>
      </c>
      <c r="H23" s="39">
        <v>1187</v>
      </c>
      <c r="I23" s="40">
        <v>331</v>
      </c>
      <c r="J23" s="37">
        <v>0.88500000000000001</v>
      </c>
      <c r="K23" s="38">
        <f t="shared" si="1"/>
        <v>1188</v>
      </c>
      <c r="L23" s="41">
        <v>338.65379999999999</v>
      </c>
      <c r="M23" s="42"/>
      <c r="N23" s="43">
        <v>1195.46999999999</v>
      </c>
      <c r="P23" s="23">
        <v>24</v>
      </c>
      <c r="Q23" s="23">
        <v>331</v>
      </c>
      <c r="R23" s="25">
        <v>0.88500000000000001</v>
      </c>
      <c r="S23" s="23">
        <v>660</v>
      </c>
      <c r="U23" s="23">
        <v>24</v>
      </c>
      <c r="V23" s="23">
        <v>331</v>
      </c>
      <c r="W23" s="25">
        <v>0.88100000000000001</v>
      </c>
      <c r="X23" s="23">
        <v>727</v>
      </c>
    </row>
    <row r="24" spans="2:24" x14ac:dyDescent="0.25">
      <c r="B24" s="30">
        <v>25</v>
      </c>
      <c r="C24" s="24">
        <v>345</v>
      </c>
      <c r="D24" s="25">
        <v>0.88500000000000001</v>
      </c>
      <c r="E24" s="26">
        <f t="shared" si="0"/>
        <v>1206.67</v>
      </c>
      <c r="F24" s="24">
        <v>337</v>
      </c>
      <c r="G24" s="25">
        <v>0.88800000000000001</v>
      </c>
      <c r="H24" s="27">
        <v>1207</v>
      </c>
      <c r="I24" s="23">
        <v>345</v>
      </c>
      <c r="J24" s="25">
        <v>0.88800000000000001</v>
      </c>
      <c r="K24" s="26">
        <f t="shared" si="1"/>
        <v>1207.8</v>
      </c>
      <c r="L24" s="32">
        <v>352.68038000000001</v>
      </c>
      <c r="M24" s="33"/>
      <c r="N24" s="34">
        <v>1215.0899999999899</v>
      </c>
      <c r="P24" s="23">
        <v>25</v>
      </c>
      <c r="Q24" s="23">
        <v>345</v>
      </c>
      <c r="R24" s="25">
        <v>0.88800000000000001</v>
      </c>
      <c r="S24" s="23">
        <v>671</v>
      </c>
      <c r="U24" s="23">
        <v>25</v>
      </c>
      <c r="V24" s="23">
        <v>345</v>
      </c>
      <c r="W24" s="25">
        <v>0.88500000000000001</v>
      </c>
      <c r="X24" s="23">
        <v>747</v>
      </c>
    </row>
    <row r="25" spans="2:24" x14ac:dyDescent="0.25">
      <c r="B25" s="35">
        <v>26</v>
      </c>
      <c r="C25" s="36">
        <v>359</v>
      </c>
      <c r="D25" s="37">
        <v>0.88900000000000001</v>
      </c>
      <c r="E25" s="38">
        <f t="shared" si="0"/>
        <v>1225.67</v>
      </c>
      <c r="F25" s="36">
        <v>349</v>
      </c>
      <c r="G25" s="37">
        <v>0.89200000000000002</v>
      </c>
      <c r="H25" s="39">
        <v>1226</v>
      </c>
      <c r="I25" s="40">
        <v>359</v>
      </c>
      <c r="J25" s="37">
        <v>0.89200000000000002</v>
      </c>
      <c r="K25" s="38">
        <f t="shared" si="1"/>
        <v>1225.8</v>
      </c>
      <c r="L25" s="41">
        <v>366.70695999999998</v>
      </c>
      <c r="M25" s="42"/>
      <c r="N25" s="43">
        <v>1238.6699999999901</v>
      </c>
      <c r="P25" s="23">
        <v>26</v>
      </c>
      <c r="Q25" s="23">
        <v>359</v>
      </c>
      <c r="R25" s="25">
        <v>0.89200000000000002</v>
      </c>
      <c r="S25" s="23">
        <v>681</v>
      </c>
      <c r="U25" s="23">
        <v>26</v>
      </c>
      <c r="V25" s="23">
        <v>359</v>
      </c>
      <c r="W25" s="25">
        <v>0.88900000000000001</v>
      </c>
      <c r="X25" s="23">
        <v>766</v>
      </c>
    </row>
    <row r="26" spans="2:24" x14ac:dyDescent="0.25">
      <c r="B26" s="30">
        <v>27</v>
      </c>
      <c r="C26" s="24">
        <v>374</v>
      </c>
      <c r="D26" s="25">
        <v>0.89300000000000002</v>
      </c>
      <c r="E26" s="26">
        <f t="shared" si="0"/>
        <v>1243.67</v>
      </c>
      <c r="F26" s="24">
        <v>360</v>
      </c>
      <c r="G26" s="25">
        <v>0.89600000000000002</v>
      </c>
      <c r="H26" s="27">
        <v>1244</v>
      </c>
      <c r="I26" s="23">
        <v>373</v>
      </c>
      <c r="J26" s="25">
        <v>0.89600000000000002</v>
      </c>
      <c r="K26" s="26">
        <f t="shared" si="1"/>
        <v>1243.8</v>
      </c>
      <c r="L26" s="32">
        <v>380.73354</v>
      </c>
      <c r="M26" s="33"/>
      <c r="N26" s="34">
        <v>1287.26999999999</v>
      </c>
      <c r="P26" s="23">
        <v>27</v>
      </c>
      <c r="Q26" s="23">
        <v>373</v>
      </c>
      <c r="R26" s="25">
        <v>0.89600000000000002</v>
      </c>
      <c r="S26" s="23">
        <v>691</v>
      </c>
      <c r="U26" s="23">
        <v>27</v>
      </c>
      <c r="V26" s="23">
        <v>374</v>
      </c>
      <c r="W26" s="25">
        <v>0.89300000000000002</v>
      </c>
      <c r="X26" s="23">
        <v>784</v>
      </c>
    </row>
    <row r="27" spans="2:24" x14ac:dyDescent="0.25">
      <c r="B27" s="35">
        <v>28</v>
      </c>
      <c r="C27" s="36">
        <v>388</v>
      </c>
      <c r="D27" s="37">
        <v>0.89600000000000002</v>
      </c>
      <c r="E27" s="38">
        <f t="shared" si="0"/>
        <v>1261.67</v>
      </c>
      <c r="F27" s="36">
        <v>372</v>
      </c>
      <c r="G27" s="37">
        <v>0.89900000000000002</v>
      </c>
      <c r="H27" s="39">
        <v>1262</v>
      </c>
      <c r="I27" s="40">
        <v>387</v>
      </c>
      <c r="J27" s="37">
        <v>0.89900000000000002</v>
      </c>
      <c r="K27" s="38">
        <f t="shared" si="1"/>
        <v>1261.8</v>
      </c>
      <c r="L27" s="41">
        <v>394.76011999999997</v>
      </c>
      <c r="M27" s="42"/>
      <c r="N27" s="43">
        <v>1269.26999999999</v>
      </c>
      <c r="P27" s="23">
        <v>28</v>
      </c>
      <c r="Q27" s="23">
        <v>387</v>
      </c>
      <c r="R27" s="25">
        <v>0.89900000000000002</v>
      </c>
      <c r="S27" s="23">
        <v>701</v>
      </c>
      <c r="U27" s="23">
        <v>28</v>
      </c>
      <c r="V27" s="23">
        <v>388</v>
      </c>
      <c r="W27" s="25">
        <v>0.89600000000000002</v>
      </c>
      <c r="X27" s="23">
        <v>802</v>
      </c>
    </row>
    <row r="28" spans="2:24" x14ac:dyDescent="0.25">
      <c r="B28" s="30">
        <v>29</v>
      </c>
      <c r="C28" s="24">
        <v>402</v>
      </c>
      <c r="D28" s="25">
        <v>0.89900000000000002</v>
      </c>
      <c r="E28" s="26">
        <f t="shared" si="0"/>
        <v>1276.67</v>
      </c>
      <c r="F28" s="24">
        <v>382</v>
      </c>
      <c r="G28" s="25">
        <v>0.90200000000000002</v>
      </c>
      <c r="H28" s="27">
        <v>1277</v>
      </c>
      <c r="I28" s="23">
        <v>400</v>
      </c>
      <c r="J28" s="25">
        <v>0.90200000000000002</v>
      </c>
      <c r="K28" s="26">
        <f t="shared" si="1"/>
        <v>1278</v>
      </c>
      <c r="L28" s="32">
        <v>408.7867</v>
      </c>
      <c r="M28" s="33"/>
      <c r="N28" s="34">
        <v>1289.07</v>
      </c>
      <c r="P28" s="23">
        <v>29</v>
      </c>
      <c r="Q28" s="23">
        <v>400</v>
      </c>
      <c r="R28" s="25">
        <v>0.90200000000000002</v>
      </c>
      <c r="S28" s="23">
        <v>710</v>
      </c>
      <c r="U28" s="23">
        <v>29</v>
      </c>
      <c r="V28" s="23">
        <v>402</v>
      </c>
      <c r="W28" s="25">
        <v>0.89900000000000002</v>
      </c>
      <c r="X28" s="23">
        <v>817</v>
      </c>
    </row>
    <row r="29" spans="2:24" x14ac:dyDescent="0.25">
      <c r="B29" s="35">
        <v>30</v>
      </c>
      <c r="C29" s="36">
        <v>416</v>
      </c>
      <c r="D29" s="37">
        <v>0.90200000000000002</v>
      </c>
      <c r="E29" s="38">
        <f t="shared" si="0"/>
        <v>1293.67</v>
      </c>
      <c r="F29" s="36">
        <v>394</v>
      </c>
      <c r="G29" s="37">
        <v>0.90500000000000003</v>
      </c>
      <c r="H29" s="39">
        <v>1294</v>
      </c>
      <c r="I29" s="40">
        <v>415</v>
      </c>
      <c r="J29" s="37">
        <v>0.90500000000000003</v>
      </c>
      <c r="K29" s="38">
        <f t="shared" si="1"/>
        <v>1296</v>
      </c>
      <c r="L29" s="41">
        <v>422.81328000000002</v>
      </c>
      <c r="M29" s="42"/>
      <c r="N29" s="43">
        <v>1303.46999999999</v>
      </c>
      <c r="P29" s="23">
        <v>30</v>
      </c>
      <c r="Q29" s="23">
        <v>415</v>
      </c>
      <c r="R29" s="25">
        <v>0.90500000000000003</v>
      </c>
      <c r="S29" s="23">
        <v>720</v>
      </c>
      <c r="U29" s="23">
        <v>30</v>
      </c>
      <c r="V29" s="23">
        <v>416</v>
      </c>
      <c r="W29" s="25">
        <v>0.90200000000000002</v>
      </c>
      <c r="X29" s="23">
        <v>834</v>
      </c>
    </row>
    <row r="30" spans="2:24" x14ac:dyDescent="0.25">
      <c r="B30" s="30">
        <v>31</v>
      </c>
      <c r="C30" s="24">
        <v>430</v>
      </c>
      <c r="D30" s="25">
        <v>0.90600000000000003</v>
      </c>
      <c r="E30" s="26">
        <f t="shared" si="0"/>
        <v>1309.67</v>
      </c>
      <c r="F30" s="24">
        <v>404</v>
      </c>
      <c r="G30" s="25">
        <v>0.90900000000000003</v>
      </c>
      <c r="H30" s="27">
        <v>1310</v>
      </c>
      <c r="I30" s="23">
        <v>429</v>
      </c>
      <c r="J30" s="25">
        <v>0.90900000000000003</v>
      </c>
      <c r="K30" s="26">
        <f t="shared" si="1"/>
        <v>1310.4000000000001</v>
      </c>
      <c r="L30" s="32">
        <v>436.83985999999999</v>
      </c>
      <c r="M30" s="33"/>
      <c r="N30" s="34">
        <v>1316.07</v>
      </c>
      <c r="P30" s="23">
        <v>31</v>
      </c>
      <c r="Q30" s="23">
        <v>429</v>
      </c>
      <c r="R30" s="25">
        <v>0.90900000000000003</v>
      </c>
      <c r="S30" s="23">
        <v>728</v>
      </c>
      <c r="U30" s="23">
        <v>31</v>
      </c>
      <c r="V30" s="23">
        <v>430</v>
      </c>
      <c r="W30" s="25">
        <v>0.90600000000000003</v>
      </c>
      <c r="X30" s="23">
        <v>850</v>
      </c>
    </row>
    <row r="31" spans="2:24" x14ac:dyDescent="0.25">
      <c r="B31" s="35">
        <v>32</v>
      </c>
      <c r="C31" s="36">
        <v>444</v>
      </c>
      <c r="D31" s="37">
        <v>0.90900000000000003</v>
      </c>
      <c r="E31" s="38">
        <f t="shared" si="0"/>
        <v>1325.67</v>
      </c>
      <c r="F31" s="36">
        <v>415</v>
      </c>
      <c r="G31" s="37">
        <v>0.91200000000000003</v>
      </c>
      <c r="H31" s="39">
        <v>1326</v>
      </c>
      <c r="I31" s="40">
        <v>443</v>
      </c>
      <c r="J31" s="37">
        <v>0.91200000000000003</v>
      </c>
      <c r="K31" s="38">
        <f t="shared" si="1"/>
        <v>1326.6</v>
      </c>
      <c r="L31" s="41">
        <v>450.86644000000001</v>
      </c>
      <c r="M31" s="42"/>
      <c r="N31" s="43">
        <v>1337.6699999999901</v>
      </c>
      <c r="P31" s="23">
        <v>32</v>
      </c>
      <c r="Q31" s="23">
        <v>443</v>
      </c>
      <c r="R31" s="25">
        <v>0.91200000000000003</v>
      </c>
      <c r="S31" s="23">
        <v>737</v>
      </c>
      <c r="U31" s="23">
        <v>32</v>
      </c>
      <c r="V31" s="23">
        <v>444</v>
      </c>
      <c r="W31" s="25">
        <v>0.90900000000000003</v>
      </c>
      <c r="X31" s="23">
        <v>866</v>
      </c>
    </row>
    <row r="32" spans="2:24" x14ac:dyDescent="0.25">
      <c r="B32" s="30">
        <v>33</v>
      </c>
      <c r="C32" s="24">
        <v>458</v>
      </c>
      <c r="D32" s="25">
        <v>0.91200000000000003</v>
      </c>
      <c r="E32" s="26">
        <f t="shared" si="0"/>
        <v>1340.67</v>
      </c>
      <c r="F32" s="24">
        <v>426</v>
      </c>
      <c r="G32" s="25">
        <v>0.91500000000000004</v>
      </c>
      <c r="H32" s="27">
        <v>1341</v>
      </c>
      <c r="I32" s="23">
        <v>457</v>
      </c>
      <c r="J32" s="25">
        <v>0.91500000000000004</v>
      </c>
      <c r="K32" s="26">
        <f t="shared" si="1"/>
        <v>1341</v>
      </c>
      <c r="L32" s="32">
        <v>464.89301999999998</v>
      </c>
      <c r="M32" s="33"/>
      <c r="N32" s="34">
        <v>1346.6699999999901</v>
      </c>
      <c r="P32" s="23">
        <v>33</v>
      </c>
      <c r="Q32" s="23">
        <v>457</v>
      </c>
      <c r="R32" s="25">
        <v>0.91500000000000004</v>
      </c>
      <c r="S32" s="23">
        <v>745</v>
      </c>
      <c r="U32" s="23">
        <v>33</v>
      </c>
      <c r="V32" s="23">
        <v>458</v>
      </c>
      <c r="W32" s="25">
        <v>0.91200000000000003</v>
      </c>
      <c r="X32" s="23">
        <v>881</v>
      </c>
    </row>
    <row r="33" spans="2:24" x14ac:dyDescent="0.25">
      <c r="B33" s="35">
        <v>34</v>
      </c>
      <c r="C33" s="36">
        <v>472</v>
      </c>
      <c r="D33" s="37">
        <v>0.91400000000000003</v>
      </c>
      <c r="E33" s="38">
        <f t="shared" si="0"/>
        <v>1354.67</v>
      </c>
      <c r="F33" s="36">
        <v>437</v>
      </c>
      <c r="G33" s="37">
        <v>0.91700000000000004</v>
      </c>
      <c r="H33" s="39">
        <v>1355</v>
      </c>
      <c r="I33" s="40">
        <v>471</v>
      </c>
      <c r="J33" s="37">
        <v>0.91700000000000004</v>
      </c>
      <c r="K33" s="38">
        <f t="shared" si="1"/>
        <v>1355.4</v>
      </c>
      <c r="L33" s="41">
        <v>478.91959999999898</v>
      </c>
      <c r="M33" s="42"/>
      <c r="N33" s="43">
        <v>1361.07</v>
      </c>
      <c r="P33" s="23">
        <v>34</v>
      </c>
      <c r="Q33" s="23">
        <v>471</v>
      </c>
      <c r="R33" s="25">
        <v>0.91700000000000004</v>
      </c>
      <c r="S33" s="23">
        <v>753</v>
      </c>
      <c r="U33" s="23">
        <v>34</v>
      </c>
      <c r="V33" s="23">
        <v>472</v>
      </c>
      <c r="W33" s="25">
        <v>0.91400000000000003</v>
      </c>
      <c r="X33" s="23">
        <v>895</v>
      </c>
    </row>
    <row r="34" spans="2:24" x14ac:dyDescent="0.25">
      <c r="B34" s="30">
        <v>35</v>
      </c>
      <c r="C34" s="24">
        <v>486</v>
      </c>
      <c r="D34" s="25">
        <v>0.91700000000000004</v>
      </c>
      <c r="E34" s="26">
        <f t="shared" si="0"/>
        <v>1367.67</v>
      </c>
      <c r="F34" s="24">
        <v>445</v>
      </c>
      <c r="G34" s="25">
        <v>0.92</v>
      </c>
      <c r="H34" s="27">
        <v>1368</v>
      </c>
      <c r="I34" s="23">
        <v>485</v>
      </c>
      <c r="J34" s="25">
        <v>0.92</v>
      </c>
      <c r="K34" s="26">
        <f t="shared" si="1"/>
        <v>1368</v>
      </c>
      <c r="L34" s="32">
        <v>492.94618000000003</v>
      </c>
      <c r="M34" s="33"/>
      <c r="N34" s="34">
        <v>1371.87</v>
      </c>
      <c r="P34" s="23">
        <v>35</v>
      </c>
      <c r="Q34" s="23">
        <v>485</v>
      </c>
      <c r="R34" s="25">
        <v>0.92</v>
      </c>
      <c r="S34" s="23">
        <v>760</v>
      </c>
      <c r="U34" s="23">
        <v>35</v>
      </c>
      <c r="V34" s="23">
        <v>486</v>
      </c>
      <c r="W34" s="25">
        <v>0.91700000000000004</v>
      </c>
      <c r="X34" s="23">
        <v>908</v>
      </c>
    </row>
    <row r="35" spans="2:24" x14ac:dyDescent="0.25">
      <c r="B35" s="35">
        <v>36</v>
      </c>
      <c r="C35" s="36">
        <v>500</v>
      </c>
      <c r="D35" s="37">
        <v>0.91900000000000004</v>
      </c>
      <c r="E35" s="38">
        <f t="shared" si="0"/>
        <v>1381.67</v>
      </c>
      <c r="F35" s="36">
        <v>456</v>
      </c>
      <c r="G35" s="37">
        <v>0.92200000000000004</v>
      </c>
      <c r="H35" s="39">
        <v>1382</v>
      </c>
      <c r="I35" s="40">
        <v>499</v>
      </c>
      <c r="J35" s="37">
        <v>0.92200000000000004</v>
      </c>
      <c r="K35" s="38">
        <f t="shared" si="1"/>
        <v>1382.4</v>
      </c>
      <c r="L35" s="41">
        <v>506.97275999999999</v>
      </c>
      <c r="M35" s="42"/>
      <c r="N35" s="43">
        <v>1398.87</v>
      </c>
      <c r="P35" s="23">
        <v>36</v>
      </c>
      <c r="Q35" s="23">
        <v>499</v>
      </c>
      <c r="R35" s="25">
        <v>0.92200000000000004</v>
      </c>
      <c r="S35" s="23">
        <v>768</v>
      </c>
      <c r="U35" s="23">
        <v>36</v>
      </c>
      <c r="V35" s="23">
        <v>500</v>
      </c>
      <c r="W35" s="25">
        <v>0.91900000000000004</v>
      </c>
      <c r="X35" s="23">
        <v>922</v>
      </c>
    </row>
    <row r="36" spans="2:24" x14ac:dyDescent="0.25">
      <c r="B36" s="30">
        <v>37</v>
      </c>
      <c r="C36" s="24">
        <v>514</v>
      </c>
      <c r="D36" s="25">
        <v>0.92200000000000004</v>
      </c>
      <c r="E36" s="26">
        <f t="shared" si="0"/>
        <v>1293.67</v>
      </c>
      <c r="F36" s="24">
        <v>464</v>
      </c>
      <c r="G36" s="25">
        <v>0.92500000000000004</v>
      </c>
      <c r="H36" s="27">
        <v>1394</v>
      </c>
      <c r="I36" s="23">
        <v>513</v>
      </c>
      <c r="J36" s="25">
        <v>0.92500000000000004</v>
      </c>
      <c r="K36" s="26">
        <f t="shared" si="1"/>
        <v>1395</v>
      </c>
      <c r="L36" s="32">
        <v>520.99933999999996</v>
      </c>
      <c r="M36" s="33"/>
      <c r="N36" s="34">
        <v>1400.6699999999901</v>
      </c>
      <c r="P36" s="23">
        <v>37</v>
      </c>
      <c r="Q36" s="23">
        <v>513</v>
      </c>
      <c r="R36" s="25">
        <v>0.92500000000000004</v>
      </c>
      <c r="S36" s="23">
        <v>775</v>
      </c>
      <c r="U36" s="23">
        <v>37</v>
      </c>
      <c r="V36" s="23">
        <v>514</v>
      </c>
      <c r="W36" s="25">
        <v>0.92200000000000004</v>
      </c>
      <c r="X36" s="23">
        <v>834</v>
      </c>
    </row>
    <row r="37" spans="2:24" x14ac:dyDescent="0.25">
      <c r="B37" s="35">
        <v>38</v>
      </c>
      <c r="C37" s="36">
        <v>528</v>
      </c>
      <c r="D37" s="37">
        <v>0.92400000000000004</v>
      </c>
      <c r="E37" s="38">
        <f t="shared" si="0"/>
        <v>1406.67</v>
      </c>
      <c r="F37" s="36">
        <v>475</v>
      </c>
      <c r="G37" s="37">
        <v>0.92700000000000005</v>
      </c>
      <c r="H37" s="39">
        <v>1407</v>
      </c>
      <c r="I37" s="40">
        <v>528</v>
      </c>
      <c r="J37" s="37">
        <v>0.92700000000000005</v>
      </c>
      <c r="K37" s="38">
        <f t="shared" si="1"/>
        <v>1407.6</v>
      </c>
      <c r="L37" s="41">
        <v>535.02592000000004</v>
      </c>
      <c r="M37" s="42"/>
      <c r="N37" s="43">
        <v>1413.26999999999</v>
      </c>
      <c r="P37" s="23">
        <v>38</v>
      </c>
      <c r="Q37" s="23">
        <v>528</v>
      </c>
      <c r="R37" s="25">
        <v>0.92700000000000005</v>
      </c>
      <c r="S37" s="23">
        <v>782</v>
      </c>
      <c r="U37" s="23">
        <v>38</v>
      </c>
      <c r="V37" s="23">
        <v>528</v>
      </c>
      <c r="W37" s="25">
        <v>0.92400000000000004</v>
      </c>
      <c r="X37" s="23">
        <v>947</v>
      </c>
    </row>
    <row r="38" spans="2:24" x14ac:dyDescent="0.25">
      <c r="B38" s="30">
        <v>39</v>
      </c>
      <c r="C38" s="24">
        <v>542</v>
      </c>
      <c r="D38" s="25">
        <v>0.92600000000000005</v>
      </c>
      <c r="E38" s="26">
        <f t="shared" si="0"/>
        <v>1418.67</v>
      </c>
      <c r="F38" s="24">
        <v>484</v>
      </c>
      <c r="G38" s="25">
        <v>0.92900000000000005</v>
      </c>
      <c r="H38" s="27">
        <v>1417</v>
      </c>
      <c r="I38" s="23">
        <v>542</v>
      </c>
      <c r="J38" s="25">
        <v>0.92900000000000005</v>
      </c>
      <c r="K38" s="26">
        <f t="shared" si="1"/>
        <v>1420.2</v>
      </c>
      <c r="L38" s="32">
        <v>549.05250000000001</v>
      </c>
      <c r="M38" s="33"/>
      <c r="N38" s="34">
        <v>1424.0699999999899</v>
      </c>
      <c r="P38" s="23">
        <v>39</v>
      </c>
      <c r="Q38" s="23">
        <v>542</v>
      </c>
      <c r="R38" s="25">
        <v>0.92900000000000005</v>
      </c>
      <c r="S38" s="23">
        <v>789</v>
      </c>
      <c r="U38" s="23">
        <v>39</v>
      </c>
      <c r="V38" s="23">
        <v>542</v>
      </c>
      <c r="W38" s="25">
        <v>0.92600000000000005</v>
      </c>
      <c r="X38" s="23">
        <v>959</v>
      </c>
    </row>
    <row r="39" spans="2:24" x14ac:dyDescent="0.25">
      <c r="B39" s="35">
        <v>40</v>
      </c>
      <c r="C39" s="36">
        <v>556</v>
      </c>
      <c r="D39" s="37">
        <v>0.92800000000000005</v>
      </c>
      <c r="E39" s="38">
        <f t="shared" si="0"/>
        <v>1431.67</v>
      </c>
      <c r="F39" s="36">
        <v>495</v>
      </c>
      <c r="G39" s="37">
        <v>0.93100000000000005</v>
      </c>
      <c r="H39" s="39">
        <v>1432</v>
      </c>
      <c r="I39" s="40">
        <v>556</v>
      </c>
      <c r="J39" s="37">
        <v>0.93100000000000005</v>
      </c>
      <c r="K39" s="38">
        <f t="shared" si="1"/>
        <v>1431</v>
      </c>
      <c r="L39" s="41">
        <v>563.07907999999998</v>
      </c>
      <c r="M39" s="42"/>
      <c r="N39" s="43">
        <v>1431.26999999999</v>
      </c>
      <c r="P39" s="23">
        <v>40</v>
      </c>
      <c r="Q39" s="23">
        <v>556</v>
      </c>
      <c r="R39" s="25">
        <v>0.93100000000000005</v>
      </c>
      <c r="S39" s="23">
        <v>795</v>
      </c>
      <c r="U39" s="23">
        <v>40</v>
      </c>
      <c r="V39" s="23">
        <v>556</v>
      </c>
      <c r="W39" s="25">
        <v>0.92800000000000005</v>
      </c>
      <c r="X39" s="23">
        <v>972</v>
      </c>
    </row>
    <row r="40" spans="2:24" x14ac:dyDescent="0.25">
      <c r="B40" s="30">
        <v>41</v>
      </c>
      <c r="C40" s="24">
        <v>570</v>
      </c>
      <c r="D40" s="25">
        <v>0.93</v>
      </c>
      <c r="E40" s="26">
        <f t="shared" si="0"/>
        <v>1441.67</v>
      </c>
      <c r="F40" s="24">
        <v>502</v>
      </c>
      <c r="G40" s="25">
        <v>0.93300000000000005</v>
      </c>
      <c r="H40" s="27">
        <v>1442</v>
      </c>
      <c r="I40" s="23">
        <v>570</v>
      </c>
      <c r="J40" s="25">
        <v>0.93300000000000005</v>
      </c>
      <c r="K40" s="26">
        <f t="shared" si="1"/>
        <v>1443.6</v>
      </c>
      <c r="L40" s="32">
        <v>577.10565999999994</v>
      </c>
      <c r="M40" s="33"/>
      <c r="N40" s="34">
        <v>1447.46999999999</v>
      </c>
      <c r="P40" s="23">
        <v>41</v>
      </c>
      <c r="Q40" s="23">
        <v>570</v>
      </c>
      <c r="R40" s="25">
        <v>0.93300000000000005</v>
      </c>
      <c r="S40" s="23">
        <v>802</v>
      </c>
      <c r="U40" s="23">
        <v>41</v>
      </c>
      <c r="V40" s="23">
        <v>570</v>
      </c>
      <c r="W40" s="25">
        <v>0.93</v>
      </c>
      <c r="X40" s="23">
        <v>982</v>
      </c>
    </row>
    <row r="41" spans="2:24" x14ac:dyDescent="0.25">
      <c r="B41" s="35">
        <v>42</v>
      </c>
      <c r="C41" s="36">
        <v>584</v>
      </c>
      <c r="D41" s="37">
        <v>0.93100000000000005</v>
      </c>
      <c r="E41" s="38">
        <f t="shared" si="0"/>
        <v>1452.67</v>
      </c>
      <c r="F41" s="36">
        <v>512</v>
      </c>
      <c r="G41" s="37">
        <v>0.93400000000000005</v>
      </c>
      <c r="H41" s="39">
        <v>1453</v>
      </c>
      <c r="I41" s="40">
        <v>584</v>
      </c>
      <c r="J41" s="37">
        <v>0.93400000000000005</v>
      </c>
      <c r="K41" s="38">
        <f t="shared" si="1"/>
        <v>1454.4</v>
      </c>
      <c r="L41" s="41">
        <v>591.132239999999</v>
      </c>
      <c r="M41" s="42"/>
      <c r="N41" s="43">
        <v>1458.26999999999</v>
      </c>
      <c r="P41" s="23">
        <v>42</v>
      </c>
      <c r="Q41" s="23">
        <v>584</v>
      </c>
      <c r="R41" s="25">
        <v>0.93400000000000005</v>
      </c>
      <c r="S41" s="23">
        <v>808</v>
      </c>
      <c r="U41" s="23">
        <v>42</v>
      </c>
      <c r="V41" s="23">
        <v>584</v>
      </c>
      <c r="W41" s="25">
        <v>0.93100000000000005</v>
      </c>
      <c r="X41" s="23">
        <v>993</v>
      </c>
    </row>
    <row r="42" spans="2:24" x14ac:dyDescent="0.25">
      <c r="B42" s="30">
        <v>43</v>
      </c>
      <c r="C42" s="24">
        <v>598</v>
      </c>
      <c r="D42" s="25">
        <v>0.93300000000000005</v>
      </c>
      <c r="E42" s="26">
        <f t="shared" si="0"/>
        <v>1463.67</v>
      </c>
      <c r="F42" s="24">
        <v>521</v>
      </c>
      <c r="G42" s="25">
        <v>0.93600000000000005</v>
      </c>
      <c r="H42" s="27">
        <v>1464</v>
      </c>
      <c r="I42" s="23">
        <v>599</v>
      </c>
      <c r="J42" s="25">
        <v>0.93600000000000005</v>
      </c>
      <c r="K42" s="26">
        <f t="shared" si="1"/>
        <v>1465.2</v>
      </c>
      <c r="L42" s="32">
        <v>605.15881999999999</v>
      </c>
      <c r="M42" s="33"/>
      <c r="N42" s="34">
        <v>1468.1699999999901</v>
      </c>
      <c r="P42" s="23">
        <v>43</v>
      </c>
      <c r="Q42" s="23">
        <v>599</v>
      </c>
      <c r="R42" s="25">
        <v>0.93600000000000005</v>
      </c>
      <c r="S42" s="23">
        <v>814</v>
      </c>
      <c r="U42" s="23">
        <v>43</v>
      </c>
      <c r="V42" s="23">
        <v>598</v>
      </c>
      <c r="W42" s="25">
        <v>0.93300000000000005</v>
      </c>
      <c r="X42" s="23">
        <v>1004</v>
      </c>
    </row>
    <row r="43" spans="2:24" x14ac:dyDescent="0.25">
      <c r="B43" s="35">
        <v>44</v>
      </c>
      <c r="C43" s="36">
        <v>612</v>
      </c>
      <c r="D43" s="37">
        <v>0.93500000000000005</v>
      </c>
      <c r="E43" s="38">
        <f t="shared" si="0"/>
        <v>1476.67</v>
      </c>
      <c r="F43" s="36">
        <v>531</v>
      </c>
      <c r="G43" s="37">
        <v>0.93799999999999994</v>
      </c>
      <c r="H43" s="39">
        <v>1477</v>
      </c>
      <c r="I43" s="40">
        <v>614</v>
      </c>
      <c r="J43" s="37">
        <v>0.93799999999999994</v>
      </c>
      <c r="K43" s="38">
        <f t="shared" si="1"/>
        <v>1476</v>
      </c>
      <c r="L43" s="41">
        <v>619.18539999999996</v>
      </c>
      <c r="M43" s="42"/>
      <c r="N43" s="43">
        <v>1478.0699999999899</v>
      </c>
      <c r="P43" s="23">
        <v>44</v>
      </c>
      <c r="Q43" s="23">
        <v>614</v>
      </c>
      <c r="R43" s="25">
        <v>0.93799999999999994</v>
      </c>
      <c r="S43" s="23">
        <v>820</v>
      </c>
      <c r="U43" s="23">
        <v>44</v>
      </c>
      <c r="V43" s="23">
        <v>612</v>
      </c>
      <c r="W43" s="25">
        <v>0.93500000000000005</v>
      </c>
      <c r="X43" s="23">
        <v>1017</v>
      </c>
    </row>
    <row r="44" spans="2:24" x14ac:dyDescent="0.25">
      <c r="B44" s="30">
        <v>45</v>
      </c>
      <c r="C44" s="24">
        <v>626</v>
      </c>
      <c r="D44" s="25">
        <v>0.93700000000000006</v>
      </c>
      <c r="E44" s="26">
        <f t="shared" si="0"/>
        <v>1486.67</v>
      </c>
      <c r="F44" s="24">
        <v>539</v>
      </c>
      <c r="G44" s="25">
        <v>0.94</v>
      </c>
      <c r="H44" s="27">
        <v>1487</v>
      </c>
      <c r="I44" s="23">
        <v>629</v>
      </c>
      <c r="J44" s="25">
        <v>0.94</v>
      </c>
      <c r="K44" s="26">
        <f t="shared" si="1"/>
        <v>1486.8</v>
      </c>
      <c r="L44" s="32">
        <v>633.21198000000004</v>
      </c>
      <c r="M44" s="33"/>
      <c r="N44" s="34">
        <v>1488.87</v>
      </c>
      <c r="P44" s="23">
        <v>45</v>
      </c>
      <c r="Q44" s="23">
        <v>629</v>
      </c>
      <c r="R44" s="25">
        <v>0.94</v>
      </c>
      <c r="S44" s="23">
        <v>826</v>
      </c>
      <c r="U44" s="23">
        <v>45</v>
      </c>
      <c r="V44" s="23">
        <v>626</v>
      </c>
      <c r="W44" s="25">
        <v>0.93700000000000006</v>
      </c>
      <c r="X44" s="23">
        <v>1027</v>
      </c>
    </row>
    <row r="45" spans="2:24" x14ac:dyDescent="0.25">
      <c r="B45" s="35">
        <v>46</v>
      </c>
      <c r="C45" s="36"/>
      <c r="D45" s="37"/>
      <c r="E45" s="39"/>
      <c r="F45" s="36"/>
      <c r="G45" s="37"/>
      <c r="H45" s="39"/>
      <c r="I45" s="40">
        <v>641</v>
      </c>
      <c r="J45" s="37">
        <v>0.94099999999999995</v>
      </c>
      <c r="K45" s="38">
        <f t="shared" si="1"/>
        <v>1495.8</v>
      </c>
      <c r="L45" s="41">
        <v>647.23856000000001</v>
      </c>
      <c r="M45" s="42"/>
      <c r="N45" s="43">
        <v>1497.87</v>
      </c>
      <c r="P45" s="23">
        <v>46</v>
      </c>
      <c r="Q45" s="23">
        <v>641</v>
      </c>
      <c r="R45" s="25">
        <v>0.94099999999999995</v>
      </c>
      <c r="S45" s="23">
        <v>831</v>
      </c>
      <c r="U45" s="23">
        <v>46</v>
      </c>
    </row>
    <row r="46" spans="2:24" x14ac:dyDescent="0.25">
      <c r="B46" s="30">
        <v>47</v>
      </c>
      <c r="C46" s="24"/>
      <c r="E46" s="27"/>
      <c r="F46" s="24"/>
      <c r="H46" s="27"/>
      <c r="I46" s="23">
        <v>656</v>
      </c>
      <c r="J46" s="25">
        <v>0.94299999999999995</v>
      </c>
      <c r="K46" s="26">
        <f t="shared" si="1"/>
        <v>1504.8</v>
      </c>
      <c r="L46" s="32">
        <v>661.26513999999997</v>
      </c>
      <c r="M46" s="33"/>
      <c r="N46" s="34">
        <v>1506.87</v>
      </c>
      <c r="P46" s="23">
        <v>47</v>
      </c>
      <c r="Q46" s="23">
        <v>656</v>
      </c>
      <c r="R46" s="25">
        <v>0.94299999999999995</v>
      </c>
      <c r="S46" s="23">
        <v>836</v>
      </c>
      <c r="U46" s="23">
        <v>47</v>
      </c>
    </row>
    <row r="47" spans="2:24" x14ac:dyDescent="0.25">
      <c r="B47" s="35">
        <v>48</v>
      </c>
      <c r="C47" s="36"/>
      <c r="D47" s="37"/>
      <c r="E47" s="39"/>
      <c r="F47" s="36"/>
      <c r="G47" s="37"/>
      <c r="H47" s="39"/>
      <c r="I47" s="40">
        <v>670</v>
      </c>
      <c r="J47" s="37">
        <v>0.94399999999999995</v>
      </c>
      <c r="K47" s="38">
        <f t="shared" si="1"/>
        <v>1513.8</v>
      </c>
      <c r="L47" s="41">
        <v>675.29171999999903</v>
      </c>
      <c r="M47" s="42"/>
      <c r="N47" s="43">
        <v>1517.6699999999901</v>
      </c>
      <c r="P47" s="23">
        <v>48</v>
      </c>
      <c r="Q47" s="23">
        <v>670</v>
      </c>
      <c r="R47" s="25">
        <v>0.94399999999999995</v>
      </c>
      <c r="S47" s="23">
        <v>841</v>
      </c>
      <c r="U47" s="23">
        <v>48</v>
      </c>
    </row>
    <row r="48" spans="2:24" x14ac:dyDescent="0.25">
      <c r="B48" s="30">
        <v>49</v>
      </c>
      <c r="C48" s="24"/>
      <c r="E48" s="27"/>
      <c r="F48" s="24"/>
      <c r="H48" s="27"/>
      <c r="I48" s="23">
        <v>684</v>
      </c>
      <c r="J48" s="25">
        <v>0.94599999999999995</v>
      </c>
      <c r="K48" s="26">
        <f t="shared" si="1"/>
        <v>1522.8</v>
      </c>
      <c r="L48" s="32">
        <v>689.31830000000002</v>
      </c>
      <c r="M48" s="33"/>
      <c r="N48" s="34">
        <v>1524.87</v>
      </c>
      <c r="P48" s="23">
        <v>49</v>
      </c>
      <c r="Q48" s="23">
        <v>684</v>
      </c>
      <c r="R48" s="25">
        <v>0.94599999999999995</v>
      </c>
      <c r="S48" s="23">
        <v>846</v>
      </c>
      <c r="U48" s="23">
        <v>49</v>
      </c>
    </row>
    <row r="49" spans="2:21" ht="15.75" thickBot="1" x14ac:dyDescent="0.3">
      <c r="B49" s="44">
        <v>50</v>
      </c>
      <c r="C49" s="45"/>
      <c r="D49" s="46"/>
      <c r="E49" s="47"/>
      <c r="F49" s="45"/>
      <c r="G49" s="46"/>
      <c r="H49" s="47"/>
      <c r="I49" s="48">
        <v>698</v>
      </c>
      <c r="J49" s="46">
        <v>0.94699999999999995</v>
      </c>
      <c r="K49" s="49">
        <f t="shared" si="1"/>
        <v>1531.8</v>
      </c>
      <c r="L49" s="50">
        <v>703.34487999999999</v>
      </c>
      <c r="M49" s="51"/>
      <c r="N49" s="52">
        <v>1526.6699999999901</v>
      </c>
      <c r="P49" s="23">
        <v>50</v>
      </c>
      <c r="Q49" s="23">
        <v>698</v>
      </c>
      <c r="R49" s="25">
        <v>0.94699999999999995</v>
      </c>
      <c r="S49" s="23">
        <v>851</v>
      </c>
      <c r="U49" s="23">
        <v>50</v>
      </c>
    </row>
  </sheetData>
  <mergeCells count="4">
    <mergeCell ref="C3:E3"/>
    <mergeCell ref="F3:H3"/>
    <mergeCell ref="L3:N3"/>
    <mergeCell ref="I3:K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E854-CF57-42A5-A77F-FFC7ED373A0F}">
  <dimension ref="B1:K49"/>
  <sheetViews>
    <sheetView showGridLines="0" tabSelected="1" topLeftCell="A3" zoomScale="115" zoomScaleNormal="115" workbookViewId="0">
      <selection activeCell="R15" sqref="R15"/>
    </sheetView>
  </sheetViews>
  <sheetFormatPr defaultRowHeight="15" x14ac:dyDescent="0.25"/>
  <cols>
    <col min="2" max="2" width="9.140625" style="23"/>
    <col min="3" max="3" width="9.42578125" style="23" customWidth="1"/>
    <col min="4" max="4" width="7.7109375" style="25" customWidth="1"/>
    <col min="5" max="5" width="9" style="23" customWidth="1"/>
    <col min="6" max="6" width="9.140625" style="23"/>
    <col min="7" max="7" width="9.140625" style="25"/>
    <col min="8" max="8" width="9.140625" style="28"/>
    <col min="9" max="9" width="9.140625" style="29"/>
    <col min="10" max="10" width="9.140625" style="25"/>
    <col min="11" max="11" width="9.140625" style="28"/>
  </cols>
  <sheetData>
    <row r="1" spans="2:11" x14ac:dyDescent="0.25">
      <c r="I1" s="31" t="s">
        <v>21</v>
      </c>
    </row>
    <row r="2" spans="2:11" ht="15.75" thickBot="1" x14ac:dyDescent="0.3"/>
    <row r="3" spans="2:11" ht="15.75" thickBot="1" x14ac:dyDescent="0.3">
      <c r="B3" s="53"/>
      <c r="C3" s="61" t="s">
        <v>10</v>
      </c>
      <c r="D3" s="62"/>
      <c r="E3" s="63"/>
      <c r="F3" s="64" t="s">
        <v>12</v>
      </c>
      <c r="G3" s="64"/>
      <c r="H3" s="65"/>
      <c r="I3" s="61" t="s">
        <v>18</v>
      </c>
      <c r="J3" s="62"/>
      <c r="K3" s="63"/>
    </row>
    <row r="4" spans="2:11" ht="15.75" thickBot="1" x14ac:dyDescent="0.3">
      <c r="B4" s="54" t="s">
        <v>9</v>
      </c>
      <c r="C4" s="55" t="s">
        <v>13</v>
      </c>
      <c r="D4" s="56" t="s">
        <v>14</v>
      </c>
      <c r="E4" s="57" t="s">
        <v>15</v>
      </c>
      <c r="F4" s="58" t="s">
        <v>13</v>
      </c>
      <c r="G4" s="56" t="s">
        <v>14</v>
      </c>
      <c r="H4" s="59" t="s">
        <v>15</v>
      </c>
      <c r="I4" s="60" t="s">
        <v>13</v>
      </c>
      <c r="J4" s="56" t="s">
        <v>14</v>
      </c>
      <c r="K4" s="59" t="s">
        <v>15</v>
      </c>
    </row>
    <row r="5" spans="2:11" x14ac:dyDescent="0.25">
      <c r="B5" s="35">
        <v>6</v>
      </c>
      <c r="C5" s="36">
        <v>84</v>
      </c>
      <c r="D5" s="37">
        <v>0.68500000000000005</v>
      </c>
      <c r="E5" s="38">
        <v>606.67000000000007</v>
      </c>
      <c r="F5" s="40">
        <v>82</v>
      </c>
      <c r="G5" s="37">
        <v>0.69</v>
      </c>
      <c r="H5" s="38">
        <v>606.6</v>
      </c>
      <c r="I5" s="41">
        <v>86.175359999999998</v>
      </c>
      <c r="J5" s="42">
        <v>0.664035770102398</v>
      </c>
      <c r="K5" s="43">
        <v>615.35810994119902</v>
      </c>
    </row>
    <row r="6" spans="2:11" x14ac:dyDescent="0.25">
      <c r="B6" s="30">
        <v>7</v>
      </c>
      <c r="C6" s="24">
        <v>96</v>
      </c>
      <c r="D6" s="25">
        <v>0.72199999999999998</v>
      </c>
      <c r="E6" s="26">
        <v>657.17000000000007</v>
      </c>
      <c r="F6" s="23">
        <v>95</v>
      </c>
      <c r="G6" s="25">
        <v>0.72699999999999998</v>
      </c>
      <c r="H6" s="26">
        <v>657</v>
      </c>
      <c r="I6" s="32">
        <v>100.20193999999999</v>
      </c>
      <c r="J6" s="33">
        <v>0.68827237851277201</v>
      </c>
      <c r="K6" s="34">
        <v>668.7906488694</v>
      </c>
    </row>
    <row r="7" spans="2:11" x14ac:dyDescent="0.25">
      <c r="B7" s="35">
        <v>8</v>
      </c>
      <c r="C7" s="36">
        <v>107</v>
      </c>
      <c r="D7" s="37">
        <v>0.745</v>
      </c>
      <c r="E7" s="38">
        <v>701.67000000000007</v>
      </c>
      <c r="F7" s="40">
        <v>107</v>
      </c>
      <c r="G7" s="37">
        <v>0.749</v>
      </c>
      <c r="H7" s="38">
        <v>702</v>
      </c>
      <c r="I7" s="41">
        <v>114.22852</v>
      </c>
      <c r="J7" s="42">
        <v>0.70687787308880901</v>
      </c>
      <c r="K7" s="43">
        <v>717.82875924299901</v>
      </c>
    </row>
    <row r="8" spans="2:11" x14ac:dyDescent="0.25">
      <c r="B8" s="30">
        <v>9</v>
      </c>
      <c r="C8" s="24">
        <v>121</v>
      </c>
      <c r="D8" s="25">
        <v>0.76400000000000001</v>
      </c>
      <c r="E8" s="26">
        <v>747.67000000000007</v>
      </c>
      <c r="F8" s="23">
        <v>121</v>
      </c>
      <c r="G8" s="25">
        <v>0.76800000000000002</v>
      </c>
      <c r="H8" s="26">
        <v>748.8</v>
      </c>
      <c r="I8" s="32">
        <v>128.2551</v>
      </c>
      <c r="J8" s="33">
        <v>0.72223849262772699</v>
      </c>
      <c r="K8" s="34">
        <v>763.04348972819901</v>
      </c>
    </row>
    <row r="9" spans="2:11" x14ac:dyDescent="0.25">
      <c r="B9" s="35">
        <v>10</v>
      </c>
      <c r="C9" s="36">
        <v>134</v>
      </c>
      <c r="D9" s="37">
        <v>0.77800000000000002</v>
      </c>
      <c r="E9" s="38">
        <v>790.17000000000007</v>
      </c>
      <c r="F9" s="40">
        <v>136</v>
      </c>
      <c r="G9" s="37">
        <v>0.78200000000000003</v>
      </c>
      <c r="H9" s="38">
        <v>792</v>
      </c>
      <c r="I9" s="41">
        <v>142.28167999999999</v>
      </c>
      <c r="J9" s="42">
        <v>0.73458508751490903</v>
      </c>
      <c r="K9" s="43">
        <v>805.08641288759998</v>
      </c>
    </row>
    <row r="10" spans="2:11" x14ac:dyDescent="0.25">
      <c r="B10" s="30">
        <v>11</v>
      </c>
      <c r="C10" s="24">
        <v>147</v>
      </c>
      <c r="D10" s="25">
        <v>0.78900000000000003</v>
      </c>
      <c r="E10" s="26">
        <v>828.67000000000007</v>
      </c>
      <c r="F10" s="23">
        <v>149</v>
      </c>
      <c r="G10" s="25">
        <v>0.79300000000000004</v>
      </c>
      <c r="H10" s="26">
        <v>829.8</v>
      </c>
      <c r="I10" s="32">
        <v>156.30825999999999</v>
      </c>
      <c r="J10" s="33">
        <v>0.74442392955547698</v>
      </c>
      <c r="K10" s="34">
        <v>844.08162186599998</v>
      </c>
    </row>
    <row r="11" spans="2:11" x14ac:dyDescent="0.25">
      <c r="B11" s="35">
        <v>12</v>
      </c>
      <c r="C11" s="36">
        <v>161</v>
      </c>
      <c r="D11" s="37">
        <v>0.8</v>
      </c>
      <c r="E11" s="38">
        <v>866.67000000000007</v>
      </c>
      <c r="F11" s="40">
        <v>163</v>
      </c>
      <c r="G11" s="37">
        <v>0.80400000000000005</v>
      </c>
      <c r="H11" s="38">
        <v>867.6</v>
      </c>
      <c r="I11" s="41">
        <v>170.33483999999899</v>
      </c>
      <c r="J11" s="42">
        <v>0.753477917739516</v>
      </c>
      <c r="K11" s="43">
        <v>880.99486135199902</v>
      </c>
    </row>
    <row r="12" spans="2:11" x14ac:dyDescent="0.25">
      <c r="B12" s="30">
        <v>13</v>
      </c>
      <c r="C12" s="24">
        <v>175</v>
      </c>
      <c r="D12" s="25">
        <v>0.81100000000000005</v>
      </c>
      <c r="E12" s="26">
        <v>900.67000000000007</v>
      </c>
      <c r="F12" s="23">
        <v>176</v>
      </c>
      <c r="G12" s="25">
        <v>0.81499999999999995</v>
      </c>
      <c r="H12" s="26">
        <v>900</v>
      </c>
      <c r="I12" s="32">
        <v>184.36141999999899</v>
      </c>
      <c r="J12" s="33">
        <v>0.75770189868300497</v>
      </c>
      <c r="K12" s="34">
        <v>915.39</v>
      </c>
    </row>
    <row r="13" spans="2:11" x14ac:dyDescent="0.25">
      <c r="B13" s="35">
        <v>14</v>
      </c>
      <c r="C13" s="36">
        <v>190</v>
      </c>
      <c r="D13" s="37">
        <v>0.82199999999999995</v>
      </c>
      <c r="E13" s="38">
        <v>935.17000000000007</v>
      </c>
      <c r="F13" s="40">
        <v>191</v>
      </c>
      <c r="G13" s="37">
        <v>0.82599999999999996</v>
      </c>
      <c r="H13" s="38">
        <v>936</v>
      </c>
      <c r="I13" s="41">
        <v>198.38800000000001</v>
      </c>
      <c r="J13" s="42">
        <v>0.76590813929944102</v>
      </c>
      <c r="K13" s="43">
        <v>947.969999999999</v>
      </c>
    </row>
    <row r="14" spans="2:11" x14ac:dyDescent="0.25">
      <c r="B14" s="30">
        <v>15</v>
      </c>
      <c r="C14" s="24">
        <v>206</v>
      </c>
      <c r="D14" s="25">
        <v>0.83199999999999996</v>
      </c>
      <c r="E14" s="26">
        <v>970.67000000000007</v>
      </c>
      <c r="F14" s="23">
        <v>207</v>
      </c>
      <c r="G14" s="25">
        <v>0.83599999999999997</v>
      </c>
      <c r="H14" s="26">
        <v>970.2</v>
      </c>
      <c r="I14" s="32">
        <v>212.41458</v>
      </c>
      <c r="J14" s="33">
        <v>0.77079406494514602</v>
      </c>
      <c r="K14" s="34">
        <v>978.74999999999898</v>
      </c>
    </row>
    <row r="15" spans="2:11" x14ac:dyDescent="0.25">
      <c r="B15" s="35">
        <v>16</v>
      </c>
      <c r="C15" s="36">
        <v>222</v>
      </c>
      <c r="D15" s="37">
        <v>0.83899999999999997</v>
      </c>
      <c r="E15" s="38">
        <v>1001.6700000000001</v>
      </c>
      <c r="F15" s="40">
        <v>221</v>
      </c>
      <c r="G15" s="37">
        <v>0.84299999999999997</v>
      </c>
      <c r="H15" s="38">
        <v>1000.8</v>
      </c>
      <c r="I15" s="41">
        <v>226.44116</v>
      </c>
      <c r="J15" s="42">
        <v>0.77581184333404396</v>
      </c>
      <c r="K15" s="43">
        <v>1007.826057594</v>
      </c>
    </row>
    <row r="16" spans="2:11" x14ac:dyDescent="0.25">
      <c r="B16" s="30">
        <v>17</v>
      </c>
      <c r="C16" s="24">
        <v>237</v>
      </c>
      <c r="D16" s="25">
        <v>0.84699999999999998</v>
      </c>
      <c r="E16" s="26">
        <v>1031.67</v>
      </c>
      <c r="F16" s="23">
        <v>237</v>
      </c>
      <c r="G16" s="25">
        <v>0.85099999999999998</v>
      </c>
      <c r="H16" s="26">
        <v>1031.4000000000001</v>
      </c>
      <c r="I16" s="32">
        <v>240.46773999999999</v>
      </c>
      <c r="J16" s="33"/>
      <c r="K16" s="34">
        <v>1037.07</v>
      </c>
    </row>
    <row r="17" spans="2:11" x14ac:dyDescent="0.25">
      <c r="B17" s="35">
        <v>18</v>
      </c>
      <c r="C17" s="36">
        <v>251</v>
      </c>
      <c r="D17" s="37">
        <v>0.85199999999999998</v>
      </c>
      <c r="E17" s="38">
        <v>1054.67</v>
      </c>
      <c r="F17" s="40">
        <v>249</v>
      </c>
      <c r="G17" s="37">
        <v>0.85599999999999998</v>
      </c>
      <c r="H17" s="38">
        <v>1054.8</v>
      </c>
      <c r="I17" s="41">
        <v>254.49431999999999</v>
      </c>
      <c r="J17" s="42"/>
      <c r="K17" s="43">
        <v>1060.46999999999</v>
      </c>
    </row>
    <row r="18" spans="2:11" x14ac:dyDescent="0.25">
      <c r="B18" s="30">
        <v>19</v>
      </c>
      <c r="C18" s="24">
        <v>263</v>
      </c>
      <c r="D18" s="25">
        <v>0.85699999999999998</v>
      </c>
      <c r="E18" s="26">
        <v>1076.67</v>
      </c>
      <c r="F18" s="23">
        <v>261</v>
      </c>
      <c r="G18" s="25">
        <v>0.86099999999999999</v>
      </c>
      <c r="H18" s="26">
        <v>1076.4000000000001</v>
      </c>
      <c r="I18" s="32">
        <v>268.52089999999998</v>
      </c>
      <c r="J18" s="33"/>
      <c r="K18" s="34">
        <v>1085.6699999999901</v>
      </c>
    </row>
    <row r="19" spans="2:11" x14ac:dyDescent="0.25">
      <c r="B19" s="35">
        <v>20</v>
      </c>
      <c r="C19" s="36">
        <v>275</v>
      </c>
      <c r="D19" s="37">
        <v>0.86199999999999999</v>
      </c>
      <c r="E19" s="38">
        <v>1100.17</v>
      </c>
      <c r="F19" s="40">
        <v>275</v>
      </c>
      <c r="G19" s="37">
        <v>0.86599999999999999</v>
      </c>
      <c r="H19" s="38">
        <v>1099.8</v>
      </c>
      <c r="I19" s="41">
        <v>282.54748000000001</v>
      </c>
      <c r="J19" s="42"/>
      <c r="K19" s="43">
        <v>1111.05</v>
      </c>
    </row>
    <row r="20" spans="2:11" x14ac:dyDescent="0.25">
      <c r="B20" s="30">
        <v>21</v>
      </c>
      <c r="C20" s="24">
        <v>291</v>
      </c>
      <c r="D20" s="25">
        <v>0.86699999999999999</v>
      </c>
      <c r="E20" s="26">
        <v>1123.67</v>
      </c>
      <c r="F20" s="23">
        <v>289</v>
      </c>
      <c r="G20" s="25">
        <v>0.871</v>
      </c>
      <c r="H20" s="26">
        <v>1123.2</v>
      </c>
      <c r="I20" s="32">
        <v>296.57405999999997</v>
      </c>
      <c r="J20" s="33"/>
      <c r="K20" s="34">
        <v>1137.8699999999999</v>
      </c>
    </row>
    <row r="21" spans="2:11" x14ac:dyDescent="0.25">
      <c r="B21" s="35">
        <v>22</v>
      </c>
      <c r="C21" s="36">
        <v>305</v>
      </c>
      <c r="D21" s="37">
        <v>0.872</v>
      </c>
      <c r="E21" s="38">
        <v>1145.67</v>
      </c>
      <c r="F21" s="40">
        <v>303</v>
      </c>
      <c r="G21" s="37">
        <v>0.876</v>
      </c>
      <c r="H21" s="38">
        <v>1146.5999999999999</v>
      </c>
      <c r="I21" s="41">
        <v>310.60064</v>
      </c>
      <c r="J21" s="42"/>
      <c r="K21" s="43">
        <v>1154.3359874526</v>
      </c>
    </row>
    <row r="22" spans="2:11" x14ac:dyDescent="0.25">
      <c r="B22" s="30">
        <v>23</v>
      </c>
      <c r="C22" s="24">
        <v>318</v>
      </c>
      <c r="D22" s="25">
        <v>0.877</v>
      </c>
      <c r="E22" s="26">
        <v>1166.67</v>
      </c>
      <c r="F22" s="23">
        <v>317</v>
      </c>
      <c r="G22" s="25">
        <v>0.88100000000000001</v>
      </c>
      <c r="H22" s="26">
        <v>1166.4000000000001</v>
      </c>
      <c r="I22" s="32">
        <v>324.62722000000002</v>
      </c>
      <c r="J22" s="33"/>
      <c r="K22" s="34">
        <v>1177.46999999999</v>
      </c>
    </row>
    <row r="23" spans="2:11" x14ac:dyDescent="0.25">
      <c r="B23" s="35">
        <v>24</v>
      </c>
      <c r="C23" s="36">
        <v>331</v>
      </c>
      <c r="D23" s="37">
        <v>0.88100000000000001</v>
      </c>
      <c r="E23" s="38">
        <v>1186.67</v>
      </c>
      <c r="F23" s="40">
        <v>331</v>
      </c>
      <c r="G23" s="37">
        <v>0.88500000000000001</v>
      </c>
      <c r="H23" s="38">
        <v>1188</v>
      </c>
      <c r="I23" s="41">
        <v>338.65379999999999</v>
      </c>
      <c r="J23" s="42"/>
      <c r="K23" s="43">
        <v>1195.46999999999</v>
      </c>
    </row>
    <row r="24" spans="2:11" x14ac:dyDescent="0.25">
      <c r="B24" s="30">
        <v>25</v>
      </c>
      <c r="C24" s="24">
        <v>345</v>
      </c>
      <c r="D24" s="25">
        <v>0.88500000000000001</v>
      </c>
      <c r="E24" s="26">
        <v>1206.67</v>
      </c>
      <c r="F24" s="23">
        <v>345</v>
      </c>
      <c r="G24" s="25">
        <v>0.88800000000000001</v>
      </c>
      <c r="H24" s="26">
        <v>1207.8</v>
      </c>
      <c r="I24" s="32">
        <v>352.68038000000001</v>
      </c>
      <c r="J24" s="33"/>
      <c r="K24" s="34">
        <v>1215.0899999999899</v>
      </c>
    </row>
    <row r="25" spans="2:11" x14ac:dyDescent="0.25">
      <c r="B25" s="35">
        <v>26</v>
      </c>
      <c r="C25" s="36">
        <v>359</v>
      </c>
      <c r="D25" s="37">
        <v>0.88900000000000001</v>
      </c>
      <c r="E25" s="38">
        <v>1225.67</v>
      </c>
      <c r="F25" s="40">
        <v>359</v>
      </c>
      <c r="G25" s="37">
        <v>0.89200000000000002</v>
      </c>
      <c r="H25" s="38">
        <v>1225.8</v>
      </c>
      <c r="I25" s="41">
        <v>366.70695999999998</v>
      </c>
      <c r="J25" s="42"/>
      <c r="K25" s="43">
        <v>1238.6699999999901</v>
      </c>
    </row>
    <row r="26" spans="2:11" x14ac:dyDescent="0.25">
      <c r="B26" s="30">
        <v>27</v>
      </c>
      <c r="C26" s="24">
        <v>374</v>
      </c>
      <c r="D26" s="25">
        <v>0.89300000000000002</v>
      </c>
      <c r="E26" s="26">
        <v>1243.67</v>
      </c>
      <c r="F26" s="23">
        <v>373</v>
      </c>
      <c r="G26" s="25">
        <v>0.89600000000000002</v>
      </c>
      <c r="H26" s="26">
        <v>1243.8</v>
      </c>
      <c r="I26" s="32">
        <v>380.73354</v>
      </c>
      <c r="J26" s="33"/>
      <c r="K26" s="34">
        <v>1287.26999999999</v>
      </c>
    </row>
    <row r="27" spans="2:11" x14ac:dyDescent="0.25">
      <c r="B27" s="35">
        <v>28</v>
      </c>
      <c r="C27" s="36">
        <v>388</v>
      </c>
      <c r="D27" s="37">
        <v>0.89600000000000002</v>
      </c>
      <c r="E27" s="38">
        <v>1261.67</v>
      </c>
      <c r="F27" s="40">
        <v>387</v>
      </c>
      <c r="G27" s="37">
        <v>0.89900000000000002</v>
      </c>
      <c r="H27" s="38">
        <v>1261.8</v>
      </c>
      <c r="I27" s="41">
        <v>394.76011999999997</v>
      </c>
      <c r="J27" s="42"/>
      <c r="K27" s="43">
        <v>1269.26999999999</v>
      </c>
    </row>
    <row r="28" spans="2:11" x14ac:dyDescent="0.25">
      <c r="B28" s="30">
        <v>29</v>
      </c>
      <c r="C28" s="24">
        <v>402</v>
      </c>
      <c r="D28" s="25">
        <v>0.89900000000000002</v>
      </c>
      <c r="E28" s="26">
        <v>1276.67</v>
      </c>
      <c r="F28" s="23">
        <v>400</v>
      </c>
      <c r="G28" s="25">
        <v>0.90200000000000002</v>
      </c>
      <c r="H28" s="26">
        <v>1278</v>
      </c>
      <c r="I28" s="32">
        <v>408.7867</v>
      </c>
      <c r="J28" s="33"/>
      <c r="K28" s="34">
        <v>1289.07</v>
      </c>
    </row>
    <row r="29" spans="2:11" x14ac:dyDescent="0.25">
      <c r="B29" s="35">
        <v>30</v>
      </c>
      <c r="C29" s="36">
        <v>416</v>
      </c>
      <c r="D29" s="37">
        <v>0.90200000000000002</v>
      </c>
      <c r="E29" s="38">
        <v>1293.67</v>
      </c>
      <c r="F29" s="40">
        <v>415</v>
      </c>
      <c r="G29" s="37">
        <v>0.90500000000000003</v>
      </c>
      <c r="H29" s="38">
        <v>1296</v>
      </c>
      <c r="I29" s="41">
        <v>422.81328000000002</v>
      </c>
      <c r="J29" s="42"/>
      <c r="K29" s="43">
        <v>1303.46999999999</v>
      </c>
    </row>
    <row r="30" spans="2:11" x14ac:dyDescent="0.25">
      <c r="B30" s="30">
        <v>31</v>
      </c>
      <c r="C30" s="24">
        <v>430</v>
      </c>
      <c r="D30" s="25">
        <v>0.90600000000000003</v>
      </c>
      <c r="E30" s="26">
        <v>1309.67</v>
      </c>
      <c r="F30" s="23">
        <v>429</v>
      </c>
      <c r="G30" s="25">
        <v>0.90900000000000003</v>
      </c>
      <c r="H30" s="26">
        <v>1310.4000000000001</v>
      </c>
      <c r="I30" s="32">
        <v>436.83985999999999</v>
      </c>
      <c r="J30" s="33"/>
      <c r="K30" s="34">
        <v>1316.07</v>
      </c>
    </row>
    <row r="31" spans="2:11" x14ac:dyDescent="0.25">
      <c r="B31" s="35">
        <v>32</v>
      </c>
      <c r="C31" s="36">
        <v>444</v>
      </c>
      <c r="D31" s="37">
        <v>0.90900000000000003</v>
      </c>
      <c r="E31" s="38">
        <v>1325.67</v>
      </c>
      <c r="F31" s="40">
        <v>443</v>
      </c>
      <c r="G31" s="37">
        <v>0.91200000000000003</v>
      </c>
      <c r="H31" s="38">
        <v>1326.6</v>
      </c>
      <c r="I31" s="41">
        <v>450.86644000000001</v>
      </c>
      <c r="J31" s="42"/>
      <c r="K31" s="43">
        <v>1337.6699999999901</v>
      </c>
    </row>
    <row r="32" spans="2:11" x14ac:dyDescent="0.25">
      <c r="B32" s="30">
        <v>33</v>
      </c>
      <c r="C32" s="24">
        <v>458</v>
      </c>
      <c r="D32" s="25">
        <v>0.91200000000000003</v>
      </c>
      <c r="E32" s="26">
        <v>1340.67</v>
      </c>
      <c r="F32" s="23">
        <v>457</v>
      </c>
      <c r="G32" s="25">
        <v>0.91500000000000004</v>
      </c>
      <c r="H32" s="26">
        <v>1341</v>
      </c>
      <c r="I32" s="32">
        <v>464.89301999999998</v>
      </c>
      <c r="J32" s="33"/>
      <c r="K32" s="34">
        <v>1346.6699999999901</v>
      </c>
    </row>
    <row r="33" spans="2:11" x14ac:dyDescent="0.25">
      <c r="B33" s="35">
        <v>34</v>
      </c>
      <c r="C33" s="36">
        <v>472</v>
      </c>
      <c r="D33" s="37">
        <v>0.91400000000000003</v>
      </c>
      <c r="E33" s="38">
        <v>1354.67</v>
      </c>
      <c r="F33" s="40">
        <v>471</v>
      </c>
      <c r="G33" s="37">
        <v>0.91700000000000004</v>
      </c>
      <c r="H33" s="38">
        <v>1355.4</v>
      </c>
      <c r="I33" s="41">
        <v>478.91959999999898</v>
      </c>
      <c r="J33" s="42"/>
      <c r="K33" s="43">
        <v>1361.07</v>
      </c>
    </row>
    <row r="34" spans="2:11" x14ac:dyDescent="0.25">
      <c r="B34" s="30">
        <v>35</v>
      </c>
      <c r="C34" s="24">
        <v>486</v>
      </c>
      <c r="D34" s="25">
        <v>0.91700000000000004</v>
      </c>
      <c r="E34" s="26">
        <v>1367.67</v>
      </c>
      <c r="F34" s="23">
        <v>485</v>
      </c>
      <c r="G34" s="25">
        <v>0.92</v>
      </c>
      <c r="H34" s="26">
        <v>1368</v>
      </c>
      <c r="I34" s="32">
        <v>492.94618000000003</v>
      </c>
      <c r="J34" s="33"/>
      <c r="K34" s="34">
        <v>1371.87</v>
      </c>
    </row>
    <row r="35" spans="2:11" x14ac:dyDescent="0.25">
      <c r="B35" s="35">
        <v>36</v>
      </c>
      <c r="C35" s="36">
        <v>500</v>
      </c>
      <c r="D35" s="37">
        <v>0.91900000000000004</v>
      </c>
      <c r="E35" s="38">
        <v>1381.67</v>
      </c>
      <c r="F35" s="40">
        <v>499</v>
      </c>
      <c r="G35" s="37">
        <v>0.92200000000000004</v>
      </c>
      <c r="H35" s="38">
        <v>1382.4</v>
      </c>
      <c r="I35" s="41">
        <v>506.97275999999999</v>
      </c>
      <c r="J35" s="42"/>
      <c r="K35" s="43">
        <v>1398.87</v>
      </c>
    </row>
    <row r="36" spans="2:11" x14ac:dyDescent="0.25">
      <c r="B36" s="30">
        <v>37</v>
      </c>
      <c r="C36" s="24">
        <v>514</v>
      </c>
      <c r="D36" s="25">
        <v>0.92200000000000004</v>
      </c>
      <c r="E36" s="26">
        <v>1293.67</v>
      </c>
      <c r="F36" s="23">
        <v>513</v>
      </c>
      <c r="G36" s="25">
        <v>0.92500000000000004</v>
      </c>
      <c r="H36" s="26">
        <v>1395</v>
      </c>
      <c r="I36" s="32">
        <v>520.99933999999996</v>
      </c>
      <c r="J36" s="33"/>
      <c r="K36" s="34">
        <v>1400.6699999999901</v>
      </c>
    </row>
    <row r="37" spans="2:11" x14ac:dyDescent="0.25">
      <c r="B37" s="35">
        <v>38</v>
      </c>
      <c r="C37" s="36">
        <v>528</v>
      </c>
      <c r="D37" s="37">
        <v>0.92400000000000004</v>
      </c>
      <c r="E37" s="38">
        <v>1406.67</v>
      </c>
      <c r="F37" s="40">
        <v>528</v>
      </c>
      <c r="G37" s="37">
        <v>0.92700000000000005</v>
      </c>
      <c r="H37" s="38">
        <v>1407.6</v>
      </c>
      <c r="I37" s="41">
        <v>535.02592000000004</v>
      </c>
      <c r="J37" s="42"/>
      <c r="K37" s="43">
        <v>1413.26999999999</v>
      </c>
    </row>
    <row r="38" spans="2:11" x14ac:dyDescent="0.25">
      <c r="B38" s="30">
        <v>39</v>
      </c>
      <c r="C38" s="24">
        <v>542</v>
      </c>
      <c r="D38" s="25">
        <v>0.92600000000000005</v>
      </c>
      <c r="E38" s="26">
        <v>1418.67</v>
      </c>
      <c r="F38" s="23">
        <v>542</v>
      </c>
      <c r="G38" s="25">
        <v>0.92900000000000005</v>
      </c>
      <c r="H38" s="26">
        <v>1420.2</v>
      </c>
      <c r="I38" s="32">
        <v>549.05250000000001</v>
      </c>
      <c r="J38" s="33"/>
      <c r="K38" s="34">
        <v>1424.0699999999899</v>
      </c>
    </row>
    <row r="39" spans="2:11" x14ac:dyDescent="0.25">
      <c r="B39" s="35">
        <v>40</v>
      </c>
      <c r="C39" s="36">
        <v>556</v>
      </c>
      <c r="D39" s="37">
        <v>0.92800000000000005</v>
      </c>
      <c r="E39" s="38">
        <v>1431.67</v>
      </c>
      <c r="F39" s="40">
        <v>556</v>
      </c>
      <c r="G39" s="37">
        <v>0.93100000000000005</v>
      </c>
      <c r="H39" s="38">
        <v>1431</v>
      </c>
      <c r="I39" s="41">
        <v>563.07907999999998</v>
      </c>
      <c r="J39" s="42"/>
      <c r="K39" s="43">
        <v>1431.26999999999</v>
      </c>
    </row>
    <row r="40" spans="2:11" x14ac:dyDescent="0.25">
      <c r="B40" s="30">
        <v>41</v>
      </c>
      <c r="C40" s="24">
        <v>570</v>
      </c>
      <c r="D40" s="25">
        <v>0.93</v>
      </c>
      <c r="E40" s="26">
        <v>1441.67</v>
      </c>
      <c r="F40" s="23">
        <v>570</v>
      </c>
      <c r="G40" s="25">
        <v>0.93300000000000005</v>
      </c>
      <c r="H40" s="26">
        <v>1443.6</v>
      </c>
      <c r="I40" s="32">
        <v>577.10565999999994</v>
      </c>
      <c r="J40" s="33"/>
      <c r="K40" s="34">
        <v>1447.46999999999</v>
      </c>
    </row>
    <row r="41" spans="2:11" x14ac:dyDescent="0.25">
      <c r="B41" s="35">
        <v>42</v>
      </c>
      <c r="C41" s="36">
        <v>584</v>
      </c>
      <c r="D41" s="37">
        <v>0.93100000000000005</v>
      </c>
      <c r="E41" s="38">
        <v>1452.67</v>
      </c>
      <c r="F41" s="40">
        <v>584</v>
      </c>
      <c r="G41" s="37">
        <v>0.93400000000000005</v>
      </c>
      <c r="H41" s="38">
        <v>1454.4</v>
      </c>
      <c r="I41" s="41">
        <v>591.132239999999</v>
      </c>
      <c r="J41" s="42"/>
      <c r="K41" s="43">
        <v>1458.26999999999</v>
      </c>
    </row>
    <row r="42" spans="2:11" x14ac:dyDescent="0.25">
      <c r="B42" s="30">
        <v>43</v>
      </c>
      <c r="C42" s="24">
        <v>598</v>
      </c>
      <c r="D42" s="25">
        <v>0.93300000000000005</v>
      </c>
      <c r="E42" s="26">
        <v>1463.67</v>
      </c>
      <c r="F42" s="23">
        <v>599</v>
      </c>
      <c r="G42" s="25">
        <v>0.93600000000000005</v>
      </c>
      <c r="H42" s="26">
        <v>1465.2</v>
      </c>
      <c r="I42" s="32">
        <v>605.15881999999999</v>
      </c>
      <c r="J42" s="33"/>
      <c r="K42" s="34">
        <v>1468.1699999999901</v>
      </c>
    </row>
    <row r="43" spans="2:11" x14ac:dyDescent="0.25">
      <c r="B43" s="35">
        <v>44</v>
      </c>
      <c r="C43" s="36">
        <v>612</v>
      </c>
      <c r="D43" s="37">
        <v>0.93500000000000005</v>
      </c>
      <c r="E43" s="38">
        <v>1476.67</v>
      </c>
      <c r="F43" s="40">
        <v>614</v>
      </c>
      <c r="G43" s="37">
        <v>0.93799999999999994</v>
      </c>
      <c r="H43" s="38">
        <v>1476</v>
      </c>
      <c r="I43" s="41">
        <v>619.18539999999996</v>
      </c>
      <c r="J43" s="42"/>
      <c r="K43" s="43">
        <v>1478.0699999999899</v>
      </c>
    </row>
    <row r="44" spans="2:11" x14ac:dyDescent="0.25">
      <c r="B44" s="30">
        <v>45</v>
      </c>
      <c r="C44" s="24">
        <v>626</v>
      </c>
      <c r="D44" s="25">
        <v>0.93700000000000006</v>
      </c>
      <c r="E44" s="26">
        <v>1486.67</v>
      </c>
      <c r="F44" s="23">
        <v>629</v>
      </c>
      <c r="G44" s="25">
        <v>0.94</v>
      </c>
      <c r="H44" s="26">
        <v>1486.8</v>
      </c>
      <c r="I44" s="32">
        <v>633.21198000000004</v>
      </c>
      <c r="J44" s="33"/>
      <c r="K44" s="34">
        <v>1488.87</v>
      </c>
    </row>
    <row r="45" spans="2:11" x14ac:dyDescent="0.25">
      <c r="B45" s="35">
        <v>46</v>
      </c>
      <c r="C45" s="36"/>
      <c r="D45" s="37"/>
      <c r="E45" s="39"/>
      <c r="F45" s="40">
        <v>641</v>
      </c>
      <c r="G45" s="37">
        <v>0.94099999999999995</v>
      </c>
      <c r="H45" s="38">
        <v>1495.8</v>
      </c>
      <c r="I45" s="41">
        <v>647.23856000000001</v>
      </c>
      <c r="J45" s="42"/>
      <c r="K45" s="43">
        <v>1497.87</v>
      </c>
    </row>
    <row r="46" spans="2:11" x14ac:dyDescent="0.25">
      <c r="B46" s="30">
        <v>47</v>
      </c>
      <c r="C46" s="24"/>
      <c r="E46" s="27"/>
      <c r="F46" s="23">
        <v>656</v>
      </c>
      <c r="G46" s="25">
        <v>0.94299999999999995</v>
      </c>
      <c r="H46" s="26">
        <v>1504.8</v>
      </c>
      <c r="I46" s="32">
        <v>661.26513999999997</v>
      </c>
      <c r="J46" s="33"/>
      <c r="K46" s="34">
        <v>1506.87</v>
      </c>
    </row>
    <row r="47" spans="2:11" x14ac:dyDescent="0.25">
      <c r="B47" s="35">
        <v>48</v>
      </c>
      <c r="C47" s="36"/>
      <c r="D47" s="37"/>
      <c r="E47" s="39"/>
      <c r="F47" s="40">
        <v>670</v>
      </c>
      <c r="G47" s="37">
        <v>0.94399999999999995</v>
      </c>
      <c r="H47" s="38">
        <v>1513.8</v>
      </c>
      <c r="I47" s="41">
        <v>675.29171999999903</v>
      </c>
      <c r="J47" s="42"/>
      <c r="K47" s="43">
        <v>1517.6699999999901</v>
      </c>
    </row>
    <row r="48" spans="2:11" x14ac:dyDescent="0.25">
      <c r="B48" s="30">
        <v>49</v>
      </c>
      <c r="C48" s="24"/>
      <c r="E48" s="27"/>
      <c r="F48" s="23">
        <v>684</v>
      </c>
      <c r="G48" s="25">
        <v>0.94599999999999995</v>
      </c>
      <c r="H48" s="26">
        <v>1522.8</v>
      </c>
      <c r="I48" s="32">
        <v>689.31830000000002</v>
      </c>
      <c r="J48" s="33"/>
      <c r="K48" s="34">
        <v>1524.87</v>
      </c>
    </row>
    <row r="49" spans="2:11" ht="15.75" thickBot="1" x14ac:dyDescent="0.3">
      <c r="B49" s="44">
        <v>50</v>
      </c>
      <c r="C49" s="45"/>
      <c r="D49" s="46"/>
      <c r="E49" s="47"/>
      <c r="F49" s="48">
        <v>698</v>
      </c>
      <c r="G49" s="46">
        <v>0.94699999999999995</v>
      </c>
      <c r="H49" s="49">
        <v>1531.8</v>
      </c>
      <c r="I49" s="50">
        <v>703.34487999999999</v>
      </c>
      <c r="J49" s="51"/>
      <c r="K49" s="52">
        <v>1526.6699999999901</v>
      </c>
    </row>
  </sheetData>
  <mergeCells count="3">
    <mergeCell ref="C3:E3"/>
    <mergeCell ref="F3:H3"/>
    <mergeCell ref="I3:K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7F716-4E28-4058-88C8-028B61C51997}">
  <dimension ref="B2:L33"/>
  <sheetViews>
    <sheetView workbookViewId="0">
      <selection activeCell="A2" sqref="A2"/>
    </sheetView>
  </sheetViews>
  <sheetFormatPr defaultRowHeight="15" x14ac:dyDescent="0.25"/>
  <cols>
    <col min="2" max="2" width="7.140625" style="23" customWidth="1"/>
    <col min="3" max="3" width="11.42578125" style="25" customWidth="1"/>
    <col min="4" max="4" width="14.28515625" style="23" customWidth="1"/>
    <col min="5" max="5" width="11.42578125" style="25" customWidth="1"/>
    <col min="6" max="6" width="12.85546875" style="28" customWidth="1"/>
    <col min="7" max="7" width="1.42578125" customWidth="1"/>
    <col min="8" max="8" width="7.140625" customWidth="1"/>
    <col min="9" max="9" width="11.42578125" customWidth="1"/>
    <col min="10" max="10" width="14.28515625" style="77" customWidth="1"/>
    <col min="11" max="11" width="11.42578125" customWidth="1"/>
    <col min="12" max="12" width="12.85546875" customWidth="1"/>
  </cols>
  <sheetData>
    <row r="2" spans="2:12" ht="15.75" thickBot="1" x14ac:dyDescent="0.3"/>
    <row r="3" spans="2:12" ht="15.75" thickBot="1" x14ac:dyDescent="0.3">
      <c r="B3" s="72"/>
      <c r="C3" s="62" t="s">
        <v>24</v>
      </c>
      <c r="D3" s="63"/>
      <c r="E3" s="61" t="s">
        <v>12</v>
      </c>
      <c r="F3" s="63"/>
      <c r="H3" s="72"/>
      <c r="I3" s="62" t="s">
        <v>24</v>
      </c>
      <c r="J3" s="63"/>
      <c r="K3" s="61" t="s">
        <v>12</v>
      </c>
      <c r="L3" s="63"/>
    </row>
    <row r="4" spans="2:12" ht="15.75" thickBot="1" x14ac:dyDescent="0.3">
      <c r="B4" s="54" t="s">
        <v>13</v>
      </c>
      <c r="C4" s="56" t="s">
        <v>22</v>
      </c>
      <c r="D4" s="59" t="s">
        <v>23</v>
      </c>
      <c r="E4" s="56" t="s">
        <v>14</v>
      </c>
      <c r="F4" s="59" t="s">
        <v>15</v>
      </c>
      <c r="H4" s="54" t="s">
        <v>13</v>
      </c>
      <c r="I4" s="56" t="s">
        <v>22</v>
      </c>
      <c r="J4" s="59" t="s">
        <v>23</v>
      </c>
      <c r="K4" s="56" t="s">
        <v>14</v>
      </c>
      <c r="L4" s="59" t="s">
        <v>15</v>
      </c>
    </row>
    <row r="5" spans="2:12" x14ac:dyDescent="0.25">
      <c r="B5" s="73">
        <v>80</v>
      </c>
      <c r="C5" s="74">
        <v>0.68313307999999995</v>
      </c>
      <c r="D5" s="75">
        <v>600.40592741891703</v>
      </c>
      <c r="E5" s="74"/>
      <c r="F5" s="76"/>
      <c r="G5" s="68"/>
      <c r="H5" s="30">
        <v>109</v>
      </c>
      <c r="I5" s="69">
        <v>0.75256696335999995</v>
      </c>
      <c r="J5" s="70">
        <v>708.05124944339502</v>
      </c>
      <c r="K5" s="69"/>
      <c r="L5" s="26"/>
    </row>
    <row r="6" spans="2:12" x14ac:dyDescent="0.25">
      <c r="B6" s="30">
        <v>81</v>
      </c>
      <c r="C6" s="69">
        <v>0.68664436143999996</v>
      </c>
      <c r="D6" s="70">
        <v>604.47406789322997</v>
      </c>
      <c r="E6" s="69"/>
      <c r="F6" s="26"/>
      <c r="G6" s="68"/>
      <c r="H6" s="35">
        <v>110</v>
      </c>
      <c r="I6" s="66">
        <v>0.75402703999999998</v>
      </c>
      <c r="J6" s="67">
        <v>711.42919382266496</v>
      </c>
      <c r="K6" s="66"/>
      <c r="L6" s="38"/>
    </row>
    <row r="7" spans="2:12" x14ac:dyDescent="0.25">
      <c r="B7" s="35">
        <v>82</v>
      </c>
      <c r="C7" s="66">
        <v>0.69005955712</v>
      </c>
      <c r="D7" s="67">
        <v>608.51325914511403</v>
      </c>
      <c r="E7" s="66">
        <v>0.69</v>
      </c>
      <c r="F7" s="38">
        <v>606.6</v>
      </c>
      <c r="G7" s="68"/>
      <c r="H7" s="30">
        <v>111</v>
      </c>
      <c r="I7" s="69">
        <v>0.75544355104000005</v>
      </c>
      <c r="J7" s="70">
        <v>714.78772698502098</v>
      </c>
      <c r="K7" s="69"/>
      <c r="L7" s="26"/>
    </row>
    <row r="8" spans="2:12" x14ac:dyDescent="0.25">
      <c r="B8" s="30">
        <v>83</v>
      </c>
      <c r="C8" s="69">
        <v>0.69338047808000003</v>
      </c>
      <c r="D8" s="70">
        <v>612.52395801226805</v>
      </c>
      <c r="E8" s="69"/>
      <c r="F8" s="26"/>
      <c r="G8" s="68"/>
      <c r="H8" s="35">
        <v>112</v>
      </c>
      <c r="I8" s="66">
        <v>0.75681830752000001</v>
      </c>
      <c r="J8" s="67">
        <v>718.12707913020404</v>
      </c>
      <c r="K8" s="66"/>
      <c r="L8" s="38"/>
    </row>
    <row r="9" spans="2:12" x14ac:dyDescent="0.25">
      <c r="B9" s="35">
        <v>84</v>
      </c>
      <c r="C9" s="66">
        <v>0.69660893535999902</v>
      </c>
      <c r="D9" s="67">
        <v>616.50660894770101</v>
      </c>
      <c r="E9" s="66"/>
      <c r="F9" s="38"/>
      <c r="G9" s="68"/>
      <c r="H9" s="30">
        <v>113</v>
      </c>
      <c r="I9" s="69">
        <v>0.75815312047999905</v>
      </c>
      <c r="J9" s="70">
        <v>721.44747583880201</v>
      </c>
      <c r="K9" s="69"/>
      <c r="L9" s="26"/>
    </row>
    <row r="10" spans="2:12" x14ac:dyDescent="0.25">
      <c r="B10" s="30">
        <v>85</v>
      </c>
      <c r="C10" s="69">
        <v>0.69974674000000003</v>
      </c>
      <c r="D10" s="70">
        <v>620.46164449986202</v>
      </c>
      <c r="E10" s="69"/>
      <c r="F10" s="26"/>
      <c r="G10" s="68"/>
      <c r="H10" s="35">
        <v>114</v>
      </c>
      <c r="I10" s="66">
        <v>0.75944980096000003</v>
      </c>
      <c r="J10" s="67">
        <v>724.74913820500899</v>
      </c>
      <c r="K10" s="66"/>
      <c r="L10" s="38"/>
    </row>
    <row r="11" spans="2:12" x14ac:dyDescent="0.25">
      <c r="B11" s="35">
        <v>86</v>
      </c>
      <c r="C11" s="66">
        <v>0.70279570304000005</v>
      </c>
      <c r="D11" s="67">
        <v>624.389485768697</v>
      </c>
      <c r="E11" s="66"/>
      <c r="F11" s="38"/>
      <c r="G11" s="68"/>
      <c r="H11" s="30">
        <v>115</v>
      </c>
      <c r="I11" s="69">
        <v>0.76071016000000002</v>
      </c>
      <c r="J11" s="70">
        <v>728.03228296443501</v>
      </c>
      <c r="K11" s="69"/>
      <c r="L11" s="26"/>
    </row>
    <row r="12" spans="2:12" x14ac:dyDescent="0.25">
      <c r="B12" s="30">
        <v>87</v>
      </c>
      <c r="C12" s="69">
        <v>0.70575763552000004</v>
      </c>
      <c r="D12" s="70">
        <v>628.29054283907601</v>
      </c>
      <c r="E12" s="69"/>
      <c r="F12" s="26"/>
      <c r="G12" s="68"/>
      <c r="H12" s="35">
        <v>116</v>
      </c>
      <c r="I12" s="66">
        <v>0.761936008639999</v>
      </c>
      <c r="J12" s="67">
        <v>731.29712261718203</v>
      </c>
      <c r="K12" s="66"/>
      <c r="L12" s="38"/>
    </row>
    <row r="13" spans="2:12" x14ac:dyDescent="0.25">
      <c r="B13" s="35">
        <v>88</v>
      </c>
      <c r="C13" s="66">
        <v>0.70863434847999995</v>
      </c>
      <c r="D13" s="67">
        <v>632.16521519297896</v>
      </c>
      <c r="E13" s="66"/>
      <c r="F13" s="38"/>
      <c r="G13" s="68"/>
      <c r="H13" s="30">
        <v>117</v>
      </c>
      <c r="I13" s="69">
        <v>0.76312915792000002</v>
      </c>
      <c r="J13" s="70">
        <v>734.54386554640701</v>
      </c>
      <c r="K13" s="69"/>
      <c r="L13" s="26"/>
    </row>
    <row r="14" spans="2:12" x14ac:dyDescent="0.25">
      <c r="B14" s="30">
        <v>89</v>
      </c>
      <c r="C14" s="69">
        <v>0.71142765295999999</v>
      </c>
      <c r="D14" s="70">
        <v>636.01389210171305</v>
      </c>
      <c r="E14" s="69"/>
      <c r="F14" s="26"/>
      <c r="G14" s="68"/>
      <c r="H14" s="35">
        <v>118</v>
      </c>
      <c r="I14" s="66">
        <v>0.76429141887999996</v>
      </c>
      <c r="J14" s="67">
        <v>737.77271613256801</v>
      </c>
      <c r="K14" s="66"/>
      <c r="L14" s="38"/>
    </row>
    <row r="15" spans="2:12" x14ac:dyDescent="0.25">
      <c r="B15" s="35">
        <v>90</v>
      </c>
      <c r="C15" s="66">
        <v>0.71413936</v>
      </c>
      <c r="D15" s="67">
        <v>639.83695299932697</v>
      </c>
      <c r="E15" s="66"/>
      <c r="F15" s="38"/>
      <c r="G15" s="68"/>
      <c r="H15" s="30">
        <v>119</v>
      </c>
      <c r="I15" s="69">
        <v>0.76542460256</v>
      </c>
      <c r="J15" s="70">
        <v>740.98387486355296</v>
      </c>
      <c r="K15" s="69"/>
      <c r="L15" s="26"/>
    </row>
    <row r="16" spans="2:12" x14ac:dyDescent="0.25">
      <c r="B16" s="30">
        <v>91</v>
      </c>
      <c r="C16" s="69">
        <v>0.71677128063999995</v>
      </c>
      <c r="D16" s="70">
        <v>643.63476783834403</v>
      </c>
      <c r="E16" s="69"/>
      <c r="F16" s="26"/>
      <c r="G16" s="68"/>
      <c r="H16" s="35">
        <v>120</v>
      </c>
      <c r="I16" s="66">
        <v>0.76653051999999999</v>
      </c>
      <c r="J16" s="67">
        <v>744.17753844087599</v>
      </c>
      <c r="K16" s="66"/>
      <c r="L16" s="38"/>
    </row>
    <row r="17" spans="2:12" x14ac:dyDescent="0.25">
      <c r="B17" s="35">
        <v>92</v>
      </c>
      <c r="C17" s="66">
        <v>0.71932522592000003</v>
      </c>
      <c r="D17" s="67">
        <v>647.40769742883504</v>
      </c>
      <c r="E17" s="66"/>
      <c r="F17" s="38"/>
      <c r="G17" s="68"/>
      <c r="H17" s="30">
        <v>121</v>
      </c>
      <c r="I17" s="69">
        <v>0.76761098223999902</v>
      </c>
      <c r="J17" s="70">
        <v>747.35389988209704</v>
      </c>
      <c r="K17" s="69">
        <v>0.76800000000000002</v>
      </c>
      <c r="L17" s="26">
        <v>748.8</v>
      </c>
    </row>
    <row r="18" spans="2:12" x14ac:dyDescent="0.25">
      <c r="B18" s="30">
        <v>93</v>
      </c>
      <c r="C18" s="69">
        <v>0.72180300687999999</v>
      </c>
      <c r="D18" s="70">
        <v>651.15609376176496</v>
      </c>
      <c r="E18" s="69"/>
      <c r="F18" s="26"/>
      <c r="G18" s="68"/>
      <c r="H18" s="35">
        <v>122</v>
      </c>
      <c r="I18" s="66">
        <v>0.76866780032000004</v>
      </c>
      <c r="J18" s="67">
        <v>750.51314861964897</v>
      </c>
      <c r="K18" s="66"/>
      <c r="L18" s="38"/>
    </row>
    <row r="19" spans="2:12" x14ac:dyDescent="0.25">
      <c r="B19" s="35">
        <v>94</v>
      </c>
      <c r="C19" s="66">
        <v>0.72420643456</v>
      </c>
      <c r="D19" s="67">
        <v>654.88030031752999</v>
      </c>
      <c r="E19" s="66"/>
      <c r="F19" s="38"/>
      <c r="G19" s="68"/>
      <c r="H19" s="30">
        <v>123</v>
      </c>
      <c r="I19" s="69">
        <v>0.76970278527999902</v>
      </c>
      <c r="J19" s="70">
        <v>753.65547059621895</v>
      </c>
      <c r="K19" s="69"/>
      <c r="L19" s="26"/>
    </row>
    <row r="20" spans="2:12" x14ac:dyDescent="0.25">
      <c r="B20" s="30">
        <v>95</v>
      </c>
      <c r="C20" s="69">
        <v>0.72653732000000004</v>
      </c>
      <c r="D20" s="70">
        <v>658.580652360503</v>
      </c>
      <c r="E20" s="69">
        <v>0.72699999999999998</v>
      </c>
      <c r="F20" s="26">
        <v>657</v>
      </c>
      <c r="G20" s="68"/>
      <c r="H20" s="35">
        <v>124</v>
      </c>
      <c r="I20" s="66">
        <v>0.77071774816000005</v>
      </c>
      <c r="J20" s="67">
        <v>756.781048356822</v>
      </c>
      <c r="K20" s="66"/>
      <c r="L20" s="38"/>
    </row>
    <row r="21" spans="2:12" x14ac:dyDescent="0.25">
      <c r="B21" s="35">
        <v>96</v>
      </c>
      <c r="C21" s="66">
        <v>0.72879747423999997</v>
      </c>
      <c r="D21" s="67">
        <v>662.25747722035896</v>
      </c>
      <c r="E21" s="66"/>
      <c r="F21" s="38"/>
      <c r="G21" s="68"/>
      <c r="H21" s="30">
        <v>125</v>
      </c>
      <c r="I21" s="69">
        <v>0.77171449999999997</v>
      </c>
      <c r="J21" s="70">
        <v>759.89006113772496</v>
      </c>
      <c r="K21" s="69"/>
      <c r="L21" s="26"/>
    </row>
    <row r="22" spans="2:12" x14ac:dyDescent="0.25">
      <c r="B22" s="30">
        <v>97</v>
      </c>
      <c r="C22" s="69">
        <v>0.73098870831999996</v>
      </c>
      <c r="D22" s="70">
        <v>665.91109456091897</v>
      </c>
      <c r="E22" s="69"/>
      <c r="F22" s="26"/>
      <c r="G22" s="68"/>
      <c r="H22" s="35">
        <v>126</v>
      </c>
      <c r="I22" s="66">
        <v>0.77269485183999898</v>
      </c>
      <c r="J22" s="67">
        <v>762.98268495234697</v>
      </c>
      <c r="K22" s="66"/>
      <c r="L22" s="38"/>
    </row>
    <row r="23" spans="2:12" x14ac:dyDescent="0.25">
      <c r="B23" s="35">
        <v>98</v>
      </c>
      <c r="C23" s="66">
        <v>0.73311283327999999</v>
      </c>
      <c r="D23" s="67">
        <v>669.54181663717804</v>
      </c>
      <c r="E23" s="66"/>
      <c r="F23" s="38"/>
      <c r="G23" s="68"/>
      <c r="H23" s="30">
        <v>127</v>
      </c>
      <c r="I23" s="69">
        <v>0.77366061472000003</v>
      </c>
      <c r="J23" s="70">
        <v>766.05909267424397</v>
      </c>
      <c r="K23" s="69"/>
      <c r="L23" s="26"/>
    </row>
    <row r="24" spans="2:12" x14ac:dyDescent="0.25">
      <c r="B24" s="30">
        <v>99</v>
      </c>
      <c r="C24" s="69">
        <v>0.73517166015999902</v>
      </c>
      <c r="D24" s="70">
        <v>673.14994854116003</v>
      </c>
      <c r="E24" s="69"/>
      <c r="F24" s="26"/>
      <c r="G24" s="68"/>
      <c r="H24" s="35">
        <v>128</v>
      </c>
      <c r="I24" s="66">
        <v>0.77461359967999999</v>
      </c>
      <c r="J24" s="67">
        <v>769.11945411733802</v>
      </c>
      <c r="K24" s="66"/>
      <c r="L24" s="38"/>
    </row>
    <row r="25" spans="2:12" x14ac:dyDescent="0.25">
      <c r="B25" s="35">
        <v>100</v>
      </c>
      <c r="C25" s="66">
        <v>0.73716700000000002</v>
      </c>
      <c r="D25" s="67">
        <v>676.73578843719201</v>
      </c>
      <c r="E25" s="66"/>
      <c r="F25" s="38"/>
      <c r="G25" s="68"/>
      <c r="H25" s="30">
        <v>129</v>
      </c>
      <c r="I25" s="69">
        <v>0.77555561775999904</v>
      </c>
      <c r="J25" s="70">
        <v>772.16393611345802</v>
      </c>
      <c r="K25" s="69"/>
      <c r="L25" s="26"/>
    </row>
    <row r="26" spans="2:12" x14ac:dyDescent="0.25">
      <c r="B26" s="30">
        <v>101</v>
      </c>
      <c r="C26" s="69">
        <v>0.73910066383999995</v>
      </c>
      <c r="D26" s="70">
        <v>680.29962778714696</v>
      </c>
      <c r="E26" s="69"/>
      <c r="F26" s="26"/>
      <c r="G26" s="68"/>
      <c r="H26" s="35">
        <v>130</v>
      </c>
      <c r="I26" s="66">
        <v>0.77648848000000004</v>
      </c>
      <c r="J26" s="67">
        <v>775.19270258734105</v>
      </c>
      <c r="K26" s="66"/>
      <c r="L26" s="38"/>
    </row>
    <row r="27" spans="2:12" x14ac:dyDescent="0.25">
      <c r="B27" s="35">
        <v>102</v>
      </c>
      <c r="C27" s="66">
        <v>0.74097446272</v>
      </c>
      <c r="D27" s="67">
        <v>683.84175156620404</v>
      </c>
      <c r="E27" s="66"/>
      <c r="F27" s="38"/>
      <c r="G27" s="68"/>
      <c r="H27" s="30">
        <v>131</v>
      </c>
      <c r="I27" s="69">
        <v>0.77741399743999995</v>
      </c>
      <c r="J27" s="70">
        <v>778.20591462917196</v>
      </c>
      <c r="K27" s="69"/>
      <c r="L27" s="26"/>
    </row>
    <row r="28" spans="2:12" x14ac:dyDescent="0.25">
      <c r="B28" s="30">
        <v>103</v>
      </c>
      <c r="C28" s="69">
        <v>0.74279020768000004</v>
      </c>
      <c r="D28" s="70">
        <v>687.36243846957098</v>
      </c>
      <c r="E28" s="69"/>
      <c r="F28" s="26"/>
      <c r="G28" s="68"/>
      <c r="H28" s="35">
        <v>132</v>
      </c>
      <c r="I28" s="66">
        <v>0.77833398111999996</v>
      </c>
      <c r="J28" s="67">
        <v>781.20373056477001</v>
      </c>
      <c r="K28" s="66"/>
      <c r="L28" s="38"/>
    </row>
    <row r="29" spans="2:12" x14ac:dyDescent="0.25">
      <c r="B29" s="35">
        <v>104</v>
      </c>
      <c r="C29" s="66">
        <v>0.74454970976000001</v>
      </c>
      <c r="D29" s="67">
        <v>690.86196111068398</v>
      </c>
      <c r="E29" s="66"/>
      <c r="F29" s="38"/>
      <c r="G29" s="68"/>
      <c r="H29" s="30">
        <v>133</v>
      </c>
      <c r="I29" s="69">
        <v>0.77925024208000004</v>
      </c>
      <c r="J29" s="70">
        <v>784.18630602352005</v>
      </c>
      <c r="K29" s="69"/>
      <c r="L29" s="26"/>
    </row>
    <row r="30" spans="2:12" x14ac:dyDescent="0.25">
      <c r="B30" s="30">
        <v>105</v>
      </c>
      <c r="C30" s="69">
        <v>0.74625478000000001</v>
      </c>
      <c r="D30" s="70">
        <v>694.34058621127701</v>
      </c>
      <c r="E30" s="69"/>
      <c r="F30" s="26"/>
      <c r="G30" s="68"/>
      <c r="H30" s="35">
        <v>134</v>
      </c>
      <c r="I30" s="66">
        <v>0.78016459135999905</v>
      </c>
      <c r="J30" s="67">
        <v>787.15379400412303</v>
      </c>
      <c r="K30" s="66"/>
      <c r="L30" s="38"/>
    </row>
    <row r="31" spans="2:12" x14ac:dyDescent="0.25">
      <c r="B31" s="35">
        <v>106</v>
      </c>
      <c r="C31" s="66">
        <v>0.74790722943999899</v>
      </c>
      <c r="D31" s="67">
        <v>697.79857478373799</v>
      </c>
      <c r="E31" s="66"/>
      <c r="F31" s="38"/>
      <c r="G31" s="68"/>
      <c r="H31" s="30">
        <v>135</v>
      </c>
      <c r="I31" s="69">
        <v>0.78107884000000005</v>
      </c>
      <c r="J31" s="70">
        <v>790.10634493826501</v>
      </c>
      <c r="K31" s="69"/>
      <c r="L31" s="26"/>
    </row>
    <row r="32" spans="2:12" ht="15.75" thickBot="1" x14ac:dyDescent="0.3">
      <c r="B32" s="30">
        <v>107</v>
      </c>
      <c r="C32" s="69">
        <v>0.74950886912000003</v>
      </c>
      <c r="D32" s="70">
        <v>701.23618230614795</v>
      </c>
      <c r="E32" s="69">
        <v>0.749</v>
      </c>
      <c r="F32" s="26">
        <v>702</v>
      </c>
      <c r="G32" s="68"/>
      <c r="H32" s="44">
        <v>136</v>
      </c>
      <c r="I32" s="46">
        <v>0.781336441386564</v>
      </c>
      <c r="J32" s="71">
        <v>793.04410675228701</v>
      </c>
      <c r="K32" s="46">
        <v>0.78200000000000003</v>
      </c>
      <c r="L32" s="49">
        <v>792</v>
      </c>
    </row>
    <row r="33" spans="2:9" ht="15.75" thickBot="1" x14ac:dyDescent="0.3">
      <c r="B33" s="44">
        <v>108</v>
      </c>
      <c r="C33" s="46">
        <v>0.75106151007999999</v>
      </c>
      <c r="D33" s="71">
        <v>704.65365889035195</v>
      </c>
      <c r="E33" s="46"/>
      <c r="F33" s="49"/>
      <c r="G33" s="68"/>
      <c r="H33" s="68"/>
      <c r="I33" s="68"/>
    </row>
  </sheetData>
  <mergeCells count="4">
    <mergeCell ref="I3:J3"/>
    <mergeCell ref="K3:L3"/>
    <mergeCell ref="C3:D3"/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GHV solver</vt:lpstr>
      <vt:lpstr>SCN</vt:lpstr>
      <vt:lpstr>SCN2</vt:lpstr>
      <vt:lpstr>SCN3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EricKim</dc:creator>
  <cp:lastModifiedBy>Eric Kim</cp:lastModifiedBy>
  <dcterms:created xsi:type="dcterms:W3CDTF">2015-06-05T18:17:20Z</dcterms:created>
  <dcterms:modified xsi:type="dcterms:W3CDTF">2024-03-05T21:13:07Z</dcterms:modified>
</cp:coreProperties>
</file>