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"/>
    </mc:Choice>
  </mc:AlternateContent>
  <xr:revisionPtr revIDLastSave="0" documentId="13_ncr:1_{5E3C6C93-530C-425A-8E6B-BCB9F3FD09A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H3" i="1"/>
  <c r="I3" i="1"/>
  <c r="H4" i="1"/>
  <c r="H5" i="1"/>
  <c r="H6" i="1"/>
  <c r="H7" i="1"/>
  <c r="H8" i="1"/>
  <c r="H9" i="1"/>
  <c r="H10" i="1"/>
  <c r="H11" i="1"/>
  <c r="H12" i="1"/>
  <c r="H13" i="1"/>
  <c r="I4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<sst xmlns="http://schemas.openxmlformats.org/spreadsheetml/2006/main" count="11" uniqueCount="9">
  <si>
    <t>Slope</t>
  </si>
  <si>
    <t>Intercept</t>
  </si>
  <si>
    <t>Pure Paraffin</t>
  </si>
  <si>
    <t>Pure Aromatic</t>
  </si>
  <si>
    <r>
      <t>Aromatic Fraction [X</t>
    </r>
    <r>
      <rPr>
        <b/>
        <vertAlign val="subscript"/>
        <sz val="11"/>
        <color theme="0"/>
        <rFont val="Calibri"/>
        <family val="2"/>
        <scheme val="minor"/>
      </rPr>
      <t>a</t>
    </r>
    <r>
      <rPr>
        <b/>
        <sz val="11"/>
        <color theme="0"/>
        <rFont val="Calibri"/>
        <family val="2"/>
        <scheme val="minor"/>
      </rPr>
      <t>]</t>
    </r>
  </si>
  <si>
    <r>
      <t xml:space="preserve">Recommended for:   </t>
    </r>
    <r>
      <rPr>
        <b/>
        <sz val="11"/>
        <color theme="1"/>
        <rFont val="Calibri"/>
        <family val="2"/>
        <scheme val="minor"/>
      </rPr>
      <t>Lean Gas</t>
    </r>
  </si>
  <si>
    <r>
      <t xml:space="preserve">Recommended for:   </t>
    </r>
    <r>
      <rPr>
        <b/>
        <sz val="11"/>
        <color theme="1"/>
        <rFont val="Calibri"/>
        <family val="2"/>
        <scheme val="minor"/>
      </rPr>
      <t>Rich Gas</t>
    </r>
  </si>
  <si>
    <t>m (slope)</t>
  </si>
  <si>
    <t>b 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</si>
</sst>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8" fontId="0" fillId="0" borderId="0" xfId="0" applyNumberFormat="1"/>
    <xf numFmtId="168" fontId="0" fillId="0" borderId="0" xfId="0" applyNumberFormat="1" applyBorder="1"/>
    <xf numFmtId="168" fontId="0" fillId="0" borderId="6" xfId="0" applyNumberFormat="1" applyBorder="1"/>
    <xf numFmtId="2" fontId="0" fillId="0" borderId="1" xfId="0" applyNumberFormat="1" applyBorder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168" fontId="1" fillId="2" borderId="7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center"/>
    </xf>
    <xf numFmtId="0" fontId="0" fillId="3" borderId="8" xfId="0" applyFill="1" applyBorder="1"/>
    <xf numFmtId="2" fontId="0" fillId="3" borderId="9" xfId="0" applyNumberFormat="1" applyFill="1" applyBorder="1"/>
    <xf numFmtId="168" fontId="0" fillId="3" borderId="10" xfId="0" applyNumberFormat="1" applyFill="1" applyBorder="1"/>
    <xf numFmtId="168" fontId="0" fillId="3" borderId="11" xfId="0" applyNumberFormat="1" applyFill="1" applyBorder="1"/>
    <xf numFmtId="0" fontId="0" fillId="4" borderId="12" xfId="0" applyFill="1" applyBorder="1"/>
    <xf numFmtId="2" fontId="0" fillId="4" borderId="13" xfId="0" applyNumberFormat="1" applyFill="1" applyBorder="1"/>
    <xf numFmtId="168" fontId="0" fillId="4" borderId="14" xfId="0" applyNumberFormat="1" applyFill="1" applyBorder="1"/>
    <xf numFmtId="168" fontId="0" fillId="4" borderId="15" xfId="0" applyNumberFormat="1" applyFill="1" applyBorder="1"/>
    <xf numFmtId="0" fontId="0" fillId="5" borderId="5" xfId="0" applyFill="1" applyBorder="1" applyAlignment="1">
      <alignment horizontal="center"/>
    </xf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 applyAlignment="1">
      <alignment horizontal="left"/>
    </xf>
    <xf numFmtId="0" fontId="0" fillId="0" borderId="7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  <dxf>
      <numFmt numFmtId="168" formatCode="0.0000"/>
    </dxf>
    <dxf>
      <numFmt numFmtId="168" formatCode="0.00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83C289-BCA7-4198-B5BD-34AFB33ECAC1}" name="Table2" displayName="Table2" ref="G2:I13" totalsRowShown="0" headerRowDxfId="0" headerRowBorderDxfId="4" tableBorderDxfId="5">
  <tableColumns count="3">
    <tableColumn id="1" xr3:uid="{056D14BE-D359-4C4E-8BCD-00D717644A6C}" name="Aromatic Fraction [Xa]" dataDxfId="3"/>
    <tableColumn id="2" xr3:uid="{14853E63-205F-45A1-BA72-D0F18990EA67}" name="m (slope)" dataDxfId="2">
      <calculatedColumnFormula>$C$3*(1-G3)+$C$7*G3</calculatedColumnFormula>
    </tableColumn>
    <tableColumn id="3" xr3:uid="{48B77528-1048-450A-B780-7AE60B12560D}" name="b (intercept)" dataDxfId="1">
      <calculatedColumnFormula>$C$4*(1-G3)+$C$8*G3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showGridLines="0" tabSelected="1" zoomScale="175" zoomScaleNormal="175" workbookViewId="0">
      <selection activeCell="D1" sqref="D1"/>
    </sheetView>
  </sheetViews>
  <sheetFormatPr defaultRowHeight="15" x14ac:dyDescent="0.25"/>
  <cols>
    <col min="2" max="2" width="21.5703125" bestFit="1" customWidth="1"/>
    <col min="4" max="4" width="1.28515625" customWidth="1"/>
    <col min="5" max="5" width="9.140625" hidden="1" customWidth="1"/>
    <col min="6" max="6" width="28.140625" customWidth="1"/>
    <col min="7" max="7" width="22.42578125" customWidth="1"/>
    <col min="8" max="8" width="16.28515625" style="1" customWidth="1"/>
    <col min="9" max="9" width="12.140625" style="1" bestFit="1" customWidth="1"/>
  </cols>
  <sheetData>
    <row r="1" spans="2:9" ht="132.75" customHeight="1" thickBot="1" x14ac:dyDescent="0.3"/>
    <row r="2" spans="2:9" ht="18.75" thickBot="1" x14ac:dyDescent="0.4">
      <c r="B2" s="20" t="s">
        <v>2</v>
      </c>
      <c r="C2" s="17"/>
      <c r="G2" s="6" t="s">
        <v>4</v>
      </c>
      <c r="H2" s="7" t="s">
        <v>7</v>
      </c>
      <c r="I2" s="8" t="s">
        <v>8</v>
      </c>
    </row>
    <row r="3" spans="2:9" ht="15.75" thickBot="1" x14ac:dyDescent="0.3">
      <c r="B3" s="22" t="s">
        <v>7</v>
      </c>
      <c r="C3" s="23">
        <v>1.8800000000000001E-2</v>
      </c>
      <c r="G3" s="4">
        <v>0</v>
      </c>
      <c r="H3" s="3">
        <f>$C$3*(1-G3)+$C$7*G3</f>
        <v>1.8800000000000001E-2</v>
      </c>
      <c r="I3" s="2">
        <f>$C$4*(1-G3)+$C$8*G3</f>
        <v>-2.758</v>
      </c>
    </row>
    <row r="4" spans="2:9" ht="16.5" thickTop="1" thickBot="1" x14ac:dyDescent="0.3">
      <c r="B4" s="21" t="s">
        <v>1</v>
      </c>
      <c r="C4" s="5">
        <v>-2.758</v>
      </c>
      <c r="F4" s="9" t="s">
        <v>5</v>
      </c>
      <c r="G4" s="10">
        <v>0.1</v>
      </c>
      <c r="H4" s="11">
        <f t="shared" ref="H4:H13" si="0">$C$3*(1-G4)+$C$7*G4</f>
        <v>1.8780000000000002E-2</v>
      </c>
      <c r="I4" s="12">
        <f t="shared" ref="I4:I13" si="1">$C$4*(1-G4)+$C$8*G4</f>
        <v>-1.4496</v>
      </c>
    </row>
    <row r="5" spans="2:9" ht="15.75" thickBot="1" x14ac:dyDescent="0.3">
      <c r="F5" s="13" t="s">
        <v>6</v>
      </c>
      <c r="G5" s="14">
        <v>0.2</v>
      </c>
      <c r="H5" s="15">
        <f t="shared" si="0"/>
        <v>1.8760000000000002E-2</v>
      </c>
      <c r="I5" s="16">
        <f t="shared" si="1"/>
        <v>-0.14119999999999955</v>
      </c>
    </row>
    <row r="6" spans="2:9" ht="15.75" thickBot="1" x14ac:dyDescent="0.3">
      <c r="B6" s="18" t="s">
        <v>3</v>
      </c>
      <c r="C6" s="19"/>
      <c r="G6" s="4">
        <v>0.3</v>
      </c>
      <c r="H6" s="3">
        <f t="shared" si="0"/>
        <v>1.874E-2</v>
      </c>
      <c r="I6" s="2">
        <f t="shared" si="1"/>
        <v>1.1672</v>
      </c>
    </row>
    <row r="7" spans="2:9" ht="15.75" thickBot="1" x14ac:dyDescent="0.3">
      <c r="B7" s="22" t="s">
        <v>0</v>
      </c>
      <c r="C7" s="23">
        <v>1.8599999999999998E-2</v>
      </c>
      <c r="G7" s="4">
        <v>0.4</v>
      </c>
      <c r="H7" s="3">
        <f t="shared" si="0"/>
        <v>1.8720000000000001E-2</v>
      </c>
      <c r="I7" s="2">
        <f t="shared" si="1"/>
        <v>2.4756000000000009</v>
      </c>
    </row>
    <row r="8" spans="2:9" ht="16.5" thickTop="1" thickBot="1" x14ac:dyDescent="0.3">
      <c r="B8" s="21" t="s">
        <v>1</v>
      </c>
      <c r="C8" s="5">
        <v>10.326000000000001</v>
      </c>
      <c r="G8" s="4">
        <v>0.5</v>
      </c>
      <c r="H8" s="3">
        <f t="shared" si="0"/>
        <v>1.8700000000000001E-2</v>
      </c>
      <c r="I8" s="2">
        <f t="shared" si="1"/>
        <v>3.7840000000000003</v>
      </c>
    </row>
    <row r="9" spans="2:9" x14ac:dyDescent="0.25">
      <c r="G9" s="4">
        <v>0.6</v>
      </c>
      <c r="H9" s="3">
        <f t="shared" si="0"/>
        <v>1.8679999999999999E-2</v>
      </c>
      <c r="I9" s="2">
        <f t="shared" si="1"/>
        <v>5.0923999999999996</v>
      </c>
    </row>
    <row r="10" spans="2:9" x14ac:dyDescent="0.25">
      <c r="G10" s="4">
        <v>0.7</v>
      </c>
      <c r="H10" s="3">
        <f t="shared" si="0"/>
        <v>1.866E-2</v>
      </c>
      <c r="I10" s="2">
        <f t="shared" si="1"/>
        <v>6.4008000000000003</v>
      </c>
    </row>
    <row r="11" spans="2:9" x14ac:dyDescent="0.25">
      <c r="G11" s="4">
        <v>0.8</v>
      </c>
      <c r="H11" s="3">
        <f t="shared" si="0"/>
        <v>1.8639999999999997E-2</v>
      </c>
      <c r="I11" s="2">
        <f t="shared" si="1"/>
        <v>7.7092000000000018</v>
      </c>
    </row>
    <row r="12" spans="2:9" x14ac:dyDescent="0.25">
      <c r="G12" s="4">
        <v>0.9</v>
      </c>
      <c r="H12" s="3">
        <f t="shared" si="0"/>
        <v>1.8619999999999998E-2</v>
      </c>
      <c r="I12" s="2">
        <f t="shared" si="1"/>
        <v>9.0175999999999998</v>
      </c>
    </row>
    <row r="13" spans="2:9" x14ac:dyDescent="0.25">
      <c r="G13" s="4">
        <v>1</v>
      </c>
      <c r="H13" s="3">
        <f t="shared" si="0"/>
        <v>1.8599999999999998E-2</v>
      </c>
      <c r="I13" s="2">
        <f>$C$4*(1-G13)+$C$8*G13</f>
        <v>10.326000000000001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EricKim</dc:creator>
  <cp:lastModifiedBy>Eric Kim</cp:lastModifiedBy>
  <dcterms:created xsi:type="dcterms:W3CDTF">2015-06-05T18:17:20Z</dcterms:created>
  <dcterms:modified xsi:type="dcterms:W3CDTF">2024-02-14T08:22:29Z</dcterms:modified>
</cp:coreProperties>
</file>