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sample_data\"/>
    </mc:Choice>
  </mc:AlternateContent>
  <xr:revisionPtr revIDLastSave="0" documentId="13_ncr:1_{29B5C359-71FB-4A1E-8C14-DB031634D7C6}" xr6:coauthVersionLast="47" xr6:coauthVersionMax="47" xr10:uidLastSave="{00000000-0000-0000-0000-000000000000}"/>
  <bookViews>
    <workbookView xWindow="-120" yWindow="-120" windowWidth="29040" windowHeight="16440" activeTab="7" xr2:uid="{019FB55A-2F6E-496A-863D-C276009415F0}"/>
  </bookViews>
  <sheets>
    <sheet name="Gas Economics Calcualtor -  HT" sheetId="14" r:id="rId1"/>
    <sheet name="Gas Economics Calcualtor - VRT" sheetId="12" r:id="rId2"/>
    <sheet name="sim scenarios" sheetId="11" r:id="rId3"/>
    <sheet name="1a" sheetId="8" r:id="rId4"/>
    <sheet name="1b" sheetId="6" r:id="rId5"/>
    <sheet name="1c" sheetId="7" r:id="rId6"/>
    <sheet name="Sim Results" sheetId="9" r:id="rId7"/>
    <sheet name="Thumbnail" sheetId="15" r:id="rId8"/>
    <sheet name="2" sheetId="3" r:id="rId9"/>
    <sheet name="3" sheetId="4" r:id="rId10"/>
    <sheet name="4" sheetId="5" r:id="rId11"/>
    <sheet name="5" sheetId="2" r:id="rId12"/>
  </sheets>
  <definedNames>
    <definedName name="_xlnm._FilterDatabase" localSheetId="3" hidden="1">'1a'!$A$1:$Y$1</definedName>
    <definedName name="_xlnm._FilterDatabase" localSheetId="4" hidden="1">'1b'!$A$1:$Y$1</definedName>
    <definedName name="_xlnm._FilterDatabase" localSheetId="5" hidden="1">'1c'!$A$1:$Y$1</definedName>
    <definedName name="_xlnm._FilterDatabase" localSheetId="8" hidden="1">'2'!$A$1:$Y$1</definedName>
    <definedName name="_xlnm._FilterDatabase" localSheetId="9" hidden="1">'3'!$A$1:$Y$1</definedName>
    <definedName name="_xlnm._FilterDatabase" localSheetId="10" hidden="1">'4'!$A$1:$Y$1</definedName>
    <definedName name="_xlnm._FilterDatabase" localSheetId="11" hidden="1">'5'!$A$1:$Y$1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5" l="1"/>
  <c r="J20" i="15" s="1"/>
  <c r="K20" i="15" s="1"/>
  <c r="E12" i="15"/>
  <c r="J12" i="15" s="1"/>
  <c r="K12" i="15" s="1"/>
  <c r="E13" i="15"/>
  <c r="J13" i="15" s="1"/>
  <c r="K13" i="15" s="1"/>
  <c r="E14" i="15"/>
  <c r="J14" i="15" s="1"/>
  <c r="K14" i="15" s="1"/>
  <c r="E15" i="15"/>
  <c r="J15" i="15" s="1"/>
  <c r="K15" i="15" s="1"/>
  <c r="E16" i="15"/>
  <c r="J16" i="15" s="1"/>
  <c r="K16" i="15" s="1"/>
  <c r="E17" i="15"/>
  <c r="J17" i="15" s="1"/>
  <c r="K17" i="15" s="1"/>
  <c r="E18" i="15"/>
  <c r="J18" i="15" s="1"/>
  <c r="K18" i="15" s="1"/>
  <c r="E19" i="15"/>
  <c r="J19" i="15" s="1"/>
  <c r="K19" i="15" s="1"/>
  <c r="C63" i="15"/>
  <c r="E63" i="15" s="1"/>
  <c r="J63" i="15" s="1"/>
  <c r="K63" i="15" s="1"/>
  <c r="C62" i="15"/>
  <c r="E62" i="15" s="1"/>
  <c r="J62" i="15" s="1"/>
  <c r="K62" i="15" s="1"/>
  <c r="C61" i="15"/>
  <c r="E61" i="15" s="1"/>
  <c r="J61" i="15" s="1"/>
  <c r="K61" i="15" s="1"/>
  <c r="C60" i="15"/>
  <c r="E60" i="15" s="1"/>
  <c r="J60" i="15" s="1"/>
  <c r="K60" i="15" s="1"/>
  <c r="C59" i="15"/>
  <c r="E59" i="15" s="1"/>
  <c r="J59" i="15" s="1"/>
  <c r="K59" i="15" s="1"/>
  <c r="C58" i="15"/>
  <c r="E58" i="15" s="1"/>
  <c r="J58" i="15" s="1"/>
  <c r="K58" i="15" s="1"/>
  <c r="C57" i="15"/>
  <c r="E57" i="15" s="1"/>
  <c r="J57" i="15" s="1"/>
  <c r="K57" i="15" s="1"/>
  <c r="C56" i="15"/>
  <c r="E56" i="15" s="1"/>
  <c r="J56" i="15" s="1"/>
  <c r="K56" i="15" s="1"/>
  <c r="C55" i="15"/>
  <c r="E55" i="15" s="1"/>
  <c r="J55" i="15" s="1"/>
  <c r="K55" i="15" s="1"/>
  <c r="C54" i="15"/>
  <c r="E54" i="15" s="1"/>
  <c r="J54" i="15" s="1"/>
  <c r="K54" i="15" s="1"/>
  <c r="C53" i="15"/>
  <c r="E53" i="15" s="1"/>
  <c r="J53" i="15" s="1"/>
  <c r="K53" i="15" s="1"/>
  <c r="C52" i="15"/>
  <c r="E52" i="15" s="1"/>
  <c r="J52" i="15" s="1"/>
  <c r="K52" i="15" s="1"/>
  <c r="C51" i="15"/>
  <c r="E51" i="15" s="1"/>
  <c r="J51" i="15" s="1"/>
  <c r="K51" i="15" s="1"/>
  <c r="C50" i="15"/>
  <c r="E50" i="15" s="1"/>
  <c r="J50" i="15" s="1"/>
  <c r="K50" i="15" s="1"/>
  <c r="C49" i="15"/>
  <c r="E49" i="15" s="1"/>
  <c r="J49" i="15" s="1"/>
  <c r="K49" i="15" s="1"/>
  <c r="C48" i="15"/>
  <c r="E48" i="15" s="1"/>
  <c r="J48" i="15" s="1"/>
  <c r="K48" i="15" s="1"/>
  <c r="C47" i="15"/>
  <c r="E47" i="15" s="1"/>
  <c r="J47" i="15" s="1"/>
  <c r="K47" i="15" s="1"/>
  <c r="C46" i="15"/>
  <c r="E46" i="15" s="1"/>
  <c r="J46" i="15" s="1"/>
  <c r="K46" i="15" s="1"/>
  <c r="C45" i="15"/>
  <c r="E45" i="15" s="1"/>
  <c r="J45" i="15" s="1"/>
  <c r="K45" i="15" s="1"/>
  <c r="C44" i="15"/>
  <c r="E44" i="15" s="1"/>
  <c r="J44" i="15" s="1"/>
  <c r="K44" i="15" s="1"/>
  <c r="C43" i="15"/>
  <c r="E43" i="15" s="1"/>
  <c r="J43" i="15" s="1"/>
  <c r="K43" i="15" s="1"/>
  <c r="C42" i="15"/>
  <c r="E42" i="15" s="1"/>
  <c r="J42" i="15" s="1"/>
  <c r="K42" i="15" s="1"/>
  <c r="C41" i="15"/>
  <c r="E41" i="15" s="1"/>
  <c r="J41" i="15" s="1"/>
  <c r="K41" i="15" s="1"/>
  <c r="C40" i="15"/>
  <c r="E40" i="15" s="1"/>
  <c r="J40" i="15" s="1"/>
  <c r="K40" i="15" s="1"/>
  <c r="C39" i="15"/>
  <c r="E39" i="15" s="1"/>
  <c r="J39" i="15" s="1"/>
  <c r="K39" i="15" s="1"/>
  <c r="C38" i="15"/>
  <c r="E38" i="15" s="1"/>
  <c r="J38" i="15" s="1"/>
  <c r="K38" i="15" s="1"/>
  <c r="C37" i="15"/>
  <c r="E37" i="15" s="1"/>
  <c r="J37" i="15" s="1"/>
  <c r="K37" i="15" s="1"/>
  <c r="C36" i="15"/>
  <c r="E36" i="15" s="1"/>
  <c r="J36" i="15" s="1"/>
  <c r="K36" i="15" s="1"/>
  <c r="C35" i="15"/>
  <c r="E35" i="15" s="1"/>
  <c r="J35" i="15" s="1"/>
  <c r="K35" i="15" s="1"/>
  <c r="C34" i="15"/>
  <c r="E34" i="15" s="1"/>
  <c r="J34" i="15" s="1"/>
  <c r="K34" i="15" s="1"/>
  <c r="C33" i="15"/>
  <c r="E33" i="15" s="1"/>
  <c r="J33" i="15" s="1"/>
  <c r="K33" i="15" s="1"/>
  <c r="C32" i="15"/>
  <c r="E32" i="15" s="1"/>
  <c r="J32" i="15" s="1"/>
  <c r="K32" i="15" s="1"/>
  <c r="C31" i="15"/>
  <c r="E31" i="15" s="1"/>
  <c r="J31" i="15" s="1"/>
  <c r="K31" i="15" s="1"/>
  <c r="C30" i="15"/>
  <c r="E30" i="15" s="1"/>
  <c r="J30" i="15" s="1"/>
  <c r="K30" i="15" s="1"/>
  <c r="C29" i="15"/>
  <c r="E29" i="15" s="1"/>
  <c r="J29" i="15" s="1"/>
  <c r="K29" i="15" s="1"/>
  <c r="C28" i="15"/>
  <c r="E28" i="15" s="1"/>
  <c r="J28" i="15" s="1"/>
  <c r="K28" i="15" s="1"/>
  <c r="C27" i="15"/>
  <c r="E27" i="15" s="1"/>
  <c r="J27" i="15" s="1"/>
  <c r="K27" i="15" s="1"/>
  <c r="C26" i="15"/>
  <c r="E26" i="15" s="1"/>
  <c r="J26" i="15" s="1"/>
  <c r="K26" i="15" s="1"/>
  <c r="C25" i="15"/>
  <c r="E25" i="15" s="1"/>
  <c r="J25" i="15" s="1"/>
  <c r="K25" i="15" s="1"/>
  <c r="C24" i="15"/>
  <c r="E24" i="15" s="1"/>
  <c r="J24" i="15" s="1"/>
  <c r="K24" i="15" s="1"/>
  <c r="C23" i="15"/>
  <c r="E23" i="15" s="1"/>
  <c r="J23" i="15" s="1"/>
  <c r="K23" i="15" s="1"/>
  <c r="C22" i="15"/>
  <c r="E22" i="15" s="1"/>
  <c r="J22" i="15" s="1"/>
  <c r="K22" i="15" s="1"/>
  <c r="E11" i="15"/>
  <c r="J11" i="15" s="1"/>
  <c r="K11" i="15" s="1"/>
  <c r="E10" i="15"/>
  <c r="J10" i="15" s="1"/>
  <c r="K10" i="15" s="1"/>
  <c r="E9" i="15"/>
  <c r="J9" i="15" s="1"/>
  <c r="K9" i="15" s="1"/>
  <c r="E8" i="15"/>
  <c r="J8" i="15" s="1"/>
  <c r="K8" i="15" s="1"/>
  <c r="E7" i="15"/>
  <c r="J7" i="15" s="1"/>
  <c r="K7" i="15" s="1"/>
  <c r="E6" i="15"/>
  <c r="J6" i="15" s="1"/>
  <c r="K6" i="15" s="1"/>
  <c r="E5" i="15"/>
  <c r="J5" i="15" s="1"/>
  <c r="K5" i="15" s="1"/>
  <c r="D66" i="14"/>
  <c r="F66" i="14" s="1"/>
  <c r="K66" i="14" s="1"/>
  <c r="L66" i="14" s="1"/>
  <c r="D65" i="14"/>
  <c r="F65" i="14" s="1"/>
  <c r="K65" i="14" s="1"/>
  <c r="L65" i="14" s="1"/>
  <c r="D64" i="14"/>
  <c r="F64" i="14" s="1"/>
  <c r="K64" i="14" s="1"/>
  <c r="L64" i="14" s="1"/>
  <c r="D63" i="14"/>
  <c r="F63" i="14" s="1"/>
  <c r="K63" i="14" s="1"/>
  <c r="L63" i="14" s="1"/>
  <c r="D62" i="14"/>
  <c r="F62" i="14" s="1"/>
  <c r="K62" i="14" s="1"/>
  <c r="L62" i="14" s="1"/>
  <c r="D61" i="14"/>
  <c r="F61" i="14" s="1"/>
  <c r="K61" i="14" s="1"/>
  <c r="L61" i="14" s="1"/>
  <c r="D60" i="14"/>
  <c r="F60" i="14" s="1"/>
  <c r="K60" i="14" s="1"/>
  <c r="L60" i="14" s="1"/>
  <c r="D59" i="14"/>
  <c r="F59" i="14" s="1"/>
  <c r="K59" i="14" s="1"/>
  <c r="L59" i="14" s="1"/>
  <c r="D58" i="14"/>
  <c r="F58" i="14" s="1"/>
  <c r="K58" i="14" s="1"/>
  <c r="L58" i="14" s="1"/>
  <c r="D57" i="14"/>
  <c r="F57" i="14" s="1"/>
  <c r="K57" i="14" s="1"/>
  <c r="L57" i="14" s="1"/>
  <c r="D56" i="14"/>
  <c r="F56" i="14" s="1"/>
  <c r="K56" i="14" s="1"/>
  <c r="L56" i="14" s="1"/>
  <c r="D55" i="14"/>
  <c r="F55" i="14" s="1"/>
  <c r="K55" i="14" s="1"/>
  <c r="L55" i="14" s="1"/>
  <c r="D54" i="14"/>
  <c r="F54" i="14" s="1"/>
  <c r="K54" i="14" s="1"/>
  <c r="L54" i="14" s="1"/>
  <c r="D53" i="14"/>
  <c r="F53" i="14" s="1"/>
  <c r="K53" i="14" s="1"/>
  <c r="L53" i="14" s="1"/>
  <c r="D52" i="14"/>
  <c r="F52" i="14" s="1"/>
  <c r="K52" i="14" s="1"/>
  <c r="L52" i="14" s="1"/>
  <c r="D51" i="14"/>
  <c r="F51" i="14" s="1"/>
  <c r="K51" i="14" s="1"/>
  <c r="L51" i="14" s="1"/>
  <c r="D50" i="14"/>
  <c r="F50" i="14" s="1"/>
  <c r="K50" i="14" s="1"/>
  <c r="L50" i="14" s="1"/>
  <c r="D49" i="14"/>
  <c r="F49" i="14" s="1"/>
  <c r="K49" i="14" s="1"/>
  <c r="L49" i="14" s="1"/>
  <c r="D48" i="14"/>
  <c r="F48" i="14" s="1"/>
  <c r="K48" i="14" s="1"/>
  <c r="L48" i="14" s="1"/>
  <c r="D47" i="14"/>
  <c r="F47" i="14" s="1"/>
  <c r="K47" i="14" s="1"/>
  <c r="L47" i="14" s="1"/>
  <c r="D46" i="14"/>
  <c r="F46" i="14" s="1"/>
  <c r="K46" i="14" s="1"/>
  <c r="L46" i="14" s="1"/>
  <c r="D45" i="14"/>
  <c r="F45" i="14" s="1"/>
  <c r="K45" i="14" s="1"/>
  <c r="L45" i="14" s="1"/>
  <c r="D44" i="14"/>
  <c r="F44" i="14" s="1"/>
  <c r="K44" i="14" s="1"/>
  <c r="L44" i="14" s="1"/>
  <c r="D43" i="14"/>
  <c r="F43" i="14" s="1"/>
  <c r="K43" i="14" s="1"/>
  <c r="L43" i="14" s="1"/>
  <c r="D42" i="14"/>
  <c r="F42" i="14" s="1"/>
  <c r="K42" i="14" s="1"/>
  <c r="L42" i="14" s="1"/>
  <c r="D41" i="14"/>
  <c r="F41" i="14" s="1"/>
  <c r="K41" i="14" s="1"/>
  <c r="L41" i="14" s="1"/>
  <c r="D40" i="14"/>
  <c r="F40" i="14" s="1"/>
  <c r="K40" i="14" s="1"/>
  <c r="L40" i="14" s="1"/>
  <c r="D39" i="14"/>
  <c r="F39" i="14" s="1"/>
  <c r="K39" i="14" s="1"/>
  <c r="L39" i="14" s="1"/>
  <c r="D38" i="14"/>
  <c r="F38" i="14" s="1"/>
  <c r="K38" i="14" s="1"/>
  <c r="L38" i="14" s="1"/>
  <c r="D37" i="14"/>
  <c r="F37" i="14" s="1"/>
  <c r="K37" i="14" s="1"/>
  <c r="L37" i="14" s="1"/>
  <c r="D36" i="14"/>
  <c r="F36" i="14" s="1"/>
  <c r="K36" i="14" s="1"/>
  <c r="L36" i="14" s="1"/>
  <c r="D35" i="14"/>
  <c r="F35" i="14" s="1"/>
  <c r="K35" i="14" s="1"/>
  <c r="L35" i="14" s="1"/>
  <c r="D34" i="14"/>
  <c r="F34" i="14" s="1"/>
  <c r="K34" i="14" s="1"/>
  <c r="L34" i="14" s="1"/>
  <c r="D33" i="14"/>
  <c r="F33" i="14" s="1"/>
  <c r="K33" i="14" s="1"/>
  <c r="L33" i="14" s="1"/>
  <c r="D32" i="14"/>
  <c r="F32" i="14" s="1"/>
  <c r="K32" i="14" s="1"/>
  <c r="L32" i="14" s="1"/>
  <c r="D31" i="14"/>
  <c r="F31" i="14" s="1"/>
  <c r="K31" i="14" s="1"/>
  <c r="L31" i="14" s="1"/>
  <c r="D30" i="14"/>
  <c r="F30" i="14" s="1"/>
  <c r="K30" i="14" s="1"/>
  <c r="L30" i="14" s="1"/>
  <c r="D29" i="14"/>
  <c r="F29" i="14" s="1"/>
  <c r="K29" i="14" s="1"/>
  <c r="L29" i="14" s="1"/>
  <c r="D28" i="14"/>
  <c r="F28" i="14" s="1"/>
  <c r="K28" i="14" s="1"/>
  <c r="L28" i="14" s="1"/>
  <c r="D27" i="14"/>
  <c r="F27" i="14" s="1"/>
  <c r="K27" i="14" s="1"/>
  <c r="L27" i="14" s="1"/>
  <c r="D26" i="14"/>
  <c r="F26" i="14" s="1"/>
  <c r="K26" i="14" s="1"/>
  <c r="L26" i="14" s="1"/>
  <c r="D25" i="14"/>
  <c r="F25" i="14" s="1"/>
  <c r="K25" i="14" s="1"/>
  <c r="L25" i="14" s="1"/>
  <c r="D23" i="14"/>
  <c r="F23" i="14" s="1"/>
  <c r="K23" i="14" s="1"/>
  <c r="L23" i="14" s="1"/>
  <c r="D22" i="14"/>
  <c r="F22" i="14" s="1"/>
  <c r="K22" i="14" s="1"/>
  <c r="L22" i="14" s="1"/>
  <c r="D21" i="14"/>
  <c r="F21" i="14" s="1"/>
  <c r="K21" i="14" s="1"/>
  <c r="L21" i="14" s="1"/>
  <c r="D20" i="14"/>
  <c r="F20" i="14" s="1"/>
  <c r="K20" i="14" s="1"/>
  <c r="L20" i="14" s="1"/>
  <c r="D19" i="14"/>
  <c r="F19" i="14" s="1"/>
  <c r="K19" i="14" s="1"/>
  <c r="L19" i="14" s="1"/>
  <c r="D18" i="14"/>
  <c r="F18" i="14" s="1"/>
  <c r="K18" i="14" s="1"/>
  <c r="L18" i="14" s="1"/>
  <c r="D17" i="14"/>
  <c r="F17" i="14" s="1"/>
  <c r="K17" i="14" s="1"/>
  <c r="L17" i="14" s="1"/>
  <c r="D16" i="14"/>
  <c r="F16" i="14" s="1"/>
  <c r="K16" i="14" s="1"/>
  <c r="L16" i="14" s="1"/>
  <c r="D15" i="14"/>
  <c r="F15" i="14" s="1"/>
  <c r="K15" i="14" s="1"/>
  <c r="L15" i="14" s="1"/>
  <c r="D14" i="14"/>
  <c r="F14" i="14" s="1"/>
  <c r="K14" i="14" s="1"/>
  <c r="L14" i="14" s="1"/>
  <c r="D13" i="14"/>
  <c r="F13" i="14" s="1"/>
  <c r="K13" i="14" s="1"/>
  <c r="L13" i="14" s="1"/>
  <c r="D12" i="14"/>
  <c r="F12" i="14" s="1"/>
  <c r="K12" i="14" s="1"/>
  <c r="L12" i="14" s="1"/>
  <c r="D11" i="14"/>
  <c r="F11" i="14" s="1"/>
  <c r="K11" i="14" s="1"/>
  <c r="L11" i="14" s="1"/>
  <c r="D10" i="14"/>
  <c r="F10" i="14" s="1"/>
  <c r="K10" i="14" s="1"/>
  <c r="L10" i="14" s="1"/>
  <c r="D9" i="14"/>
  <c r="F9" i="14" s="1"/>
  <c r="K9" i="14" s="1"/>
  <c r="L9" i="14" s="1"/>
  <c r="D8" i="14"/>
  <c r="F8" i="14" s="1"/>
  <c r="K8" i="14" s="1"/>
  <c r="L8" i="14" s="1"/>
  <c r="D7" i="14"/>
  <c r="F7" i="14" s="1"/>
  <c r="K7" i="14" s="1"/>
  <c r="L7" i="14" s="1"/>
  <c r="D6" i="14"/>
  <c r="F6" i="14" s="1"/>
  <c r="K6" i="14" s="1"/>
  <c r="L6" i="14" s="1"/>
  <c r="D5" i="14"/>
  <c r="F5" i="14" s="1"/>
  <c r="K5" i="14" s="1"/>
  <c r="L5" i="14" s="1"/>
  <c r="F4" i="12"/>
  <c r="D25" i="12"/>
  <c r="F25" i="12" s="1"/>
  <c r="K25" i="12" s="1"/>
  <c r="L25" i="12" s="1"/>
  <c r="D26" i="12"/>
  <c r="F26" i="12" s="1"/>
  <c r="K26" i="12" s="1"/>
  <c r="L26" i="12" s="1"/>
  <c r="D27" i="12"/>
  <c r="F27" i="12" s="1"/>
  <c r="K27" i="12" s="1"/>
  <c r="L27" i="12" s="1"/>
  <c r="D28" i="12"/>
  <c r="F28" i="12" s="1"/>
  <c r="K28" i="12" s="1"/>
  <c r="L28" i="12" s="1"/>
  <c r="D29" i="12"/>
  <c r="F29" i="12" s="1"/>
  <c r="K29" i="12" s="1"/>
  <c r="L29" i="12" s="1"/>
  <c r="D30" i="12"/>
  <c r="F30" i="12" s="1"/>
  <c r="K30" i="12" s="1"/>
  <c r="L30" i="12" s="1"/>
  <c r="D31" i="12"/>
  <c r="F31" i="12" s="1"/>
  <c r="K31" i="12" s="1"/>
  <c r="L31" i="12" s="1"/>
  <c r="D32" i="12"/>
  <c r="F32" i="12" s="1"/>
  <c r="K32" i="12" s="1"/>
  <c r="L32" i="12" s="1"/>
  <c r="D33" i="12"/>
  <c r="F33" i="12" s="1"/>
  <c r="K33" i="12" s="1"/>
  <c r="L33" i="12" s="1"/>
  <c r="D34" i="12"/>
  <c r="F34" i="12" s="1"/>
  <c r="K34" i="12" s="1"/>
  <c r="L34" i="12" s="1"/>
  <c r="D35" i="12"/>
  <c r="F35" i="12" s="1"/>
  <c r="K35" i="12" s="1"/>
  <c r="L35" i="12" s="1"/>
  <c r="D36" i="12"/>
  <c r="F36" i="12" s="1"/>
  <c r="K36" i="12" s="1"/>
  <c r="L36" i="12" s="1"/>
  <c r="D37" i="12"/>
  <c r="F37" i="12" s="1"/>
  <c r="K37" i="12" s="1"/>
  <c r="L37" i="12" s="1"/>
  <c r="D38" i="12"/>
  <c r="F38" i="12" s="1"/>
  <c r="K38" i="12" s="1"/>
  <c r="L38" i="12" s="1"/>
  <c r="D39" i="12"/>
  <c r="F39" i="12" s="1"/>
  <c r="K39" i="12" s="1"/>
  <c r="L39" i="12" s="1"/>
  <c r="D40" i="12"/>
  <c r="F40" i="12" s="1"/>
  <c r="K40" i="12" s="1"/>
  <c r="L40" i="12" s="1"/>
  <c r="D41" i="12"/>
  <c r="F41" i="12" s="1"/>
  <c r="K41" i="12" s="1"/>
  <c r="L41" i="12" s="1"/>
  <c r="D42" i="12"/>
  <c r="F42" i="12" s="1"/>
  <c r="K42" i="12" s="1"/>
  <c r="L42" i="12" s="1"/>
  <c r="D43" i="12"/>
  <c r="F43" i="12" s="1"/>
  <c r="K43" i="12" s="1"/>
  <c r="L43" i="12" s="1"/>
  <c r="D44" i="12"/>
  <c r="F44" i="12" s="1"/>
  <c r="K44" i="12" s="1"/>
  <c r="L44" i="12" s="1"/>
  <c r="D45" i="12"/>
  <c r="F45" i="12" s="1"/>
  <c r="K45" i="12" s="1"/>
  <c r="L45" i="12" s="1"/>
  <c r="D46" i="12"/>
  <c r="F46" i="12" s="1"/>
  <c r="K46" i="12" s="1"/>
  <c r="L46" i="12" s="1"/>
  <c r="D47" i="12"/>
  <c r="F47" i="12" s="1"/>
  <c r="K47" i="12" s="1"/>
  <c r="L47" i="12" s="1"/>
  <c r="D48" i="12"/>
  <c r="F48" i="12" s="1"/>
  <c r="K48" i="12" s="1"/>
  <c r="L48" i="12" s="1"/>
  <c r="D49" i="12"/>
  <c r="F49" i="12" s="1"/>
  <c r="K49" i="12" s="1"/>
  <c r="L49" i="12" s="1"/>
  <c r="D50" i="12"/>
  <c r="F50" i="12" s="1"/>
  <c r="K50" i="12" s="1"/>
  <c r="L50" i="12" s="1"/>
  <c r="D51" i="12"/>
  <c r="F51" i="12" s="1"/>
  <c r="K51" i="12" s="1"/>
  <c r="L51" i="12" s="1"/>
  <c r="D52" i="12"/>
  <c r="F52" i="12" s="1"/>
  <c r="K52" i="12" s="1"/>
  <c r="L52" i="12" s="1"/>
  <c r="D53" i="12"/>
  <c r="F53" i="12" s="1"/>
  <c r="K53" i="12" s="1"/>
  <c r="L53" i="12" s="1"/>
  <c r="D54" i="12"/>
  <c r="F54" i="12" s="1"/>
  <c r="K54" i="12" s="1"/>
  <c r="L54" i="12" s="1"/>
  <c r="D55" i="12"/>
  <c r="F55" i="12" s="1"/>
  <c r="K55" i="12" s="1"/>
  <c r="L55" i="12" s="1"/>
  <c r="D56" i="12"/>
  <c r="F56" i="12" s="1"/>
  <c r="K56" i="12" s="1"/>
  <c r="L56" i="12" s="1"/>
  <c r="D57" i="12"/>
  <c r="D58" i="12"/>
  <c r="F58" i="12" s="1"/>
  <c r="K58" i="12" s="1"/>
  <c r="L58" i="12" s="1"/>
  <c r="D59" i="12"/>
  <c r="D60" i="12"/>
  <c r="F60" i="12" s="1"/>
  <c r="K60" i="12" s="1"/>
  <c r="L60" i="12" s="1"/>
  <c r="D61" i="12"/>
  <c r="F61" i="12" s="1"/>
  <c r="K61" i="12" s="1"/>
  <c r="L61" i="12" s="1"/>
  <c r="D62" i="12"/>
  <c r="F62" i="12" s="1"/>
  <c r="K62" i="12" s="1"/>
  <c r="L62" i="12" s="1"/>
  <c r="D63" i="12"/>
  <c r="F63" i="12" s="1"/>
  <c r="K63" i="12" s="1"/>
  <c r="L63" i="12" s="1"/>
  <c r="D64" i="12"/>
  <c r="F64" i="12" s="1"/>
  <c r="K64" i="12" s="1"/>
  <c r="L64" i="12" s="1"/>
  <c r="D65" i="12"/>
  <c r="F65" i="12" s="1"/>
  <c r="K65" i="12" s="1"/>
  <c r="L65" i="12" s="1"/>
  <c r="D24" i="12"/>
  <c r="D5" i="12"/>
  <c r="F5" i="12" s="1"/>
  <c r="K5" i="12" s="1"/>
  <c r="L5" i="12" s="1"/>
  <c r="D6" i="12"/>
  <c r="F6" i="12" s="1"/>
  <c r="K6" i="12" s="1"/>
  <c r="L6" i="12" s="1"/>
  <c r="D7" i="12"/>
  <c r="D8" i="12"/>
  <c r="F8" i="12" s="1"/>
  <c r="K8" i="12" s="1"/>
  <c r="L8" i="12" s="1"/>
  <c r="D9" i="12"/>
  <c r="F9" i="12" s="1"/>
  <c r="K9" i="12" s="1"/>
  <c r="L9" i="12" s="1"/>
  <c r="D10" i="12"/>
  <c r="F10" i="12" s="1"/>
  <c r="K10" i="12" s="1"/>
  <c r="L10" i="12" s="1"/>
  <c r="D11" i="12"/>
  <c r="F11" i="12" s="1"/>
  <c r="K11" i="12" s="1"/>
  <c r="L11" i="12" s="1"/>
  <c r="D12" i="12"/>
  <c r="F12" i="12" s="1"/>
  <c r="K12" i="12" s="1"/>
  <c r="L12" i="12" s="1"/>
  <c r="D13" i="12"/>
  <c r="F13" i="12" s="1"/>
  <c r="K13" i="12" s="1"/>
  <c r="L13" i="12" s="1"/>
  <c r="D14" i="12"/>
  <c r="F14" i="12" s="1"/>
  <c r="K14" i="12" s="1"/>
  <c r="L14" i="12" s="1"/>
  <c r="D15" i="12"/>
  <c r="F15" i="12" s="1"/>
  <c r="K15" i="12" s="1"/>
  <c r="L15" i="12" s="1"/>
  <c r="D16" i="12"/>
  <c r="F16" i="12" s="1"/>
  <c r="K16" i="12" s="1"/>
  <c r="L16" i="12" s="1"/>
  <c r="D17" i="12"/>
  <c r="F17" i="12" s="1"/>
  <c r="K17" i="12" s="1"/>
  <c r="L17" i="12" s="1"/>
  <c r="D18" i="12"/>
  <c r="F18" i="12" s="1"/>
  <c r="K18" i="12" s="1"/>
  <c r="L18" i="12" s="1"/>
  <c r="D19" i="12"/>
  <c r="F19" i="12" s="1"/>
  <c r="K19" i="12" s="1"/>
  <c r="L19" i="12" s="1"/>
  <c r="D20" i="12"/>
  <c r="F20" i="12" s="1"/>
  <c r="K20" i="12" s="1"/>
  <c r="L20" i="12" s="1"/>
  <c r="D21" i="12"/>
  <c r="F21" i="12" s="1"/>
  <c r="K21" i="12" s="1"/>
  <c r="L21" i="12" s="1"/>
  <c r="D22" i="12"/>
  <c r="F22" i="12" s="1"/>
  <c r="K22" i="12" s="1"/>
  <c r="L22" i="12" s="1"/>
  <c r="F57" i="12"/>
  <c r="K57" i="12" s="1"/>
  <c r="L57" i="12" s="1"/>
  <c r="F59" i="12"/>
  <c r="K59" i="12" s="1"/>
  <c r="L59" i="12" s="1"/>
  <c r="D4" i="12"/>
  <c r="F7" i="12"/>
  <c r="K7" i="12" s="1"/>
  <c r="L7" i="12" s="1"/>
  <c r="F24" i="12"/>
  <c r="K24" i="12" s="1"/>
  <c r="L24" i="12" s="1"/>
  <c r="H54" i="9"/>
  <c r="G54" i="9"/>
  <c r="F54" i="9"/>
  <c r="E54" i="9"/>
  <c r="H53" i="9"/>
  <c r="G53" i="9"/>
  <c r="F53" i="9"/>
  <c r="E53" i="9"/>
  <c r="H52" i="9"/>
  <c r="G52" i="9"/>
  <c r="F52" i="9"/>
  <c r="E52" i="9"/>
  <c r="H51" i="9"/>
  <c r="G51" i="9"/>
  <c r="F51" i="9"/>
  <c r="E51" i="9"/>
  <c r="H50" i="9"/>
  <c r="G50" i="9"/>
  <c r="F50" i="9"/>
  <c r="E50" i="9"/>
  <c r="H49" i="9"/>
  <c r="G49" i="9"/>
  <c r="F49" i="9"/>
  <c r="E49" i="9"/>
  <c r="H48" i="9"/>
  <c r="G48" i="9"/>
  <c r="F48" i="9"/>
  <c r="E48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F40" i="9"/>
  <c r="G40" i="9"/>
  <c r="H40" i="9"/>
  <c r="E40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F32" i="9"/>
  <c r="G32" i="9"/>
  <c r="H32" i="9"/>
  <c r="E32" i="9"/>
  <c r="F47" i="9"/>
  <c r="E47" i="9"/>
  <c r="F39" i="9"/>
  <c r="E39" i="9"/>
  <c r="F31" i="9"/>
  <c r="E31" i="9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3" i="8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3" i="7"/>
  <c r="Q62" i="8"/>
  <c r="O62" i="8"/>
  <c r="M62" i="8"/>
  <c r="F62" i="8"/>
  <c r="N62" i="8" s="1"/>
  <c r="D62" i="8"/>
  <c r="B62" i="8"/>
  <c r="L62" i="8" s="1"/>
  <c r="S62" i="8" s="1"/>
  <c r="Q61" i="8"/>
  <c r="O61" i="8"/>
  <c r="F61" i="8"/>
  <c r="N61" i="8" s="1"/>
  <c r="D61" i="8"/>
  <c r="B61" i="8"/>
  <c r="Q60" i="8"/>
  <c r="O60" i="8"/>
  <c r="F60" i="8"/>
  <c r="N60" i="8" s="1"/>
  <c r="D60" i="8"/>
  <c r="M60" i="8" s="1"/>
  <c r="B60" i="8"/>
  <c r="L60" i="8" s="1"/>
  <c r="S60" i="8" s="1"/>
  <c r="Q59" i="8"/>
  <c r="O59" i="8"/>
  <c r="F59" i="8"/>
  <c r="N59" i="8" s="1"/>
  <c r="D59" i="8"/>
  <c r="M59" i="8" s="1"/>
  <c r="B59" i="8"/>
  <c r="Q58" i="8"/>
  <c r="O58" i="8"/>
  <c r="M58" i="8"/>
  <c r="T58" i="8" s="1"/>
  <c r="F58" i="8"/>
  <c r="D58" i="8"/>
  <c r="B58" i="8"/>
  <c r="L58" i="8" s="1"/>
  <c r="Q57" i="8"/>
  <c r="O57" i="8"/>
  <c r="L57" i="8"/>
  <c r="S57" i="8" s="1"/>
  <c r="F57" i="8"/>
  <c r="N57" i="8" s="1"/>
  <c r="D57" i="8"/>
  <c r="B57" i="8"/>
  <c r="Q56" i="8"/>
  <c r="O56" i="8"/>
  <c r="F56" i="8"/>
  <c r="D56" i="8"/>
  <c r="M56" i="8" s="1"/>
  <c r="B56" i="8"/>
  <c r="Q55" i="8"/>
  <c r="O55" i="8"/>
  <c r="N55" i="8"/>
  <c r="F55" i="8"/>
  <c r="N56" i="8" s="1"/>
  <c r="D55" i="8"/>
  <c r="M55" i="8" s="1"/>
  <c r="T55" i="8" s="1"/>
  <c r="B55" i="8"/>
  <c r="Q54" i="8"/>
  <c r="O54" i="8"/>
  <c r="M54" i="8"/>
  <c r="F54" i="8"/>
  <c r="N54" i="8" s="1"/>
  <c r="D54" i="8"/>
  <c r="B54" i="8"/>
  <c r="Q53" i="8"/>
  <c r="O53" i="8"/>
  <c r="F53" i="8"/>
  <c r="N53" i="8" s="1"/>
  <c r="D53" i="8"/>
  <c r="B53" i="8"/>
  <c r="Q52" i="8"/>
  <c r="O52" i="8"/>
  <c r="F52" i="8"/>
  <c r="N52" i="8" s="1"/>
  <c r="D52" i="8"/>
  <c r="M52" i="8" s="1"/>
  <c r="B52" i="8"/>
  <c r="L52" i="8" s="1"/>
  <c r="Q51" i="8"/>
  <c r="O51" i="8"/>
  <c r="F51" i="8"/>
  <c r="N51" i="8" s="1"/>
  <c r="D51" i="8"/>
  <c r="M51" i="8" s="1"/>
  <c r="T51" i="8" s="1"/>
  <c r="B51" i="8"/>
  <c r="Q50" i="8"/>
  <c r="O50" i="8"/>
  <c r="M50" i="8"/>
  <c r="F50" i="8"/>
  <c r="D50" i="8"/>
  <c r="B50" i="8"/>
  <c r="L50" i="8" s="1"/>
  <c r="Q49" i="8"/>
  <c r="O49" i="8"/>
  <c r="F49" i="8"/>
  <c r="N49" i="8" s="1"/>
  <c r="D49" i="8"/>
  <c r="B49" i="8"/>
  <c r="Q48" i="8"/>
  <c r="O48" i="8"/>
  <c r="F48" i="8"/>
  <c r="N48" i="8" s="1"/>
  <c r="D48" i="8"/>
  <c r="M48" i="8" s="1"/>
  <c r="B48" i="8"/>
  <c r="Q47" i="8"/>
  <c r="O47" i="8"/>
  <c r="N47" i="8"/>
  <c r="F47" i="8"/>
  <c r="D47" i="8"/>
  <c r="M47" i="8" s="1"/>
  <c r="B47" i="8"/>
  <c r="Q46" i="8"/>
  <c r="O46" i="8"/>
  <c r="M46" i="8"/>
  <c r="T46" i="8" s="1"/>
  <c r="F46" i="8"/>
  <c r="N46" i="8" s="1"/>
  <c r="D46" i="8"/>
  <c r="B46" i="8"/>
  <c r="Q45" i="8"/>
  <c r="O45" i="8"/>
  <c r="F45" i="8"/>
  <c r="N45" i="8" s="1"/>
  <c r="D45" i="8"/>
  <c r="B45" i="8"/>
  <c r="Q44" i="8"/>
  <c r="O44" i="8"/>
  <c r="F44" i="8"/>
  <c r="N44" i="8" s="1"/>
  <c r="D44" i="8"/>
  <c r="M44" i="8" s="1"/>
  <c r="B44" i="8"/>
  <c r="L44" i="8" s="1"/>
  <c r="Q43" i="8"/>
  <c r="O43" i="8"/>
  <c r="F43" i="8"/>
  <c r="N43" i="8" s="1"/>
  <c r="D43" i="8"/>
  <c r="M43" i="8" s="1"/>
  <c r="T43" i="8" s="1"/>
  <c r="B43" i="8"/>
  <c r="Q42" i="8"/>
  <c r="O42" i="8"/>
  <c r="M42" i="8"/>
  <c r="F42" i="8"/>
  <c r="D42" i="8"/>
  <c r="B42" i="8"/>
  <c r="L42" i="8" s="1"/>
  <c r="Q41" i="8"/>
  <c r="O41" i="8"/>
  <c r="F41" i="8"/>
  <c r="N41" i="8" s="1"/>
  <c r="D41" i="8"/>
  <c r="B41" i="8"/>
  <c r="Q40" i="8"/>
  <c r="O40" i="8"/>
  <c r="F40" i="8"/>
  <c r="N40" i="8" s="1"/>
  <c r="D40" i="8"/>
  <c r="M40" i="8" s="1"/>
  <c r="T40" i="8" s="1"/>
  <c r="B40" i="8"/>
  <c r="Q39" i="8"/>
  <c r="O39" i="8"/>
  <c r="N39" i="8"/>
  <c r="F39" i="8"/>
  <c r="D39" i="8"/>
  <c r="M39" i="8" s="1"/>
  <c r="B39" i="8"/>
  <c r="Q38" i="8"/>
  <c r="O38" i="8"/>
  <c r="M38" i="8"/>
  <c r="T38" i="8" s="1"/>
  <c r="F38" i="8"/>
  <c r="N38" i="8" s="1"/>
  <c r="D38" i="8"/>
  <c r="B38" i="8"/>
  <c r="L38" i="8" s="1"/>
  <c r="S38" i="8" s="1"/>
  <c r="Q37" i="8"/>
  <c r="O37" i="8"/>
  <c r="F37" i="8"/>
  <c r="N37" i="8" s="1"/>
  <c r="D37" i="8"/>
  <c r="B37" i="8"/>
  <c r="Q36" i="8"/>
  <c r="O36" i="8"/>
  <c r="F36" i="8"/>
  <c r="N36" i="8" s="1"/>
  <c r="D36" i="8"/>
  <c r="M36" i="8" s="1"/>
  <c r="T36" i="8" s="1"/>
  <c r="B36" i="8"/>
  <c r="L36" i="8" s="1"/>
  <c r="S36" i="8" s="1"/>
  <c r="Q35" i="8"/>
  <c r="O35" i="8"/>
  <c r="F35" i="8"/>
  <c r="N35" i="8" s="1"/>
  <c r="D35" i="8"/>
  <c r="M35" i="8" s="1"/>
  <c r="B35" i="8"/>
  <c r="Q34" i="8"/>
  <c r="O34" i="8"/>
  <c r="M34" i="8"/>
  <c r="T34" i="8" s="1"/>
  <c r="F34" i="8"/>
  <c r="D34" i="8"/>
  <c r="B34" i="8"/>
  <c r="L34" i="8" s="1"/>
  <c r="S34" i="8" s="1"/>
  <c r="Q33" i="8"/>
  <c r="O33" i="8"/>
  <c r="F33" i="8"/>
  <c r="N33" i="8" s="1"/>
  <c r="D33" i="8"/>
  <c r="B33" i="8"/>
  <c r="Q32" i="8"/>
  <c r="O32" i="8"/>
  <c r="F32" i="8"/>
  <c r="N32" i="8" s="1"/>
  <c r="D32" i="8"/>
  <c r="M32" i="8" s="1"/>
  <c r="T32" i="8" s="1"/>
  <c r="B32" i="8"/>
  <c r="Q31" i="8"/>
  <c r="O31" i="8"/>
  <c r="N31" i="8"/>
  <c r="F31" i="8"/>
  <c r="D31" i="8"/>
  <c r="M31" i="8" s="1"/>
  <c r="B31" i="8"/>
  <c r="L31" i="8" s="1"/>
  <c r="Q30" i="8"/>
  <c r="O30" i="8"/>
  <c r="M30" i="8"/>
  <c r="L30" i="8"/>
  <c r="S30" i="8" s="1"/>
  <c r="F30" i="8"/>
  <c r="N30" i="8" s="1"/>
  <c r="D30" i="8"/>
  <c r="B30" i="8"/>
  <c r="Q29" i="8"/>
  <c r="O29" i="8"/>
  <c r="F29" i="8"/>
  <c r="N29" i="8" s="1"/>
  <c r="D29" i="8"/>
  <c r="B29" i="8"/>
  <c r="L29" i="8" s="1"/>
  <c r="Q28" i="8"/>
  <c r="O28" i="8"/>
  <c r="F28" i="8"/>
  <c r="N28" i="8" s="1"/>
  <c r="D28" i="8"/>
  <c r="M28" i="8" s="1"/>
  <c r="B28" i="8"/>
  <c r="Q27" i="8"/>
  <c r="O27" i="8"/>
  <c r="F27" i="8"/>
  <c r="N27" i="8" s="1"/>
  <c r="D27" i="8"/>
  <c r="M27" i="8" s="1"/>
  <c r="B27" i="8"/>
  <c r="L27" i="8" s="1"/>
  <c r="Q26" i="8"/>
  <c r="O26" i="8"/>
  <c r="M26" i="8"/>
  <c r="T26" i="8" s="1"/>
  <c r="F26" i="8"/>
  <c r="D26" i="8"/>
  <c r="B26" i="8"/>
  <c r="Q25" i="8"/>
  <c r="O25" i="8"/>
  <c r="F25" i="8"/>
  <c r="N25" i="8" s="1"/>
  <c r="D25" i="8"/>
  <c r="B25" i="8"/>
  <c r="Q24" i="8"/>
  <c r="O24" i="8"/>
  <c r="F24" i="8"/>
  <c r="N24" i="8" s="1"/>
  <c r="D24" i="8"/>
  <c r="M24" i="8" s="1"/>
  <c r="B24" i="8"/>
  <c r="Q23" i="8"/>
  <c r="O23" i="8"/>
  <c r="N23" i="8"/>
  <c r="F23" i="8"/>
  <c r="D23" i="8"/>
  <c r="M23" i="8" s="1"/>
  <c r="B23" i="8"/>
  <c r="L23" i="8" s="1"/>
  <c r="Q22" i="8"/>
  <c r="O22" i="8"/>
  <c r="M22" i="8"/>
  <c r="L22" i="8"/>
  <c r="F22" i="8"/>
  <c r="N22" i="8" s="1"/>
  <c r="D22" i="8"/>
  <c r="B22" i="8"/>
  <c r="Q21" i="8"/>
  <c r="O21" i="8"/>
  <c r="F21" i="8"/>
  <c r="N21" i="8" s="1"/>
  <c r="D21" i="8"/>
  <c r="B21" i="8"/>
  <c r="L21" i="8" s="1"/>
  <c r="Q20" i="8"/>
  <c r="O20" i="8"/>
  <c r="F20" i="8"/>
  <c r="N20" i="8" s="1"/>
  <c r="D20" i="8"/>
  <c r="M20" i="8" s="1"/>
  <c r="T20" i="8" s="1"/>
  <c r="B20" i="8"/>
  <c r="Q19" i="8"/>
  <c r="O19" i="8"/>
  <c r="F19" i="8"/>
  <c r="N19" i="8" s="1"/>
  <c r="D19" i="8"/>
  <c r="M19" i="8" s="1"/>
  <c r="B19" i="8"/>
  <c r="L19" i="8" s="1"/>
  <c r="Q18" i="8"/>
  <c r="O18" i="8"/>
  <c r="M18" i="8"/>
  <c r="T18" i="8" s="1"/>
  <c r="F18" i="8"/>
  <c r="D18" i="8"/>
  <c r="B18" i="8"/>
  <c r="Q17" i="8"/>
  <c r="O17" i="8"/>
  <c r="F17" i="8"/>
  <c r="N17" i="8" s="1"/>
  <c r="D17" i="8"/>
  <c r="B17" i="8"/>
  <c r="Q16" i="8"/>
  <c r="O16" i="8"/>
  <c r="F16" i="8"/>
  <c r="N16" i="8" s="1"/>
  <c r="D16" i="8"/>
  <c r="M16" i="8" s="1"/>
  <c r="B16" i="8"/>
  <c r="Q15" i="8"/>
  <c r="O15" i="8"/>
  <c r="N15" i="8"/>
  <c r="F15" i="8"/>
  <c r="D15" i="8"/>
  <c r="M15" i="8" s="1"/>
  <c r="B15" i="8"/>
  <c r="L15" i="8" s="1"/>
  <c r="Q14" i="8"/>
  <c r="O14" i="8"/>
  <c r="M14" i="8"/>
  <c r="F14" i="8"/>
  <c r="N14" i="8" s="1"/>
  <c r="D14" i="8"/>
  <c r="B14" i="8"/>
  <c r="L14" i="8" s="1"/>
  <c r="S14" i="8" s="1"/>
  <c r="Q13" i="8"/>
  <c r="O13" i="8"/>
  <c r="F13" i="8"/>
  <c r="N13" i="8" s="1"/>
  <c r="D13" i="8"/>
  <c r="B13" i="8"/>
  <c r="L13" i="8" s="1"/>
  <c r="Q12" i="8"/>
  <c r="O12" i="8"/>
  <c r="F12" i="8"/>
  <c r="N12" i="8" s="1"/>
  <c r="D12" i="8"/>
  <c r="M12" i="8" s="1"/>
  <c r="B12" i="8"/>
  <c r="Q11" i="8"/>
  <c r="O11" i="8"/>
  <c r="F11" i="8"/>
  <c r="N11" i="8" s="1"/>
  <c r="D11" i="8"/>
  <c r="M11" i="8" s="1"/>
  <c r="T11" i="8" s="1"/>
  <c r="B11" i="8"/>
  <c r="L11" i="8" s="1"/>
  <c r="Q10" i="8"/>
  <c r="O10" i="8"/>
  <c r="M10" i="8"/>
  <c r="F10" i="8"/>
  <c r="D10" i="8"/>
  <c r="B10" i="8"/>
  <c r="Q9" i="8"/>
  <c r="O9" i="8"/>
  <c r="F9" i="8"/>
  <c r="N9" i="8" s="1"/>
  <c r="D9" i="8"/>
  <c r="B9" i="8"/>
  <c r="Q8" i="8"/>
  <c r="O8" i="8"/>
  <c r="F8" i="8"/>
  <c r="N8" i="8" s="1"/>
  <c r="D8" i="8"/>
  <c r="M8" i="8" s="1"/>
  <c r="T8" i="8" s="1"/>
  <c r="B8" i="8"/>
  <c r="Q7" i="8"/>
  <c r="O7" i="8"/>
  <c r="N7" i="8"/>
  <c r="F7" i="8"/>
  <c r="D7" i="8"/>
  <c r="M7" i="8" s="1"/>
  <c r="B7" i="8"/>
  <c r="L7" i="8" s="1"/>
  <c r="S7" i="8" s="1"/>
  <c r="Q6" i="8"/>
  <c r="O6" i="8"/>
  <c r="M6" i="8"/>
  <c r="T6" i="8" s="1"/>
  <c r="F6" i="8"/>
  <c r="N6" i="8" s="1"/>
  <c r="D6" i="8"/>
  <c r="B6" i="8"/>
  <c r="L6" i="8" s="1"/>
  <c r="S6" i="8" s="1"/>
  <c r="Q5" i="8"/>
  <c r="O5" i="8"/>
  <c r="F5" i="8"/>
  <c r="N5" i="8" s="1"/>
  <c r="D5" i="8"/>
  <c r="B5" i="8"/>
  <c r="L5" i="8" s="1"/>
  <c r="Q4" i="8"/>
  <c r="O4" i="8"/>
  <c r="F4" i="8"/>
  <c r="N4" i="8" s="1"/>
  <c r="D4" i="8"/>
  <c r="M4" i="8" s="1"/>
  <c r="B4" i="8"/>
  <c r="Q3" i="8"/>
  <c r="O3" i="8"/>
  <c r="F3" i="8"/>
  <c r="N3" i="8" s="1"/>
  <c r="D3" i="8"/>
  <c r="M3" i="8" s="1"/>
  <c r="B3" i="8"/>
  <c r="L3" i="8" s="1"/>
  <c r="F2" i="8"/>
  <c r="D2" i="8"/>
  <c r="B2" i="8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62" i="7"/>
  <c r="O62" i="7"/>
  <c r="F62" i="7"/>
  <c r="D62" i="7"/>
  <c r="B62" i="7"/>
  <c r="Q61" i="7"/>
  <c r="O61" i="7"/>
  <c r="F61" i="7"/>
  <c r="D61" i="7"/>
  <c r="B61" i="7"/>
  <c r="Q60" i="7"/>
  <c r="O60" i="7"/>
  <c r="F60" i="7"/>
  <c r="D60" i="7"/>
  <c r="B60" i="7"/>
  <c r="Q59" i="7"/>
  <c r="O59" i="7"/>
  <c r="F59" i="7"/>
  <c r="N59" i="7" s="1"/>
  <c r="D59" i="7"/>
  <c r="B59" i="7"/>
  <c r="Q58" i="7"/>
  <c r="O58" i="7"/>
  <c r="F58" i="7"/>
  <c r="D58" i="7"/>
  <c r="B58" i="7"/>
  <c r="Q57" i="7"/>
  <c r="O57" i="7"/>
  <c r="F57" i="7"/>
  <c r="D57" i="7"/>
  <c r="B57" i="7"/>
  <c r="Q56" i="7"/>
  <c r="O56" i="7"/>
  <c r="F56" i="7"/>
  <c r="D56" i="7"/>
  <c r="B56" i="7"/>
  <c r="Q55" i="7"/>
  <c r="O55" i="7"/>
  <c r="F55" i="7"/>
  <c r="D55" i="7"/>
  <c r="B55" i="7"/>
  <c r="Q54" i="7"/>
  <c r="O54" i="7"/>
  <c r="F54" i="7"/>
  <c r="N54" i="7" s="1"/>
  <c r="D54" i="7"/>
  <c r="B54" i="7"/>
  <c r="L55" i="7" s="1"/>
  <c r="Q53" i="7"/>
  <c r="O53" i="7"/>
  <c r="F53" i="7"/>
  <c r="D53" i="7"/>
  <c r="B53" i="7"/>
  <c r="Q52" i="7"/>
  <c r="O52" i="7"/>
  <c r="F52" i="7"/>
  <c r="D52" i="7"/>
  <c r="B52" i="7"/>
  <c r="L53" i="7" s="1"/>
  <c r="Q51" i="7"/>
  <c r="O51" i="7"/>
  <c r="F51" i="7"/>
  <c r="D51" i="7"/>
  <c r="B51" i="7"/>
  <c r="Q50" i="7"/>
  <c r="O50" i="7"/>
  <c r="F50" i="7"/>
  <c r="D50" i="7"/>
  <c r="B50" i="7"/>
  <c r="Q49" i="7"/>
  <c r="O49" i="7"/>
  <c r="F49" i="7"/>
  <c r="D49" i="7"/>
  <c r="B49" i="7"/>
  <c r="Q48" i="7"/>
  <c r="O48" i="7"/>
  <c r="F48" i="7"/>
  <c r="D48" i="7"/>
  <c r="B48" i="7"/>
  <c r="Q47" i="7"/>
  <c r="O47" i="7"/>
  <c r="F47" i="7"/>
  <c r="D47" i="7"/>
  <c r="B47" i="7"/>
  <c r="L48" i="7" s="1"/>
  <c r="Q46" i="7"/>
  <c r="O46" i="7"/>
  <c r="F46" i="7"/>
  <c r="D46" i="7"/>
  <c r="B46" i="7"/>
  <c r="Q45" i="7"/>
  <c r="O45" i="7"/>
  <c r="F45" i="7"/>
  <c r="D45" i="7"/>
  <c r="B45" i="7"/>
  <c r="Q44" i="7"/>
  <c r="O44" i="7"/>
  <c r="F44" i="7"/>
  <c r="D44" i="7"/>
  <c r="B44" i="7"/>
  <c r="Q43" i="7"/>
  <c r="O43" i="7"/>
  <c r="F43" i="7"/>
  <c r="D43" i="7"/>
  <c r="B43" i="7"/>
  <c r="Q42" i="7"/>
  <c r="O42" i="7"/>
  <c r="F42" i="7"/>
  <c r="D42" i="7"/>
  <c r="B42" i="7"/>
  <c r="Q41" i="7"/>
  <c r="O41" i="7"/>
  <c r="F41" i="7"/>
  <c r="D41" i="7"/>
  <c r="B41" i="7"/>
  <c r="Q40" i="7"/>
  <c r="O40" i="7"/>
  <c r="F40" i="7"/>
  <c r="D40" i="7"/>
  <c r="B40" i="7"/>
  <c r="Q39" i="7"/>
  <c r="O39" i="7"/>
  <c r="F39" i="7"/>
  <c r="D39" i="7"/>
  <c r="B39" i="7"/>
  <c r="Q38" i="7"/>
  <c r="O38" i="7"/>
  <c r="F38" i="7"/>
  <c r="D38" i="7"/>
  <c r="B38" i="7"/>
  <c r="L39" i="7" s="1"/>
  <c r="Q37" i="7"/>
  <c r="O37" i="7"/>
  <c r="F37" i="7"/>
  <c r="D37" i="7"/>
  <c r="B37" i="7"/>
  <c r="Q36" i="7"/>
  <c r="O36" i="7"/>
  <c r="F36" i="7"/>
  <c r="D36" i="7"/>
  <c r="B36" i="7"/>
  <c r="Q35" i="7"/>
  <c r="O35" i="7"/>
  <c r="F35" i="7"/>
  <c r="D35" i="7"/>
  <c r="B35" i="7"/>
  <c r="Q34" i="7"/>
  <c r="O34" i="7"/>
  <c r="F34" i="7"/>
  <c r="D34" i="7"/>
  <c r="B34" i="7"/>
  <c r="Q33" i="7"/>
  <c r="O33" i="7"/>
  <c r="F33" i="7"/>
  <c r="D33" i="7"/>
  <c r="B33" i="7"/>
  <c r="Q32" i="7"/>
  <c r="O32" i="7"/>
  <c r="F32" i="7"/>
  <c r="D32" i="7"/>
  <c r="B32" i="7"/>
  <c r="Q31" i="7"/>
  <c r="O31" i="7"/>
  <c r="F31" i="7"/>
  <c r="D31" i="7"/>
  <c r="B31" i="7"/>
  <c r="Q30" i="7"/>
  <c r="O30" i="7"/>
  <c r="F30" i="7"/>
  <c r="D30" i="7"/>
  <c r="B30" i="7"/>
  <c r="Q29" i="7"/>
  <c r="O29" i="7"/>
  <c r="F29" i="7"/>
  <c r="D29" i="7"/>
  <c r="B29" i="7"/>
  <c r="Q28" i="7"/>
  <c r="O28" i="7"/>
  <c r="F28" i="7"/>
  <c r="D28" i="7"/>
  <c r="B28" i="7"/>
  <c r="Q27" i="7"/>
  <c r="O27" i="7"/>
  <c r="F27" i="7"/>
  <c r="N28" i="7" s="1"/>
  <c r="D27" i="7"/>
  <c r="B27" i="7"/>
  <c r="Q26" i="7"/>
  <c r="O26" i="7"/>
  <c r="F26" i="7"/>
  <c r="D26" i="7"/>
  <c r="B26" i="7"/>
  <c r="Q25" i="7"/>
  <c r="O25" i="7"/>
  <c r="F25" i="7"/>
  <c r="D25" i="7"/>
  <c r="B25" i="7"/>
  <c r="Q24" i="7"/>
  <c r="O24" i="7"/>
  <c r="F24" i="7"/>
  <c r="D24" i="7"/>
  <c r="B24" i="7"/>
  <c r="Q23" i="7"/>
  <c r="O23" i="7"/>
  <c r="F23" i="7"/>
  <c r="D23" i="7"/>
  <c r="B23" i="7"/>
  <c r="Q22" i="7"/>
  <c r="O22" i="7"/>
  <c r="F22" i="7"/>
  <c r="D22" i="7"/>
  <c r="B22" i="7"/>
  <c r="Q21" i="7"/>
  <c r="O21" i="7"/>
  <c r="F21" i="7"/>
  <c r="D21" i="7"/>
  <c r="B21" i="7"/>
  <c r="Q20" i="7"/>
  <c r="O20" i="7"/>
  <c r="F20" i="7"/>
  <c r="D20" i="7"/>
  <c r="B20" i="7"/>
  <c r="Q19" i="7"/>
  <c r="O19" i="7"/>
  <c r="F19" i="7"/>
  <c r="D19" i="7"/>
  <c r="B19" i="7"/>
  <c r="Q18" i="7"/>
  <c r="O18" i="7"/>
  <c r="F18" i="7"/>
  <c r="D18" i="7"/>
  <c r="B18" i="7"/>
  <c r="Q17" i="7"/>
  <c r="O17" i="7"/>
  <c r="F17" i="7"/>
  <c r="D17" i="7"/>
  <c r="B17" i="7"/>
  <c r="L17" i="7" s="1"/>
  <c r="Q16" i="7"/>
  <c r="O16" i="7"/>
  <c r="F16" i="7"/>
  <c r="D16" i="7"/>
  <c r="B16" i="7"/>
  <c r="Q15" i="7"/>
  <c r="O15" i="7"/>
  <c r="F15" i="7"/>
  <c r="D15" i="7"/>
  <c r="B15" i="7"/>
  <c r="Q14" i="7"/>
  <c r="O14" i="7"/>
  <c r="F14" i="7"/>
  <c r="D14" i="7"/>
  <c r="B14" i="7"/>
  <c r="Q13" i="7"/>
  <c r="O13" i="7"/>
  <c r="F13" i="7"/>
  <c r="D13" i="7"/>
  <c r="B13" i="7"/>
  <c r="Q12" i="7"/>
  <c r="O12" i="7"/>
  <c r="F12" i="7"/>
  <c r="D12" i="7"/>
  <c r="B12" i="7"/>
  <c r="Q11" i="7"/>
  <c r="O11" i="7"/>
  <c r="F11" i="7"/>
  <c r="D11" i="7"/>
  <c r="B11" i="7"/>
  <c r="Q10" i="7"/>
  <c r="O10" i="7"/>
  <c r="F10" i="7"/>
  <c r="D10" i="7"/>
  <c r="B10" i="7"/>
  <c r="Q9" i="7"/>
  <c r="O9" i="7"/>
  <c r="F9" i="7"/>
  <c r="D9" i="7"/>
  <c r="B9" i="7"/>
  <c r="Q8" i="7"/>
  <c r="O8" i="7"/>
  <c r="F8" i="7"/>
  <c r="N8" i="7" s="1"/>
  <c r="D8" i="7"/>
  <c r="B8" i="7"/>
  <c r="Q7" i="7"/>
  <c r="O7" i="7"/>
  <c r="F7" i="7"/>
  <c r="D7" i="7"/>
  <c r="B7" i="7"/>
  <c r="Q6" i="7"/>
  <c r="O6" i="7"/>
  <c r="F6" i="7"/>
  <c r="D6" i="7"/>
  <c r="B6" i="7"/>
  <c r="L6" i="7" s="1"/>
  <c r="Q5" i="7"/>
  <c r="O5" i="7"/>
  <c r="F5" i="7"/>
  <c r="D5" i="7"/>
  <c r="B5" i="7"/>
  <c r="Q4" i="7"/>
  <c r="O4" i="7"/>
  <c r="F4" i="7"/>
  <c r="D4" i="7"/>
  <c r="B4" i="7"/>
  <c r="L5" i="7" s="1"/>
  <c r="Q3" i="7"/>
  <c r="O3" i="7"/>
  <c r="F3" i="7"/>
  <c r="D3" i="7"/>
  <c r="B3" i="7"/>
  <c r="F2" i="7"/>
  <c r="D2" i="7"/>
  <c r="B2" i="7"/>
  <c r="Q62" i="6"/>
  <c r="O62" i="6"/>
  <c r="F62" i="6"/>
  <c r="D62" i="6"/>
  <c r="B62" i="6"/>
  <c r="Q61" i="6"/>
  <c r="O61" i="6"/>
  <c r="F61" i="6"/>
  <c r="D61" i="6"/>
  <c r="B61" i="6"/>
  <c r="L61" i="6" s="1"/>
  <c r="Q60" i="6"/>
  <c r="O60" i="6"/>
  <c r="F60" i="6"/>
  <c r="D60" i="6"/>
  <c r="B60" i="6"/>
  <c r="Q59" i="6"/>
  <c r="O59" i="6"/>
  <c r="F59" i="6"/>
  <c r="D59" i="6"/>
  <c r="B59" i="6"/>
  <c r="L59" i="6" s="1"/>
  <c r="Q58" i="6"/>
  <c r="O58" i="6"/>
  <c r="F58" i="6"/>
  <c r="N58" i="6" s="1"/>
  <c r="D58" i="6"/>
  <c r="M58" i="6" s="1"/>
  <c r="B58" i="6"/>
  <c r="Q57" i="6"/>
  <c r="O57" i="6"/>
  <c r="F57" i="6"/>
  <c r="D57" i="6"/>
  <c r="B57" i="6"/>
  <c r="Q56" i="6"/>
  <c r="O56" i="6"/>
  <c r="F56" i="6"/>
  <c r="D56" i="6"/>
  <c r="B56" i="6"/>
  <c r="Q55" i="6"/>
  <c r="O55" i="6"/>
  <c r="F55" i="6"/>
  <c r="D55" i="6"/>
  <c r="B55" i="6"/>
  <c r="Q54" i="6"/>
  <c r="O54" i="6"/>
  <c r="F54" i="6"/>
  <c r="D54" i="6"/>
  <c r="B54" i="6"/>
  <c r="Q53" i="6"/>
  <c r="O53" i="6"/>
  <c r="F53" i="6"/>
  <c r="N53" i="6" s="1"/>
  <c r="D53" i="6"/>
  <c r="B53" i="6"/>
  <c r="Q52" i="6"/>
  <c r="O52" i="6"/>
  <c r="F52" i="6"/>
  <c r="D52" i="6"/>
  <c r="B52" i="6"/>
  <c r="Q51" i="6"/>
  <c r="O51" i="6"/>
  <c r="F51" i="6"/>
  <c r="D51" i="6"/>
  <c r="B51" i="6"/>
  <c r="Q50" i="6"/>
  <c r="O50" i="6"/>
  <c r="F50" i="6"/>
  <c r="N50" i="6" s="1"/>
  <c r="D50" i="6"/>
  <c r="M50" i="6" s="1"/>
  <c r="T50" i="6" s="1"/>
  <c r="B50" i="6"/>
  <c r="Q49" i="6"/>
  <c r="O49" i="6"/>
  <c r="F49" i="6"/>
  <c r="D49" i="6"/>
  <c r="B49" i="6"/>
  <c r="Q48" i="6"/>
  <c r="O48" i="6"/>
  <c r="F48" i="6"/>
  <c r="D48" i="6"/>
  <c r="B48" i="6"/>
  <c r="L49" i="6" s="1"/>
  <c r="S49" i="6" s="1"/>
  <c r="Q47" i="6"/>
  <c r="O47" i="6"/>
  <c r="F47" i="6"/>
  <c r="D47" i="6"/>
  <c r="B47" i="6"/>
  <c r="Q46" i="6"/>
  <c r="O46" i="6"/>
  <c r="F46" i="6"/>
  <c r="D46" i="6"/>
  <c r="B46" i="6"/>
  <c r="Q45" i="6"/>
  <c r="O45" i="6"/>
  <c r="F45" i="6"/>
  <c r="N45" i="6" s="1"/>
  <c r="D45" i="6"/>
  <c r="B45" i="6"/>
  <c r="Q44" i="6"/>
  <c r="O44" i="6"/>
  <c r="F44" i="6"/>
  <c r="D44" i="6"/>
  <c r="B44" i="6"/>
  <c r="Q43" i="6"/>
  <c r="O43" i="6"/>
  <c r="F43" i="6"/>
  <c r="D43" i="6"/>
  <c r="B43" i="6"/>
  <c r="Q42" i="6"/>
  <c r="O42" i="6"/>
  <c r="F42" i="6"/>
  <c r="D42" i="6"/>
  <c r="B42" i="6"/>
  <c r="Q41" i="6"/>
  <c r="O41" i="6"/>
  <c r="F41" i="6"/>
  <c r="D41" i="6"/>
  <c r="B41" i="6"/>
  <c r="Q40" i="6"/>
  <c r="O40" i="6"/>
  <c r="F40" i="6"/>
  <c r="D40" i="6"/>
  <c r="B40" i="6"/>
  <c r="Q39" i="6"/>
  <c r="O39" i="6"/>
  <c r="F39" i="6"/>
  <c r="D39" i="6"/>
  <c r="B39" i="6"/>
  <c r="Q38" i="6"/>
  <c r="O38" i="6"/>
  <c r="F38" i="6"/>
  <c r="D38" i="6"/>
  <c r="B38" i="6"/>
  <c r="Q37" i="6"/>
  <c r="O37" i="6"/>
  <c r="F37" i="6"/>
  <c r="D37" i="6"/>
  <c r="B37" i="6"/>
  <c r="Q36" i="6"/>
  <c r="O36" i="6"/>
  <c r="F36" i="6"/>
  <c r="D36" i="6"/>
  <c r="B36" i="6"/>
  <c r="Q35" i="6"/>
  <c r="O35" i="6"/>
  <c r="F35" i="6"/>
  <c r="D35" i="6"/>
  <c r="B35" i="6"/>
  <c r="Q34" i="6"/>
  <c r="O34" i="6"/>
  <c r="F34" i="6"/>
  <c r="D34" i="6"/>
  <c r="B34" i="6"/>
  <c r="Q33" i="6"/>
  <c r="O33" i="6"/>
  <c r="F33" i="6"/>
  <c r="D33" i="6"/>
  <c r="B33" i="6"/>
  <c r="Q32" i="6"/>
  <c r="O32" i="6"/>
  <c r="F32" i="6"/>
  <c r="D32" i="6"/>
  <c r="B32" i="6"/>
  <c r="Q31" i="6"/>
  <c r="O31" i="6"/>
  <c r="F31" i="6"/>
  <c r="D31" i="6"/>
  <c r="B31" i="6"/>
  <c r="Q30" i="6"/>
  <c r="O30" i="6"/>
  <c r="F30" i="6"/>
  <c r="D30" i="6"/>
  <c r="B30" i="6"/>
  <c r="Q29" i="6"/>
  <c r="O29" i="6"/>
  <c r="F29" i="6"/>
  <c r="D29" i="6"/>
  <c r="B29" i="6"/>
  <c r="Q28" i="6"/>
  <c r="O28" i="6"/>
  <c r="F28" i="6"/>
  <c r="D28" i="6"/>
  <c r="B28" i="6"/>
  <c r="Q27" i="6"/>
  <c r="O27" i="6"/>
  <c r="F27" i="6"/>
  <c r="D27" i="6"/>
  <c r="B27" i="6"/>
  <c r="Q26" i="6"/>
  <c r="O26" i="6"/>
  <c r="F26" i="6"/>
  <c r="D26" i="6"/>
  <c r="M27" i="6" s="1"/>
  <c r="T27" i="6" s="1"/>
  <c r="B26" i="6"/>
  <c r="Q25" i="6"/>
  <c r="O25" i="6"/>
  <c r="F25" i="6"/>
  <c r="D25" i="6"/>
  <c r="B25" i="6"/>
  <c r="Q24" i="6"/>
  <c r="O24" i="6"/>
  <c r="F24" i="6"/>
  <c r="D24" i="6"/>
  <c r="B24" i="6"/>
  <c r="Q23" i="6"/>
  <c r="O23" i="6"/>
  <c r="F23" i="6"/>
  <c r="N23" i="6" s="1"/>
  <c r="D23" i="6"/>
  <c r="B23" i="6"/>
  <c r="Q22" i="6"/>
  <c r="O22" i="6"/>
  <c r="F22" i="6"/>
  <c r="D22" i="6"/>
  <c r="B22" i="6"/>
  <c r="Q21" i="6"/>
  <c r="O21" i="6"/>
  <c r="F21" i="6"/>
  <c r="N22" i="6" s="1"/>
  <c r="D21" i="6"/>
  <c r="B21" i="6"/>
  <c r="Q20" i="6"/>
  <c r="O20" i="6"/>
  <c r="F20" i="6"/>
  <c r="D20" i="6"/>
  <c r="B20" i="6"/>
  <c r="Q19" i="6"/>
  <c r="O19" i="6"/>
  <c r="F19" i="6"/>
  <c r="D19" i="6"/>
  <c r="B19" i="6"/>
  <c r="Q18" i="6"/>
  <c r="O18" i="6"/>
  <c r="F18" i="6"/>
  <c r="N18" i="6" s="1"/>
  <c r="D18" i="6"/>
  <c r="M18" i="6" s="1"/>
  <c r="B18" i="6"/>
  <c r="Q17" i="6"/>
  <c r="O17" i="6"/>
  <c r="F17" i="6"/>
  <c r="D17" i="6"/>
  <c r="B17" i="6"/>
  <c r="Q16" i="6"/>
  <c r="O16" i="6"/>
  <c r="F16" i="6"/>
  <c r="N17" i="6" s="1"/>
  <c r="D16" i="6"/>
  <c r="B16" i="6"/>
  <c r="Q15" i="6"/>
  <c r="O15" i="6"/>
  <c r="F15" i="6"/>
  <c r="N15" i="6" s="1"/>
  <c r="D15" i="6"/>
  <c r="B15" i="6"/>
  <c r="Q14" i="6"/>
  <c r="O14" i="6"/>
  <c r="F14" i="6"/>
  <c r="D14" i="6"/>
  <c r="B14" i="6"/>
  <c r="Q13" i="6"/>
  <c r="O13" i="6"/>
  <c r="F13" i="6"/>
  <c r="D13" i="6"/>
  <c r="M13" i="6" s="1"/>
  <c r="B13" i="6"/>
  <c r="L13" i="6" s="1"/>
  <c r="Q12" i="6"/>
  <c r="O12" i="6"/>
  <c r="F12" i="6"/>
  <c r="D12" i="6"/>
  <c r="B12" i="6"/>
  <c r="Q11" i="6"/>
  <c r="O11" i="6"/>
  <c r="F11" i="6"/>
  <c r="D11" i="6"/>
  <c r="B11" i="6"/>
  <c r="Q10" i="6"/>
  <c r="O10" i="6"/>
  <c r="F10" i="6"/>
  <c r="N10" i="6" s="1"/>
  <c r="D10" i="6"/>
  <c r="B10" i="6"/>
  <c r="Q9" i="6"/>
  <c r="O9" i="6"/>
  <c r="F9" i="6"/>
  <c r="D9" i="6"/>
  <c r="B9" i="6"/>
  <c r="Q8" i="6"/>
  <c r="O8" i="6"/>
  <c r="F8" i="6"/>
  <c r="D8" i="6"/>
  <c r="M8" i="6" s="1"/>
  <c r="B8" i="6"/>
  <c r="Q7" i="6"/>
  <c r="O7" i="6"/>
  <c r="F7" i="6"/>
  <c r="N7" i="6" s="1"/>
  <c r="D7" i="6"/>
  <c r="B7" i="6"/>
  <c r="Q6" i="6"/>
  <c r="O6" i="6"/>
  <c r="F6" i="6"/>
  <c r="D6" i="6"/>
  <c r="B6" i="6"/>
  <c r="Q5" i="6"/>
  <c r="O5" i="6"/>
  <c r="F5" i="6"/>
  <c r="D5" i="6"/>
  <c r="M5" i="6" s="1"/>
  <c r="B5" i="6"/>
  <c r="Q4" i="6"/>
  <c r="O4" i="6"/>
  <c r="F4" i="6"/>
  <c r="D4" i="6"/>
  <c r="B4" i="6"/>
  <c r="Q3" i="6"/>
  <c r="O3" i="6"/>
  <c r="F3" i="6"/>
  <c r="D3" i="6"/>
  <c r="B3" i="6"/>
  <c r="F2" i="6"/>
  <c r="D2" i="6"/>
  <c r="B2" i="6"/>
  <c r="E53" i="5"/>
  <c r="E18" i="5"/>
  <c r="E48" i="3"/>
  <c r="E47" i="3"/>
  <c r="E46" i="3"/>
  <c r="E3" i="3"/>
  <c r="C54" i="3"/>
  <c r="C53" i="3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3" i="5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" i="3"/>
  <c r="Q62" i="5"/>
  <c r="O62" i="5"/>
  <c r="F62" i="5"/>
  <c r="D62" i="5"/>
  <c r="B62" i="5"/>
  <c r="Q61" i="5"/>
  <c r="O61" i="5"/>
  <c r="F61" i="5"/>
  <c r="D61" i="5"/>
  <c r="B61" i="5"/>
  <c r="Q60" i="5"/>
  <c r="O60" i="5"/>
  <c r="F60" i="5"/>
  <c r="D60" i="5"/>
  <c r="B60" i="5"/>
  <c r="Q59" i="5"/>
  <c r="O59" i="5"/>
  <c r="F59" i="5"/>
  <c r="D59" i="5"/>
  <c r="B59" i="5"/>
  <c r="Q58" i="5"/>
  <c r="O58" i="5"/>
  <c r="F58" i="5"/>
  <c r="D58" i="5"/>
  <c r="B58" i="5"/>
  <c r="Q57" i="5"/>
  <c r="O57" i="5"/>
  <c r="F57" i="5"/>
  <c r="D57" i="5"/>
  <c r="B57" i="5"/>
  <c r="Q56" i="5"/>
  <c r="O56" i="5"/>
  <c r="F56" i="5"/>
  <c r="D56" i="5"/>
  <c r="B56" i="5"/>
  <c r="Q55" i="5"/>
  <c r="O55" i="5"/>
  <c r="F55" i="5"/>
  <c r="D55" i="5"/>
  <c r="B55" i="5"/>
  <c r="Q54" i="5"/>
  <c r="O54" i="5"/>
  <c r="F54" i="5"/>
  <c r="D54" i="5"/>
  <c r="B54" i="5"/>
  <c r="Q53" i="5"/>
  <c r="O53" i="5"/>
  <c r="F53" i="5"/>
  <c r="D53" i="5"/>
  <c r="B53" i="5"/>
  <c r="C53" i="5" s="1"/>
  <c r="Q52" i="5"/>
  <c r="O52" i="5"/>
  <c r="F52" i="5"/>
  <c r="D52" i="5"/>
  <c r="B52" i="5"/>
  <c r="Q51" i="5"/>
  <c r="O51" i="5"/>
  <c r="F51" i="5"/>
  <c r="D51" i="5"/>
  <c r="B51" i="5"/>
  <c r="Q50" i="5"/>
  <c r="O50" i="5"/>
  <c r="F50" i="5"/>
  <c r="D50" i="5"/>
  <c r="B50" i="5"/>
  <c r="Q49" i="5"/>
  <c r="O49" i="5"/>
  <c r="F49" i="5"/>
  <c r="D49" i="5"/>
  <c r="E49" i="5" s="1"/>
  <c r="B49" i="5"/>
  <c r="Q48" i="5"/>
  <c r="O48" i="5"/>
  <c r="F48" i="5"/>
  <c r="D48" i="5"/>
  <c r="B48" i="5"/>
  <c r="Q47" i="5"/>
  <c r="O47" i="5"/>
  <c r="F47" i="5"/>
  <c r="D47" i="5"/>
  <c r="E47" i="5" s="1"/>
  <c r="B47" i="5"/>
  <c r="Q46" i="5"/>
  <c r="O46" i="5"/>
  <c r="F46" i="5"/>
  <c r="D46" i="5"/>
  <c r="B46" i="5"/>
  <c r="Q45" i="5"/>
  <c r="O45" i="5"/>
  <c r="F45" i="5"/>
  <c r="D45" i="5"/>
  <c r="B45" i="5"/>
  <c r="Q44" i="5"/>
  <c r="O44" i="5"/>
  <c r="F44" i="5"/>
  <c r="D44" i="5"/>
  <c r="B44" i="5"/>
  <c r="Q43" i="5"/>
  <c r="O43" i="5"/>
  <c r="F43" i="5"/>
  <c r="D43" i="5"/>
  <c r="B43" i="5"/>
  <c r="Q42" i="5"/>
  <c r="O42" i="5"/>
  <c r="F42" i="5"/>
  <c r="D42" i="5"/>
  <c r="B42" i="5"/>
  <c r="Q41" i="5"/>
  <c r="O41" i="5"/>
  <c r="F41" i="5"/>
  <c r="D41" i="5"/>
  <c r="B41" i="5"/>
  <c r="Q40" i="5"/>
  <c r="O40" i="5"/>
  <c r="F40" i="5"/>
  <c r="D40" i="5"/>
  <c r="E40" i="5" s="1"/>
  <c r="B40" i="5"/>
  <c r="Q39" i="5"/>
  <c r="O39" i="5"/>
  <c r="F39" i="5"/>
  <c r="D39" i="5"/>
  <c r="B39" i="5"/>
  <c r="Q38" i="5"/>
  <c r="O38" i="5"/>
  <c r="F38" i="5"/>
  <c r="D38" i="5"/>
  <c r="B38" i="5"/>
  <c r="Q37" i="5"/>
  <c r="O37" i="5"/>
  <c r="F37" i="5"/>
  <c r="D37" i="5"/>
  <c r="E37" i="5" s="1"/>
  <c r="B37" i="5"/>
  <c r="C37" i="5" s="1"/>
  <c r="Q36" i="5"/>
  <c r="O36" i="5"/>
  <c r="F36" i="5"/>
  <c r="D36" i="5"/>
  <c r="B36" i="5"/>
  <c r="Q35" i="5"/>
  <c r="O35" i="5"/>
  <c r="F35" i="5"/>
  <c r="D35" i="5"/>
  <c r="B35" i="5"/>
  <c r="Q34" i="5"/>
  <c r="O34" i="5"/>
  <c r="F34" i="5"/>
  <c r="D34" i="5"/>
  <c r="B34" i="5"/>
  <c r="C34" i="5" s="1"/>
  <c r="Q33" i="5"/>
  <c r="O33" i="5"/>
  <c r="F33" i="5"/>
  <c r="D33" i="5"/>
  <c r="E33" i="5" s="1"/>
  <c r="B33" i="5"/>
  <c r="Q32" i="5"/>
  <c r="O32" i="5"/>
  <c r="F32" i="5"/>
  <c r="D32" i="5"/>
  <c r="B32" i="5"/>
  <c r="Q31" i="5"/>
  <c r="O31" i="5"/>
  <c r="F31" i="5"/>
  <c r="D31" i="5"/>
  <c r="E31" i="5" s="1"/>
  <c r="B31" i="5"/>
  <c r="Q30" i="5"/>
  <c r="O30" i="5"/>
  <c r="F30" i="5"/>
  <c r="D30" i="5"/>
  <c r="B30" i="5"/>
  <c r="Q29" i="5"/>
  <c r="O29" i="5"/>
  <c r="F29" i="5"/>
  <c r="D29" i="5"/>
  <c r="B29" i="5"/>
  <c r="Q28" i="5"/>
  <c r="O28" i="5"/>
  <c r="F28" i="5"/>
  <c r="D28" i="5"/>
  <c r="B28" i="5"/>
  <c r="Q27" i="5"/>
  <c r="O27" i="5"/>
  <c r="F27" i="5"/>
  <c r="D27" i="5"/>
  <c r="B27" i="5"/>
  <c r="Q26" i="5"/>
  <c r="O26" i="5"/>
  <c r="F26" i="5"/>
  <c r="D26" i="5"/>
  <c r="B26" i="5"/>
  <c r="Q25" i="5"/>
  <c r="O25" i="5"/>
  <c r="F25" i="5"/>
  <c r="D25" i="5"/>
  <c r="B25" i="5"/>
  <c r="Q24" i="5"/>
  <c r="O24" i="5"/>
  <c r="F24" i="5"/>
  <c r="D24" i="5"/>
  <c r="B24" i="5"/>
  <c r="Q23" i="5"/>
  <c r="O23" i="5"/>
  <c r="F23" i="5"/>
  <c r="D23" i="5"/>
  <c r="B23" i="5"/>
  <c r="Q22" i="5"/>
  <c r="O22" i="5"/>
  <c r="F22" i="5"/>
  <c r="D22" i="5"/>
  <c r="B22" i="5"/>
  <c r="Q21" i="5"/>
  <c r="O21" i="5"/>
  <c r="F21" i="5"/>
  <c r="D21" i="5"/>
  <c r="E21" i="5" s="1"/>
  <c r="B21" i="5"/>
  <c r="C21" i="5" s="1"/>
  <c r="Q20" i="5"/>
  <c r="O20" i="5"/>
  <c r="F20" i="5"/>
  <c r="D20" i="5"/>
  <c r="B20" i="5"/>
  <c r="Q19" i="5"/>
  <c r="O19" i="5"/>
  <c r="F19" i="5"/>
  <c r="D19" i="5"/>
  <c r="B19" i="5"/>
  <c r="Q18" i="5"/>
  <c r="O18" i="5"/>
  <c r="F18" i="5"/>
  <c r="D18" i="5"/>
  <c r="B18" i="5"/>
  <c r="C18" i="5" s="1"/>
  <c r="Q17" i="5"/>
  <c r="O17" i="5"/>
  <c r="F17" i="5"/>
  <c r="D17" i="5"/>
  <c r="E17" i="5" s="1"/>
  <c r="B17" i="5"/>
  <c r="Q16" i="5"/>
  <c r="O16" i="5"/>
  <c r="F16" i="5"/>
  <c r="D16" i="5"/>
  <c r="B16" i="5"/>
  <c r="Q15" i="5"/>
  <c r="O15" i="5"/>
  <c r="F15" i="5"/>
  <c r="D15" i="5"/>
  <c r="E15" i="5" s="1"/>
  <c r="B15" i="5"/>
  <c r="Q14" i="5"/>
  <c r="O14" i="5"/>
  <c r="F14" i="5"/>
  <c r="D14" i="5"/>
  <c r="B14" i="5"/>
  <c r="Q13" i="5"/>
  <c r="O13" i="5"/>
  <c r="F13" i="5"/>
  <c r="D13" i="5"/>
  <c r="B13" i="5"/>
  <c r="Q12" i="5"/>
  <c r="O12" i="5"/>
  <c r="F12" i="5"/>
  <c r="D12" i="5"/>
  <c r="B12" i="5"/>
  <c r="Q11" i="5"/>
  <c r="O11" i="5"/>
  <c r="F11" i="5"/>
  <c r="D11" i="5"/>
  <c r="B11" i="5"/>
  <c r="Q10" i="5"/>
  <c r="O10" i="5"/>
  <c r="F10" i="5"/>
  <c r="D10" i="5"/>
  <c r="B10" i="5"/>
  <c r="Q9" i="5"/>
  <c r="O9" i="5"/>
  <c r="F9" i="5"/>
  <c r="D9" i="5"/>
  <c r="B9" i="5"/>
  <c r="Q8" i="5"/>
  <c r="O8" i="5"/>
  <c r="F8" i="5"/>
  <c r="D8" i="5"/>
  <c r="E8" i="5" s="1"/>
  <c r="B8" i="5"/>
  <c r="Q7" i="5"/>
  <c r="O7" i="5"/>
  <c r="F7" i="5"/>
  <c r="D7" i="5"/>
  <c r="B7" i="5"/>
  <c r="Q6" i="5"/>
  <c r="O6" i="5"/>
  <c r="F6" i="5"/>
  <c r="D6" i="5"/>
  <c r="B6" i="5"/>
  <c r="Q5" i="5"/>
  <c r="O5" i="5"/>
  <c r="F5" i="5"/>
  <c r="D5" i="5"/>
  <c r="B5" i="5"/>
  <c r="Q4" i="5"/>
  <c r="O4" i="5"/>
  <c r="F4" i="5"/>
  <c r="D4" i="5"/>
  <c r="E4" i="5" s="1"/>
  <c r="B4" i="5"/>
  <c r="Q3" i="5"/>
  <c r="O3" i="5"/>
  <c r="F3" i="5"/>
  <c r="D3" i="5"/>
  <c r="B3" i="5"/>
  <c r="F2" i="5"/>
  <c r="D2" i="5"/>
  <c r="B2" i="5"/>
  <c r="Q62" i="4"/>
  <c r="O62" i="4"/>
  <c r="F62" i="4"/>
  <c r="D62" i="4"/>
  <c r="B62" i="4"/>
  <c r="C62" i="4" s="1"/>
  <c r="Q61" i="4"/>
  <c r="O61" i="4"/>
  <c r="F61" i="4"/>
  <c r="D61" i="4"/>
  <c r="B61" i="4"/>
  <c r="C61" i="4" s="1"/>
  <c r="Q60" i="4"/>
  <c r="O60" i="4"/>
  <c r="F60" i="4"/>
  <c r="D60" i="4"/>
  <c r="B60" i="4"/>
  <c r="Q59" i="4"/>
  <c r="O59" i="4"/>
  <c r="F59" i="4"/>
  <c r="D59" i="4"/>
  <c r="B59" i="4"/>
  <c r="Q58" i="4"/>
  <c r="O58" i="4"/>
  <c r="F58" i="4"/>
  <c r="D58" i="4"/>
  <c r="B58" i="4"/>
  <c r="C58" i="4" s="1"/>
  <c r="Q57" i="4"/>
  <c r="O57" i="4"/>
  <c r="F57" i="4"/>
  <c r="D57" i="4"/>
  <c r="B57" i="4"/>
  <c r="Q56" i="4"/>
  <c r="O56" i="4"/>
  <c r="F56" i="4"/>
  <c r="D56" i="4"/>
  <c r="B56" i="4"/>
  <c r="Q55" i="4"/>
  <c r="O55" i="4"/>
  <c r="F55" i="4"/>
  <c r="D55" i="4"/>
  <c r="B55" i="4"/>
  <c r="C55" i="4" s="1"/>
  <c r="Q54" i="4"/>
  <c r="O54" i="4"/>
  <c r="F54" i="4"/>
  <c r="D54" i="4"/>
  <c r="B54" i="4"/>
  <c r="Q53" i="4"/>
  <c r="O53" i="4"/>
  <c r="F53" i="4"/>
  <c r="D53" i="4"/>
  <c r="B53" i="4"/>
  <c r="Q52" i="4"/>
  <c r="O52" i="4"/>
  <c r="F52" i="4"/>
  <c r="D52" i="4"/>
  <c r="B52" i="4"/>
  <c r="Q51" i="4"/>
  <c r="O51" i="4"/>
  <c r="F51" i="4"/>
  <c r="D51" i="4"/>
  <c r="B51" i="4"/>
  <c r="Q50" i="4"/>
  <c r="O50" i="4"/>
  <c r="F50" i="4"/>
  <c r="D50" i="4"/>
  <c r="B50" i="4"/>
  <c r="Q49" i="4"/>
  <c r="O49" i="4"/>
  <c r="F49" i="4"/>
  <c r="D49" i="4"/>
  <c r="E49" i="4" s="1"/>
  <c r="B49" i="4"/>
  <c r="C49" i="4" s="1"/>
  <c r="Q48" i="4"/>
  <c r="O48" i="4"/>
  <c r="F48" i="4"/>
  <c r="D48" i="4"/>
  <c r="B48" i="4"/>
  <c r="Q47" i="4"/>
  <c r="O47" i="4"/>
  <c r="F47" i="4"/>
  <c r="D47" i="4"/>
  <c r="B47" i="4"/>
  <c r="C47" i="4" s="1"/>
  <c r="Q46" i="4"/>
  <c r="O46" i="4"/>
  <c r="F46" i="4"/>
  <c r="D46" i="4"/>
  <c r="B46" i="4"/>
  <c r="C46" i="4" s="1"/>
  <c r="Q45" i="4"/>
  <c r="O45" i="4"/>
  <c r="F45" i="4"/>
  <c r="D45" i="4"/>
  <c r="B45" i="4"/>
  <c r="C45" i="4" s="1"/>
  <c r="Q44" i="4"/>
  <c r="O44" i="4"/>
  <c r="F44" i="4"/>
  <c r="D44" i="4"/>
  <c r="B44" i="4"/>
  <c r="Q43" i="4"/>
  <c r="O43" i="4"/>
  <c r="F43" i="4"/>
  <c r="D43" i="4"/>
  <c r="B43" i="4"/>
  <c r="Q42" i="4"/>
  <c r="O42" i="4"/>
  <c r="F42" i="4"/>
  <c r="D42" i="4"/>
  <c r="M42" i="4" s="1"/>
  <c r="B42" i="4"/>
  <c r="C42" i="4" s="1"/>
  <c r="Q41" i="4"/>
  <c r="O41" i="4"/>
  <c r="F41" i="4"/>
  <c r="D41" i="4"/>
  <c r="B41" i="4"/>
  <c r="Q40" i="4"/>
  <c r="O40" i="4"/>
  <c r="F40" i="4"/>
  <c r="D40" i="4"/>
  <c r="B40" i="4"/>
  <c r="Q39" i="4"/>
  <c r="O39" i="4"/>
  <c r="F39" i="4"/>
  <c r="D39" i="4"/>
  <c r="B39" i="4"/>
  <c r="C39" i="4" s="1"/>
  <c r="Q38" i="4"/>
  <c r="O38" i="4"/>
  <c r="F38" i="4"/>
  <c r="D38" i="4"/>
  <c r="B38" i="4"/>
  <c r="Q37" i="4"/>
  <c r="O37" i="4"/>
  <c r="F37" i="4"/>
  <c r="D37" i="4"/>
  <c r="B37" i="4"/>
  <c r="Q36" i="4"/>
  <c r="O36" i="4"/>
  <c r="F36" i="4"/>
  <c r="D36" i="4"/>
  <c r="B36" i="4"/>
  <c r="Q35" i="4"/>
  <c r="O35" i="4"/>
  <c r="F35" i="4"/>
  <c r="D35" i="4"/>
  <c r="B35" i="4"/>
  <c r="Q34" i="4"/>
  <c r="O34" i="4"/>
  <c r="F34" i="4"/>
  <c r="D34" i="4"/>
  <c r="B34" i="4"/>
  <c r="Q33" i="4"/>
  <c r="O33" i="4"/>
  <c r="F33" i="4"/>
  <c r="D33" i="4"/>
  <c r="E33" i="4" s="1"/>
  <c r="B33" i="4"/>
  <c r="C33" i="4" s="1"/>
  <c r="Q32" i="4"/>
  <c r="O32" i="4"/>
  <c r="F32" i="4"/>
  <c r="D32" i="4"/>
  <c r="B32" i="4"/>
  <c r="Q31" i="4"/>
  <c r="O31" i="4"/>
  <c r="F31" i="4"/>
  <c r="D31" i="4"/>
  <c r="B31" i="4"/>
  <c r="C31" i="4" s="1"/>
  <c r="Q30" i="4"/>
  <c r="O30" i="4"/>
  <c r="F30" i="4"/>
  <c r="D30" i="4"/>
  <c r="B30" i="4"/>
  <c r="C30" i="4" s="1"/>
  <c r="Q29" i="4"/>
  <c r="O29" i="4"/>
  <c r="F29" i="4"/>
  <c r="D29" i="4"/>
  <c r="B29" i="4"/>
  <c r="C29" i="4" s="1"/>
  <c r="Q28" i="4"/>
  <c r="O28" i="4"/>
  <c r="F28" i="4"/>
  <c r="D28" i="4"/>
  <c r="B28" i="4"/>
  <c r="Q27" i="4"/>
  <c r="O27" i="4"/>
  <c r="F27" i="4"/>
  <c r="D27" i="4"/>
  <c r="B27" i="4"/>
  <c r="Q26" i="4"/>
  <c r="O26" i="4"/>
  <c r="F26" i="4"/>
  <c r="D26" i="4"/>
  <c r="E26" i="4" s="1"/>
  <c r="B26" i="4"/>
  <c r="C26" i="4" s="1"/>
  <c r="Q25" i="4"/>
  <c r="O25" i="4"/>
  <c r="F25" i="4"/>
  <c r="D25" i="4"/>
  <c r="B25" i="4"/>
  <c r="Q24" i="4"/>
  <c r="O24" i="4"/>
  <c r="F24" i="4"/>
  <c r="D24" i="4"/>
  <c r="B24" i="4"/>
  <c r="Q23" i="4"/>
  <c r="O23" i="4"/>
  <c r="F23" i="4"/>
  <c r="D23" i="4"/>
  <c r="B23" i="4"/>
  <c r="C23" i="4" s="1"/>
  <c r="Q22" i="4"/>
  <c r="O22" i="4"/>
  <c r="F22" i="4"/>
  <c r="D22" i="4"/>
  <c r="B22" i="4"/>
  <c r="Q21" i="4"/>
  <c r="O21" i="4"/>
  <c r="F21" i="4"/>
  <c r="D21" i="4"/>
  <c r="B21" i="4"/>
  <c r="Q20" i="4"/>
  <c r="O20" i="4"/>
  <c r="F20" i="4"/>
  <c r="D20" i="4"/>
  <c r="B20" i="4"/>
  <c r="Q19" i="4"/>
  <c r="O19" i="4"/>
  <c r="F19" i="4"/>
  <c r="D19" i="4"/>
  <c r="B19" i="4"/>
  <c r="Q18" i="4"/>
  <c r="O18" i="4"/>
  <c r="F18" i="4"/>
  <c r="D18" i="4"/>
  <c r="B18" i="4"/>
  <c r="Q17" i="4"/>
  <c r="O17" i="4"/>
  <c r="F17" i="4"/>
  <c r="D17" i="4"/>
  <c r="E17" i="4" s="1"/>
  <c r="B17" i="4"/>
  <c r="C17" i="4" s="1"/>
  <c r="Q16" i="4"/>
  <c r="O16" i="4"/>
  <c r="F16" i="4"/>
  <c r="D16" i="4"/>
  <c r="B16" i="4"/>
  <c r="Q15" i="4"/>
  <c r="O15" i="4"/>
  <c r="F15" i="4"/>
  <c r="D15" i="4"/>
  <c r="B15" i="4"/>
  <c r="C15" i="4" s="1"/>
  <c r="Q14" i="4"/>
  <c r="O14" i="4"/>
  <c r="F14" i="4"/>
  <c r="D14" i="4"/>
  <c r="B14" i="4"/>
  <c r="C14" i="4" s="1"/>
  <c r="Q13" i="4"/>
  <c r="O13" i="4"/>
  <c r="F13" i="4"/>
  <c r="D13" i="4"/>
  <c r="B13" i="4"/>
  <c r="C13" i="4" s="1"/>
  <c r="Q12" i="4"/>
  <c r="O12" i="4"/>
  <c r="F12" i="4"/>
  <c r="D12" i="4"/>
  <c r="B12" i="4"/>
  <c r="Q11" i="4"/>
  <c r="O11" i="4"/>
  <c r="F11" i="4"/>
  <c r="D11" i="4"/>
  <c r="B11" i="4"/>
  <c r="Q10" i="4"/>
  <c r="O10" i="4"/>
  <c r="F10" i="4"/>
  <c r="D10" i="4"/>
  <c r="E10" i="4" s="1"/>
  <c r="B10" i="4"/>
  <c r="C10" i="4" s="1"/>
  <c r="Q9" i="4"/>
  <c r="O9" i="4"/>
  <c r="F9" i="4"/>
  <c r="D9" i="4"/>
  <c r="E9" i="4" s="1"/>
  <c r="B9" i="4"/>
  <c r="Q8" i="4"/>
  <c r="O8" i="4"/>
  <c r="F8" i="4"/>
  <c r="D8" i="4"/>
  <c r="B8" i="4"/>
  <c r="Q7" i="4"/>
  <c r="O7" i="4"/>
  <c r="F7" i="4"/>
  <c r="D7" i="4"/>
  <c r="B7" i="4"/>
  <c r="C7" i="4" s="1"/>
  <c r="Q6" i="4"/>
  <c r="O6" i="4"/>
  <c r="F6" i="4"/>
  <c r="D6" i="4"/>
  <c r="E6" i="4" s="1"/>
  <c r="B6" i="4"/>
  <c r="Q5" i="4"/>
  <c r="O5" i="4"/>
  <c r="F5" i="4"/>
  <c r="D5" i="4"/>
  <c r="B5" i="4"/>
  <c r="Q4" i="4"/>
  <c r="O4" i="4"/>
  <c r="F4" i="4"/>
  <c r="D4" i="4"/>
  <c r="B4" i="4"/>
  <c r="Q3" i="4"/>
  <c r="O3" i="4"/>
  <c r="F3" i="4"/>
  <c r="D3" i="4"/>
  <c r="B3" i="4"/>
  <c r="C3" i="4" s="1"/>
  <c r="F2" i="4"/>
  <c r="D2" i="4"/>
  <c r="B2" i="4"/>
  <c r="Q62" i="3"/>
  <c r="O62" i="3"/>
  <c r="F62" i="3"/>
  <c r="D62" i="3"/>
  <c r="E62" i="3" s="1"/>
  <c r="B62" i="3"/>
  <c r="Q61" i="3"/>
  <c r="O61" i="3"/>
  <c r="F61" i="3"/>
  <c r="D61" i="3"/>
  <c r="B61" i="3"/>
  <c r="Q60" i="3"/>
  <c r="O60" i="3"/>
  <c r="F60" i="3"/>
  <c r="D60" i="3"/>
  <c r="B60" i="3"/>
  <c r="Q59" i="3"/>
  <c r="O59" i="3"/>
  <c r="F59" i="3"/>
  <c r="D59" i="3"/>
  <c r="B59" i="3"/>
  <c r="Q58" i="3"/>
  <c r="O58" i="3"/>
  <c r="F58" i="3"/>
  <c r="D58" i="3"/>
  <c r="B58" i="3"/>
  <c r="Q57" i="3"/>
  <c r="O57" i="3"/>
  <c r="F57" i="3"/>
  <c r="D57" i="3"/>
  <c r="B57" i="3"/>
  <c r="Q56" i="3"/>
  <c r="O56" i="3"/>
  <c r="F56" i="3"/>
  <c r="D56" i="3"/>
  <c r="B56" i="3"/>
  <c r="Q55" i="3"/>
  <c r="O55" i="3"/>
  <c r="F55" i="3"/>
  <c r="N55" i="3" s="1"/>
  <c r="D55" i="3"/>
  <c r="B55" i="3"/>
  <c r="Q54" i="3"/>
  <c r="O54" i="3"/>
  <c r="F54" i="3"/>
  <c r="D54" i="3"/>
  <c r="E54" i="3" s="1"/>
  <c r="B54" i="3"/>
  <c r="Q53" i="3"/>
  <c r="O53" i="3"/>
  <c r="F53" i="3"/>
  <c r="D53" i="3"/>
  <c r="E53" i="3" s="1"/>
  <c r="B53" i="3"/>
  <c r="Q52" i="3"/>
  <c r="O52" i="3"/>
  <c r="F52" i="3"/>
  <c r="N52" i="3" s="1"/>
  <c r="D52" i="3"/>
  <c r="B52" i="3"/>
  <c r="Q51" i="3"/>
  <c r="O51" i="3"/>
  <c r="F51" i="3"/>
  <c r="D51" i="3"/>
  <c r="E51" i="3" s="1"/>
  <c r="B51" i="3"/>
  <c r="C51" i="3" s="1"/>
  <c r="Q50" i="3"/>
  <c r="O50" i="3"/>
  <c r="F50" i="3"/>
  <c r="D50" i="3"/>
  <c r="E50" i="3" s="1"/>
  <c r="B50" i="3"/>
  <c r="C50" i="3" s="1"/>
  <c r="Q49" i="3"/>
  <c r="O49" i="3"/>
  <c r="F49" i="3"/>
  <c r="D49" i="3"/>
  <c r="B49" i="3"/>
  <c r="L49" i="3" s="1"/>
  <c r="S49" i="3" s="1"/>
  <c r="Q48" i="3"/>
  <c r="O48" i="3"/>
  <c r="F48" i="3"/>
  <c r="D48" i="3"/>
  <c r="B48" i="3"/>
  <c r="C48" i="3" s="1"/>
  <c r="Q47" i="3"/>
  <c r="O47" i="3"/>
  <c r="F47" i="3"/>
  <c r="D47" i="3"/>
  <c r="B47" i="3"/>
  <c r="C47" i="3" s="1"/>
  <c r="Q46" i="3"/>
  <c r="O46" i="3"/>
  <c r="F46" i="3"/>
  <c r="D46" i="3"/>
  <c r="B46" i="3"/>
  <c r="Q45" i="3"/>
  <c r="O45" i="3"/>
  <c r="F45" i="3"/>
  <c r="D45" i="3"/>
  <c r="B45" i="3"/>
  <c r="Q44" i="3"/>
  <c r="O44" i="3"/>
  <c r="F44" i="3"/>
  <c r="D44" i="3"/>
  <c r="B44" i="3"/>
  <c r="Q43" i="3"/>
  <c r="O43" i="3"/>
  <c r="F43" i="3"/>
  <c r="D43" i="3"/>
  <c r="B43" i="3"/>
  <c r="Q42" i="3"/>
  <c r="O42" i="3"/>
  <c r="F42" i="3"/>
  <c r="D42" i="3"/>
  <c r="B42" i="3"/>
  <c r="Q41" i="3"/>
  <c r="O41" i="3"/>
  <c r="F41" i="3"/>
  <c r="D41" i="3"/>
  <c r="B41" i="3"/>
  <c r="Q40" i="3"/>
  <c r="O40" i="3"/>
  <c r="F40" i="3"/>
  <c r="D40" i="3"/>
  <c r="B40" i="3"/>
  <c r="Q39" i="3"/>
  <c r="O39" i="3"/>
  <c r="F39" i="3"/>
  <c r="N39" i="3" s="1"/>
  <c r="D39" i="3"/>
  <c r="B39" i="3"/>
  <c r="Q38" i="3"/>
  <c r="O38" i="3"/>
  <c r="F38" i="3"/>
  <c r="D38" i="3"/>
  <c r="E38" i="3" s="1"/>
  <c r="B38" i="3"/>
  <c r="Q37" i="3"/>
  <c r="O37" i="3"/>
  <c r="F37" i="3"/>
  <c r="D37" i="3"/>
  <c r="E37" i="3" s="1"/>
  <c r="B37" i="3"/>
  <c r="Q36" i="3"/>
  <c r="O36" i="3"/>
  <c r="F36" i="3"/>
  <c r="D36" i="3"/>
  <c r="E36" i="3" s="1"/>
  <c r="B36" i="3"/>
  <c r="Q35" i="3"/>
  <c r="O35" i="3"/>
  <c r="F35" i="3"/>
  <c r="D35" i="3"/>
  <c r="E35" i="3" s="1"/>
  <c r="B35" i="3"/>
  <c r="Q34" i="3"/>
  <c r="O34" i="3"/>
  <c r="F34" i="3"/>
  <c r="D34" i="3"/>
  <c r="E34" i="3" s="1"/>
  <c r="B34" i="3"/>
  <c r="C34" i="3" s="1"/>
  <c r="Q33" i="3"/>
  <c r="O33" i="3"/>
  <c r="F33" i="3"/>
  <c r="D33" i="3"/>
  <c r="B33" i="3"/>
  <c r="Q32" i="3"/>
  <c r="O32" i="3"/>
  <c r="F32" i="3"/>
  <c r="D32" i="3"/>
  <c r="B32" i="3"/>
  <c r="Q31" i="3"/>
  <c r="O31" i="3"/>
  <c r="F31" i="3"/>
  <c r="D31" i="3"/>
  <c r="E31" i="3" s="1"/>
  <c r="B31" i="3"/>
  <c r="C31" i="3" s="1"/>
  <c r="Q30" i="3"/>
  <c r="O30" i="3"/>
  <c r="F30" i="3"/>
  <c r="D30" i="3"/>
  <c r="E30" i="3" s="1"/>
  <c r="B30" i="3"/>
  <c r="Q29" i="3"/>
  <c r="O29" i="3"/>
  <c r="F29" i="3"/>
  <c r="D29" i="3"/>
  <c r="B29" i="3"/>
  <c r="Q28" i="3"/>
  <c r="O28" i="3"/>
  <c r="F28" i="3"/>
  <c r="D28" i="3"/>
  <c r="B28" i="3"/>
  <c r="Q27" i="3"/>
  <c r="O27" i="3"/>
  <c r="F27" i="3"/>
  <c r="D27" i="3"/>
  <c r="B27" i="3"/>
  <c r="Q26" i="3"/>
  <c r="O26" i="3"/>
  <c r="F26" i="3"/>
  <c r="D26" i="3"/>
  <c r="E26" i="3" s="1"/>
  <c r="B26" i="3"/>
  <c r="Q25" i="3"/>
  <c r="O25" i="3"/>
  <c r="F25" i="3"/>
  <c r="D25" i="3"/>
  <c r="B25" i="3"/>
  <c r="Q24" i="3"/>
  <c r="O24" i="3"/>
  <c r="F24" i="3"/>
  <c r="D24" i="3"/>
  <c r="B24" i="3"/>
  <c r="Q23" i="3"/>
  <c r="O23" i="3"/>
  <c r="F23" i="3"/>
  <c r="D23" i="3"/>
  <c r="B23" i="3"/>
  <c r="Q22" i="3"/>
  <c r="O22" i="3"/>
  <c r="F22" i="3"/>
  <c r="D22" i="3"/>
  <c r="E22" i="3" s="1"/>
  <c r="B22" i="3"/>
  <c r="C22" i="3" s="1"/>
  <c r="Q21" i="3"/>
  <c r="O21" i="3"/>
  <c r="F21" i="3"/>
  <c r="D21" i="3"/>
  <c r="E21" i="3" s="1"/>
  <c r="B21" i="3"/>
  <c r="Q20" i="3"/>
  <c r="O20" i="3"/>
  <c r="F20" i="3"/>
  <c r="N20" i="3" s="1"/>
  <c r="D20" i="3"/>
  <c r="E20" i="3" s="1"/>
  <c r="B20" i="3"/>
  <c r="Q19" i="3"/>
  <c r="O19" i="3"/>
  <c r="F19" i="3"/>
  <c r="D19" i="3"/>
  <c r="E19" i="3" s="1"/>
  <c r="B19" i="3"/>
  <c r="Q18" i="3"/>
  <c r="O18" i="3"/>
  <c r="F18" i="3"/>
  <c r="D18" i="3"/>
  <c r="E18" i="3" s="1"/>
  <c r="B18" i="3"/>
  <c r="C18" i="3" s="1"/>
  <c r="Q17" i="3"/>
  <c r="O17" i="3"/>
  <c r="F17" i="3"/>
  <c r="D17" i="3"/>
  <c r="E17" i="3" s="1"/>
  <c r="B17" i="3"/>
  <c r="Q16" i="3"/>
  <c r="O16" i="3"/>
  <c r="F16" i="3"/>
  <c r="D16" i="3"/>
  <c r="E16" i="3" s="1"/>
  <c r="B16" i="3"/>
  <c r="C16" i="3" s="1"/>
  <c r="Q15" i="3"/>
  <c r="O15" i="3"/>
  <c r="F15" i="3"/>
  <c r="D15" i="3"/>
  <c r="E15" i="3" s="1"/>
  <c r="B15" i="3"/>
  <c r="C15" i="3" s="1"/>
  <c r="Q14" i="3"/>
  <c r="O14" i="3"/>
  <c r="F14" i="3"/>
  <c r="D14" i="3"/>
  <c r="E14" i="3" s="1"/>
  <c r="B14" i="3"/>
  <c r="Q13" i="3"/>
  <c r="O13" i="3"/>
  <c r="F13" i="3"/>
  <c r="D13" i="3"/>
  <c r="E13" i="3" s="1"/>
  <c r="B13" i="3"/>
  <c r="Q12" i="3"/>
  <c r="O12" i="3"/>
  <c r="F12" i="3"/>
  <c r="D12" i="3"/>
  <c r="B12" i="3"/>
  <c r="Q11" i="3"/>
  <c r="O11" i="3"/>
  <c r="F11" i="3"/>
  <c r="D11" i="3"/>
  <c r="E11" i="3" s="1"/>
  <c r="B11" i="3"/>
  <c r="Q10" i="3"/>
  <c r="O10" i="3"/>
  <c r="F10" i="3"/>
  <c r="D10" i="3"/>
  <c r="E10" i="3" s="1"/>
  <c r="B10" i="3"/>
  <c r="Q9" i="3"/>
  <c r="O9" i="3"/>
  <c r="F9" i="3"/>
  <c r="D9" i="3"/>
  <c r="E9" i="3" s="1"/>
  <c r="B9" i="3"/>
  <c r="Q8" i="3"/>
  <c r="O8" i="3"/>
  <c r="F8" i="3"/>
  <c r="D8" i="3"/>
  <c r="E8" i="3" s="1"/>
  <c r="B8" i="3"/>
  <c r="Q7" i="3"/>
  <c r="O7" i="3"/>
  <c r="F7" i="3"/>
  <c r="D7" i="3"/>
  <c r="E7" i="3" s="1"/>
  <c r="B7" i="3"/>
  <c r="Q6" i="3"/>
  <c r="O6" i="3"/>
  <c r="F6" i="3"/>
  <c r="D6" i="3"/>
  <c r="E6" i="3" s="1"/>
  <c r="B6" i="3"/>
  <c r="C6" i="3" s="1"/>
  <c r="Q5" i="3"/>
  <c r="O5" i="3"/>
  <c r="F5" i="3"/>
  <c r="D5" i="3"/>
  <c r="E5" i="3" s="1"/>
  <c r="B5" i="3"/>
  <c r="Q4" i="3"/>
  <c r="O4" i="3"/>
  <c r="F4" i="3"/>
  <c r="D4" i="3"/>
  <c r="E4" i="3" s="1"/>
  <c r="B4" i="3"/>
  <c r="Q3" i="3"/>
  <c r="O3" i="3"/>
  <c r="F3" i="3"/>
  <c r="D3" i="3"/>
  <c r="B3" i="3"/>
  <c r="C3" i="3" s="1"/>
  <c r="F2" i="3"/>
  <c r="D2" i="3"/>
  <c r="B2" i="3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Q3" i="2"/>
  <c r="O3" i="2"/>
  <c r="F3" i="2"/>
  <c r="F4" i="2"/>
  <c r="F5" i="2"/>
  <c r="N5" i="2" s="1"/>
  <c r="F6" i="2"/>
  <c r="N6" i="2" s="1"/>
  <c r="F7" i="2"/>
  <c r="F8" i="2"/>
  <c r="F9" i="2"/>
  <c r="N9" i="2" s="1"/>
  <c r="F10" i="2"/>
  <c r="N10" i="2" s="1"/>
  <c r="F11" i="2"/>
  <c r="F12" i="2"/>
  <c r="N12" i="2" s="1"/>
  <c r="F13" i="2"/>
  <c r="N13" i="2" s="1"/>
  <c r="F14" i="2"/>
  <c r="F15" i="2"/>
  <c r="N15" i="2" s="1"/>
  <c r="F16" i="2"/>
  <c r="F17" i="2"/>
  <c r="F18" i="2"/>
  <c r="N18" i="2" s="1"/>
  <c r="F19" i="2"/>
  <c r="N19" i="2" s="1"/>
  <c r="F20" i="2"/>
  <c r="F21" i="2"/>
  <c r="F22" i="2"/>
  <c r="N22" i="2" s="1"/>
  <c r="F23" i="2"/>
  <c r="F24" i="2"/>
  <c r="F25" i="2"/>
  <c r="N25" i="2" s="1"/>
  <c r="F26" i="2"/>
  <c r="N26" i="2" s="1"/>
  <c r="F27" i="2"/>
  <c r="F28" i="2"/>
  <c r="N28" i="2" s="1"/>
  <c r="F29" i="2"/>
  <c r="N29" i="2" s="1"/>
  <c r="F30" i="2"/>
  <c r="N30" i="2" s="1"/>
  <c r="F31" i="2"/>
  <c r="F32" i="2"/>
  <c r="F33" i="2"/>
  <c r="F34" i="2"/>
  <c r="F35" i="2"/>
  <c r="N35" i="2" s="1"/>
  <c r="F36" i="2"/>
  <c r="F37" i="2"/>
  <c r="F38" i="2"/>
  <c r="N38" i="2" s="1"/>
  <c r="F39" i="2"/>
  <c r="F40" i="2"/>
  <c r="F41" i="2"/>
  <c r="N41" i="2" s="1"/>
  <c r="F42" i="2"/>
  <c r="N42" i="2" s="1"/>
  <c r="F43" i="2"/>
  <c r="F44" i="2"/>
  <c r="N44" i="2" s="1"/>
  <c r="F45" i="2"/>
  <c r="N45" i="2" s="1"/>
  <c r="F46" i="2"/>
  <c r="F47" i="2"/>
  <c r="F48" i="2"/>
  <c r="F49" i="2"/>
  <c r="F50" i="2"/>
  <c r="F51" i="2"/>
  <c r="N51" i="2" s="1"/>
  <c r="F52" i="2"/>
  <c r="F53" i="2"/>
  <c r="F54" i="2"/>
  <c r="N54" i="2" s="1"/>
  <c r="F55" i="2"/>
  <c r="F56" i="2"/>
  <c r="F57" i="2"/>
  <c r="N57" i="2" s="1"/>
  <c r="F58" i="2"/>
  <c r="N58" i="2" s="1"/>
  <c r="F59" i="2"/>
  <c r="F60" i="2"/>
  <c r="N60" i="2" s="1"/>
  <c r="F61" i="2"/>
  <c r="N61" i="2" s="1"/>
  <c r="F62" i="2"/>
  <c r="D3" i="2"/>
  <c r="D4" i="2"/>
  <c r="D5" i="2"/>
  <c r="D6" i="2"/>
  <c r="D7" i="2"/>
  <c r="M7" i="2" s="1"/>
  <c r="D8" i="2"/>
  <c r="D9" i="2"/>
  <c r="D10" i="2"/>
  <c r="M10" i="2" s="1"/>
  <c r="T10" i="2" s="1"/>
  <c r="D11" i="2"/>
  <c r="D12" i="2"/>
  <c r="D13" i="2"/>
  <c r="M13" i="2" s="1"/>
  <c r="D14" i="2"/>
  <c r="M14" i="2" s="1"/>
  <c r="D15" i="2"/>
  <c r="D16" i="2"/>
  <c r="M16" i="2" s="1"/>
  <c r="D17" i="2"/>
  <c r="M17" i="2" s="1"/>
  <c r="D18" i="2"/>
  <c r="D19" i="2"/>
  <c r="D20" i="2"/>
  <c r="D21" i="2"/>
  <c r="D22" i="2"/>
  <c r="D23" i="2"/>
  <c r="M23" i="2" s="1"/>
  <c r="D24" i="2"/>
  <c r="D25" i="2"/>
  <c r="D26" i="2"/>
  <c r="M26" i="2" s="1"/>
  <c r="T26" i="2" s="1"/>
  <c r="D27" i="2"/>
  <c r="D28" i="2"/>
  <c r="D29" i="2"/>
  <c r="M29" i="2" s="1"/>
  <c r="D30" i="2"/>
  <c r="M30" i="2" s="1"/>
  <c r="T30" i="2" s="1"/>
  <c r="D31" i="2"/>
  <c r="D32" i="2"/>
  <c r="M32" i="2" s="1"/>
  <c r="T32" i="2" s="1"/>
  <c r="D33" i="2"/>
  <c r="M33" i="2" s="1"/>
  <c r="T33" i="2" s="1"/>
  <c r="D34" i="2"/>
  <c r="D35" i="2"/>
  <c r="D36" i="2"/>
  <c r="D37" i="2"/>
  <c r="D38" i="2"/>
  <c r="D39" i="2"/>
  <c r="M39" i="2" s="1"/>
  <c r="D40" i="2"/>
  <c r="D41" i="2"/>
  <c r="D42" i="2"/>
  <c r="M42" i="2" s="1"/>
  <c r="D43" i="2"/>
  <c r="D44" i="2"/>
  <c r="D45" i="2"/>
  <c r="M45" i="2" s="1"/>
  <c r="D46" i="2"/>
  <c r="M46" i="2" s="1"/>
  <c r="T46" i="2" s="1"/>
  <c r="D47" i="2"/>
  <c r="D48" i="2"/>
  <c r="M48" i="2" s="1"/>
  <c r="T48" i="2" s="1"/>
  <c r="D49" i="2"/>
  <c r="M49" i="2" s="1"/>
  <c r="T49" i="2" s="1"/>
  <c r="D50" i="2"/>
  <c r="D51" i="2"/>
  <c r="D52" i="2"/>
  <c r="D53" i="2"/>
  <c r="D54" i="2"/>
  <c r="D55" i="2"/>
  <c r="M55" i="2" s="1"/>
  <c r="D56" i="2"/>
  <c r="D57" i="2"/>
  <c r="D58" i="2"/>
  <c r="D59" i="2"/>
  <c r="D60" i="2"/>
  <c r="D61" i="2"/>
  <c r="M61" i="2" s="1"/>
  <c r="D62" i="2"/>
  <c r="M62" i="2" s="1"/>
  <c r="T62" i="2" s="1"/>
  <c r="B3" i="2"/>
  <c r="B4" i="2"/>
  <c r="L4" i="2" s="1"/>
  <c r="S4" i="2" s="1"/>
  <c r="B5" i="2"/>
  <c r="B6" i="2"/>
  <c r="B7" i="2"/>
  <c r="B8" i="2"/>
  <c r="B9" i="2"/>
  <c r="B10" i="2"/>
  <c r="B11" i="2"/>
  <c r="L11" i="2" s="1"/>
  <c r="B12" i="2"/>
  <c r="B13" i="2"/>
  <c r="B14" i="2"/>
  <c r="L14" i="2" s="1"/>
  <c r="B15" i="2"/>
  <c r="B16" i="2"/>
  <c r="B17" i="2"/>
  <c r="L17" i="2" s="1"/>
  <c r="B18" i="2"/>
  <c r="L18" i="2" s="1"/>
  <c r="B19" i="2"/>
  <c r="B20" i="2"/>
  <c r="L20" i="2" s="1"/>
  <c r="S20" i="2" s="1"/>
  <c r="B21" i="2"/>
  <c r="L21" i="2" s="1"/>
  <c r="S21" i="2" s="1"/>
  <c r="B22" i="2"/>
  <c r="B23" i="2"/>
  <c r="B24" i="2"/>
  <c r="B25" i="2"/>
  <c r="B26" i="2"/>
  <c r="B27" i="2"/>
  <c r="L27" i="2" s="1"/>
  <c r="B28" i="2"/>
  <c r="B29" i="2"/>
  <c r="B30" i="2"/>
  <c r="L30" i="2" s="1"/>
  <c r="B31" i="2"/>
  <c r="B32" i="2"/>
  <c r="B33" i="2"/>
  <c r="L33" i="2" s="1"/>
  <c r="S33" i="2" s="1"/>
  <c r="B34" i="2"/>
  <c r="L34" i="2" s="1"/>
  <c r="S34" i="2" s="1"/>
  <c r="B35" i="2"/>
  <c r="B36" i="2"/>
  <c r="L36" i="2" s="1"/>
  <c r="B37" i="2"/>
  <c r="L37" i="2" s="1"/>
  <c r="B38" i="2"/>
  <c r="B39" i="2"/>
  <c r="B40" i="2"/>
  <c r="B41" i="2"/>
  <c r="B42" i="2"/>
  <c r="B43" i="2"/>
  <c r="L43" i="2" s="1"/>
  <c r="B44" i="2"/>
  <c r="B45" i="2"/>
  <c r="B46" i="2"/>
  <c r="L46" i="2" s="1"/>
  <c r="B47" i="2"/>
  <c r="B48" i="2"/>
  <c r="B49" i="2"/>
  <c r="L49" i="2" s="1"/>
  <c r="B50" i="2"/>
  <c r="L50" i="2" s="1"/>
  <c r="B51" i="2"/>
  <c r="B52" i="2"/>
  <c r="L52" i="2" s="1"/>
  <c r="B53" i="2"/>
  <c r="L53" i="2" s="1"/>
  <c r="B54" i="2"/>
  <c r="B55" i="2"/>
  <c r="B56" i="2"/>
  <c r="B57" i="2"/>
  <c r="B58" i="2"/>
  <c r="B59" i="2"/>
  <c r="L59" i="2" s="1"/>
  <c r="B60" i="2"/>
  <c r="B61" i="2"/>
  <c r="B62" i="2"/>
  <c r="F2" i="2"/>
  <c r="D2" i="2"/>
  <c r="B2" i="2"/>
  <c r="K4" i="12" l="1"/>
  <c r="L4" i="12" s="1"/>
  <c r="T4" i="8"/>
  <c r="T10" i="8"/>
  <c r="T52" i="8"/>
  <c r="S13" i="8"/>
  <c r="S15" i="8"/>
  <c r="T19" i="8"/>
  <c r="S23" i="8"/>
  <c r="T27" i="8"/>
  <c r="T54" i="8"/>
  <c r="S11" i="8"/>
  <c r="T44" i="8"/>
  <c r="T48" i="8"/>
  <c r="S3" i="8"/>
  <c r="T3" i="8"/>
  <c r="T7" i="8"/>
  <c r="T42" i="8"/>
  <c r="T59" i="8"/>
  <c r="T28" i="8"/>
  <c r="T30" i="8"/>
  <c r="T47" i="8"/>
  <c r="T12" i="8"/>
  <c r="T16" i="8"/>
  <c r="S22" i="8"/>
  <c r="T24" i="8"/>
  <c r="T14" i="8"/>
  <c r="T22" i="8"/>
  <c r="T39" i="8"/>
  <c r="S29" i="8"/>
  <c r="S58" i="8"/>
  <c r="T60" i="8"/>
  <c r="S21" i="8"/>
  <c r="S31" i="8"/>
  <c r="T35" i="8"/>
  <c r="S52" i="8"/>
  <c r="T62" i="8"/>
  <c r="S19" i="8"/>
  <c r="S27" i="8"/>
  <c r="T31" i="8"/>
  <c r="S50" i="8"/>
  <c r="T56" i="8"/>
  <c r="T15" i="8"/>
  <c r="T23" i="8"/>
  <c r="S44" i="8"/>
  <c r="S5" i="8"/>
  <c r="S42" i="8"/>
  <c r="T50" i="8"/>
  <c r="L46" i="8"/>
  <c r="S46" i="8" s="1"/>
  <c r="L17" i="8"/>
  <c r="S17" i="8" s="1"/>
  <c r="L4" i="8"/>
  <c r="S4" i="8" s="1"/>
  <c r="L37" i="8"/>
  <c r="S37" i="8" s="1"/>
  <c r="L54" i="8"/>
  <c r="S54" i="8" s="1"/>
  <c r="L12" i="8"/>
  <c r="S12" i="8" s="1"/>
  <c r="L39" i="8"/>
  <c r="S39" i="8" s="1"/>
  <c r="L10" i="8"/>
  <c r="S10" i="8" s="1"/>
  <c r="L33" i="8"/>
  <c r="S33" i="8" s="1"/>
  <c r="L43" i="8"/>
  <c r="S43" i="8" s="1"/>
  <c r="L9" i="8"/>
  <c r="S9" i="8" s="1"/>
  <c r="L35" i="8"/>
  <c r="S35" i="8" s="1"/>
  <c r="L45" i="8"/>
  <c r="S45" i="8" s="1"/>
  <c r="L20" i="8"/>
  <c r="S20" i="8" s="1"/>
  <c r="L47" i="8"/>
  <c r="S47" i="8" s="1"/>
  <c r="L53" i="8"/>
  <c r="S53" i="8" s="1"/>
  <c r="L28" i="8"/>
  <c r="S28" i="8" s="1"/>
  <c r="L55" i="8"/>
  <c r="S55" i="8" s="1"/>
  <c r="L61" i="8"/>
  <c r="S61" i="8" s="1"/>
  <c r="L25" i="8"/>
  <c r="S25" i="8" s="1"/>
  <c r="L18" i="8"/>
  <c r="S18" i="8" s="1"/>
  <c r="L41" i="8"/>
  <c r="S41" i="8" s="1"/>
  <c r="L51" i="8"/>
  <c r="S51" i="8" s="1"/>
  <c r="L26" i="8"/>
  <c r="S26" i="8" s="1"/>
  <c r="L49" i="8"/>
  <c r="S49" i="8" s="1"/>
  <c r="L59" i="8"/>
  <c r="S59" i="8" s="1"/>
  <c r="N10" i="8"/>
  <c r="N18" i="8"/>
  <c r="N26" i="8"/>
  <c r="N34" i="8"/>
  <c r="N42" i="8"/>
  <c r="N50" i="8"/>
  <c r="N58" i="8"/>
  <c r="M9" i="8"/>
  <c r="T9" i="8" s="1"/>
  <c r="M17" i="8"/>
  <c r="T17" i="8" s="1"/>
  <c r="M25" i="8"/>
  <c r="T25" i="8" s="1"/>
  <c r="M33" i="8"/>
  <c r="T33" i="8" s="1"/>
  <c r="M41" i="8"/>
  <c r="T41" i="8" s="1"/>
  <c r="M49" i="8"/>
  <c r="T49" i="8" s="1"/>
  <c r="M57" i="8"/>
  <c r="T57" i="8" s="1"/>
  <c r="L8" i="8"/>
  <c r="S8" i="8" s="1"/>
  <c r="L16" i="8"/>
  <c r="S16" i="8" s="1"/>
  <c r="L32" i="8"/>
  <c r="S32" i="8" s="1"/>
  <c r="L48" i="8"/>
  <c r="S48" i="8" s="1"/>
  <c r="L24" i="8"/>
  <c r="S24" i="8" s="1"/>
  <c r="L40" i="8"/>
  <c r="S40" i="8" s="1"/>
  <c r="L56" i="8"/>
  <c r="S56" i="8" s="1"/>
  <c r="M5" i="8"/>
  <c r="T5" i="8" s="1"/>
  <c r="M21" i="8"/>
  <c r="T21" i="8" s="1"/>
  <c r="M29" i="8"/>
  <c r="T29" i="8" s="1"/>
  <c r="M37" i="8"/>
  <c r="T37" i="8" s="1"/>
  <c r="M45" i="8"/>
  <c r="T45" i="8" s="1"/>
  <c r="M53" i="8"/>
  <c r="T53" i="8" s="1"/>
  <c r="M61" i="8"/>
  <c r="T61" i="8" s="1"/>
  <c r="M13" i="8"/>
  <c r="T13" i="8" s="1"/>
  <c r="C31" i="5"/>
  <c r="E34" i="5"/>
  <c r="E50" i="5"/>
  <c r="C54" i="5"/>
  <c r="E6" i="5"/>
  <c r="C19" i="5"/>
  <c r="E22" i="5"/>
  <c r="C35" i="5"/>
  <c r="E38" i="5"/>
  <c r="C51" i="5"/>
  <c r="E54" i="5"/>
  <c r="E3" i="5"/>
  <c r="E19" i="5"/>
  <c r="E35" i="5"/>
  <c r="E51" i="5"/>
  <c r="E24" i="5"/>
  <c r="C3" i="5"/>
  <c r="E16" i="5"/>
  <c r="C22" i="5"/>
  <c r="N61" i="5"/>
  <c r="M58" i="5"/>
  <c r="T58" i="5" s="1"/>
  <c r="E36" i="5"/>
  <c r="E52" i="5"/>
  <c r="S53" i="7"/>
  <c r="E12" i="5"/>
  <c r="E28" i="5"/>
  <c r="E44" i="5"/>
  <c r="E60" i="5"/>
  <c r="E5" i="5"/>
  <c r="E56" i="5"/>
  <c r="C6" i="5"/>
  <c r="E9" i="5"/>
  <c r="E25" i="5"/>
  <c r="C38" i="5"/>
  <c r="E41" i="5"/>
  <c r="E57" i="5"/>
  <c r="C32" i="5"/>
  <c r="C13" i="5"/>
  <c r="C29" i="5"/>
  <c r="E32" i="5"/>
  <c r="C45" i="5"/>
  <c r="E48" i="5"/>
  <c r="C61" i="5"/>
  <c r="E20" i="5"/>
  <c r="C10" i="5"/>
  <c r="E13" i="5"/>
  <c r="C26" i="5"/>
  <c r="E29" i="5"/>
  <c r="C42" i="5"/>
  <c r="E45" i="5"/>
  <c r="C58" i="5"/>
  <c r="E61" i="5"/>
  <c r="C39" i="5"/>
  <c r="C4" i="5"/>
  <c r="E7" i="5"/>
  <c r="C20" i="5"/>
  <c r="E23" i="5"/>
  <c r="C36" i="5"/>
  <c r="E39" i="5"/>
  <c r="E55" i="5"/>
  <c r="E10" i="5"/>
  <c r="E42" i="5"/>
  <c r="C55" i="5"/>
  <c r="C33" i="5"/>
  <c r="C7" i="5"/>
  <c r="C30" i="5"/>
  <c r="E14" i="5"/>
  <c r="E30" i="5"/>
  <c r="E46" i="5"/>
  <c r="E62" i="5"/>
  <c r="C23" i="5"/>
  <c r="C8" i="5"/>
  <c r="E11" i="5"/>
  <c r="C24" i="5"/>
  <c r="E27" i="5"/>
  <c r="C40" i="5"/>
  <c r="E43" i="5"/>
  <c r="C56" i="5"/>
  <c r="E59" i="5"/>
  <c r="C48" i="5"/>
  <c r="C5" i="5"/>
  <c r="E26" i="5"/>
  <c r="C50" i="5"/>
  <c r="C16" i="5"/>
  <c r="C14" i="5"/>
  <c r="C62" i="5"/>
  <c r="C47" i="5"/>
  <c r="C16" i="4"/>
  <c r="E19" i="4"/>
  <c r="C32" i="4"/>
  <c r="E35" i="4"/>
  <c r="C48" i="4"/>
  <c r="E51" i="4"/>
  <c r="T42" i="4"/>
  <c r="C4" i="4"/>
  <c r="C20" i="4"/>
  <c r="C36" i="4"/>
  <c r="C52" i="4"/>
  <c r="C11" i="4"/>
  <c r="C27" i="4"/>
  <c r="C43" i="4"/>
  <c r="C59" i="4"/>
  <c r="C8" i="4"/>
  <c r="C24" i="4"/>
  <c r="C40" i="4"/>
  <c r="C56" i="4"/>
  <c r="C5" i="4"/>
  <c r="C21" i="4"/>
  <c r="C37" i="4"/>
  <c r="C53" i="4"/>
  <c r="C18" i="4"/>
  <c r="C50" i="4"/>
  <c r="E50" i="4"/>
  <c r="C12" i="4"/>
  <c r="E15" i="4"/>
  <c r="C28" i="4"/>
  <c r="C44" i="4"/>
  <c r="C60" i="4"/>
  <c r="C9" i="4"/>
  <c r="C25" i="4"/>
  <c r="C41" i="4"/>
  <c r="C57" i="4"/>
  <c r="C6" i="4"/>
  <c r="C22" i="4"/>
  <c r="C38" i="4"/>
  <c r="C54" i="4"/>
  <c r="C19" i="4"/>
  <c r="C35" i="4"/>
  <c r="C51" i="4"/>
  <c r="C5" i="3"/>
  <c r="C21" i="3"/>
  <c r="E24" i="3"/>
  <c r="C37" i="3"/>
  <c r="E40" i="3"/>
  <c r="E56" i="3"/>
  <c r="E12" i="3"/>
  <c r="E28" i="3"/>
  <c r="E44" i="3"/>
  <c r="E60" i="3"/>
  <c r="E25" i="3"/>
  <c r="C38" i="3"/>
  <c r="E41" i="3"/>
  <c r="E57" i="3"/>
  <c r="C19" i="3"/>
  <c r="C35" i="3"/>
  <c r="C32" i="3"/>
  <c r="C13" i="3"/>
  <c r="N19" i="3"/>
  <c r="M32" i="3"/>
  <c r="E29" i="3"/>
  <c r="E45" i="3"/>
  <c r="C58" i="3"/>
  <c r="E61" i="3"/>
  <c r="C23" i="3"/>
  <c r="C39" i="3"/>
  <c r="E42" i="3"/>
  <c r="C55" i="3"/>
  <c r="E58" i="3"/>
  <c r="C4" i="3"/>
  <c r="C20" i="3"/>
  <c r="E23" i="3"/>
  <c r="C36" i="3"/>
  <c r="E39" i="3"/>
  <c r="C52" i="3"/>
  <c r="E55" i="3"/>
  <c r="C17" i="3"/>
  <c r="C33" i="3"/>
  <c r="E52" i="3"/>
  <c r="C14" i="3"/>
  <c r="C30" i="3"/>
  <c r="E33" i="3"/>
  <c r="C46" i="3"/>
  <c r="E49" i="3"/>
  <c r="C62" i="3"/>
  <c r="E32" i="3"/>
  <c r="C11" i="3"/>
  <c r="C27" i="3"/>
  <c r="C59" i="3"/>
  <c r="C49" i="3"/>
  <c r="C8" i="3"/>
  <c r="E27" i="3"/>
  <c r="C40" i="3"/>
  <c r="E43" i="3"/>
  <c r="C56" i="3"/>
  <c r="E59" i="3"/>
  <c r="N7" i="7"/>
  <c r="M28" i="7"/>
  <c r="T28" i="7" s="1"/>
  <c r="N16" i="7"/>
  <c r="N32" i="7"/>
  <c r="L42" i="7"/>
  <c r="S42" i="7" s="1"/>
  <c r="N48" i="7"/>
  <c r="L15" i="7"/>
  <c r="L13" i="7"/>
  <c r="S13" i="7" s="1"/>
  <c r="M13" i="7"/>
  <c r="T13" i="7" s="1"/>
  <c r="M45" i="7"/>
  <c r="T45" i="7" s="1"/>
  <c r="M53" i="7"/>
  <c r="M61" i="7"/>
  <c r="T61" i="7" s="1"/>
  <c r="N4" i="7"/>
  <c r="L29" i="7"/>
  <c r="S29" i="7" s="1"/>
  <c r="L24" i="7"/>
  <c r="N29" i="7"/>
  <c r="L40" i="7"/>
  <c r="L56" i="7"/>
  <c r="N61" i="7"/>
  <c r="M17" i="6"/>
  <c r="N20" i="6"/>
  <c r="L23" i="6"/>
  <c r="N44" i="6"/>
  <c r="M15" i="6"/>
  <c r="T15" i="6" s="1"/>
  <c r="M23" i="6"/>
  <c r="T23" i="6" s="1"/>
  <c r="L27" i="6"/>
  <c r="S27" i="6" s="1"/>
  <c r="N55" i="6"/>
  <c r="L45" i="2"/>
  <c r="S45" i="2" s="1"/>
  <c r="L13" i="2"/>
  <c r="M57" i="2"/>
  <c r="M25" i="2"/>
  <c r="M34" i="2"/>
  <c r="M18" i="2"/>
  <c r="T18" i="2" s="1"/>
  <c r="N62" i="2"/>
  <c r="N46" i="2"/>
  <c r="N14" i="2"/>
  <c r="S37" i="2"/>
  <c r="S53" i="2"/>
  <c r="S18" i="2"/>
  <c r="M58" i="2"/>
  <c r="T58" i="2" s="1"/>
  <c r="T61" i="2"/>
  <c r="T45" i="2"/>
  <c r="T29" i="2"/>
  <c r="M60" i="2"/>
  <c r="T60" i="2" s="1"/>
  <c r="L47" i="2"/>
  <c r="L31" i="2"/>
  <c r="S31" i="2" s="1"/>
  <c r="L15" i="2"/>
  <c r="M43" i="2"/>
  <c r="T43" i="2" s="1"/>
  <c r="M27" i="2"/>
  <c r="T27" i="2" s="1"/>
  <c r="M11" i="2"/>
  <c r="T11" i="2" s="1"/>
  <c r="N55" i="2"/>
  <c r="N39" i="2"/>
  <c r="N23" i="2"/>
  <c r="N7" i="2"/>
  <c r="L49" i="5"/>
  <c r="S49" i="5" s="1"/>
  <c r="C11" i="5"/>
  <c r="C27" i="5"/>
  <c r="C43" i="5"/>
  <c r="C59" i="5"/>
  <c r="E58" i="5"/>
  <c r="L17" i="5"/>
  <c r="S17" i="5" s="1"/>
  <c r="L52" i="5"/>
  <c r="S52" i="5" s="1"/>
  <c r="N39" i="5"/>
  <c r="L16" i="5"/>
  <c r="S16" i="5" s="1"/>
  <c r="L32" i="5"/>
  <c r="S32" i="5" s="1"/>
  <c r="C12" i="5"/>
  <c r="C28" i="5"/>
  <c r="C44" i="5"/>
  <c r="C60" i="5"/>
  <c r="C15" i="5"/>
  <c r="C49" i="5"/>
  <c r="C9" i="5"/>
  <c r="C25" i="5"/>
  <c r="C41" i="5"/>
  <c r="C57" i="5"/>
  <c r="C17" i="5"/>
  <c r="M45" i="4"/>
  <c r="T45" i="4" s="1"/>
  <c r="E7" i="4"/>
  <c r="E23" i="4"/>
  <c r="E39" i="4"/>
  <c r="E4" i="4"/>
  <c r="E20" i="4"/>
  <c r="E36" i="4"/>
  <c r="E52" i="4"/>
  <c r="E59" i="4"/>
  <c r="E8" i="4"/>
  <c r="E24" i="4"/>
  <c r="E40" i="4"/>
  <c r="E56" i="4"/>
  <c r="E5" i="4"/>
  <c r="M21" i="4"/>
  <c r="T21" i="4" s="1"/>
  <c r="L34" i="4"/>
  <c r="S34" i="4" s="1"/>
  <c r="M37" i="4"/>
  <c r="T37" i="4" s="1"/>
  <c r="E53" i="4"/>
  <c r="N5" i="4"/>
  <c r="M18" i="4"/>
  <c r="T18" i="4" s="1"/>
  <c r="E34" i="4"/>
  <c r="E31" i="4"/>
  <c r="E47" i="4"/>
  <c r="E11" i="4"/>
  <c r="E12" i="4"/>
  <c r="E28" i="4"/>
  <c r="E44" i="4"/>
  <c r="E60" i="4"/>
  <c r="E25" i="4"/>
  <c r="E41" i="4"/>
  <c r="E57" i="4"/>
  <c r="C34" i="4"/>
  <c r="E22" i="4"/>
  <c r="E38" i="4"/>
  <c r="E54" i="4"/>
  <c r="N43" i="3"/>
  <c r="C42" i="3"/>
  <c r="C12" i="3"/>
  <c r="C28" i="3"/>
  <c r="C25" i="3"/>
  <c r="C41" i="3"/>
  <c r="C57" i="3"/>
  <c r="N14" i="3"/>
  <c r="L43" i="3"/>
  <c r="C29" i="3"/>
  <c r="C45" i="3"/>
  <c r="C61" i="3"/>
  <c r="N5" i="6"/>
  <c r="M45" i="6"/>
  <c r="T45" i="6" s="1"/>
  <c r="M53" i="6"/>
  <c r="T53" i="6" s="1"/>
  <c r="M61" i="6"/>
  <c r="T61" i="6" s="1"/>
  <c r="M56" i="6"/>
  <c r="T56" i="6" s="1"/>
  <c r="N48" i="6"/>
  <c r="N35" i="6"/>
  <c r="N43" i="6"/>
  <c r="L46" i="6"/>
  <c r="S46" i="6" s="1"/>
  <c r="N30" i="6"/>
  <c r="L42" i="6"/>
  <c r="S42" i="6" s="1"/>
  <c r="L20" i="6"/>
  <c r="S20" i="6" s="1"/>
  <c r="N25" i="6"/>
  <c r="L28" i="6"/>
  <c r="S28" i="6" s="1"/>
  <c r="L37" i="6"/>
  <c r="S37" i="6" s="1"/>
  <c r="L15" i="6"/>
  <c r="M28" i="6"/>
  <c r="T28" i="6" s="1"/>
  <c r="S23" i="6"/>
  <c r="L32" i="6"/>
  <c r="S32" i="6" s="1"/>
  <c r="L18" i="6"/>
  <c r="L60" i="2"/>
  <c r="S60" i="2" s="1"/>
  <c r="L28" i="2"/>
  <c r="S28" i="2" s="1"/>
  <c r="M40" i="2"/>
  <c r="M8" i="2"/>
  <c r="N52" i="2"/>
  <c r="N36" i="2"/>
  <c r="N20" i="2"/>
  <c r="N4" i="2"/>
  <c r="M59" i="2"/>
  <c r="T59" i="2" s="1"/>
  <c r="L55" i="2"/>
  <c r="S55" i="2" s="1"/>
  <c r="L39" i="2"/>
  <c r="S39" i="2" s="1"/>
  <c r="L23" i="2"/>
  <c r="S23" i="2" s="1"/>
  <c r="L7" i="2"/>
  <c r="S7" i="2" s="1"/>
  <c r="M51" i="2"/>
  <c r="T51" i="2" s="1"/>
  <c r="M35" i="2"/>
  <c r="T35" i="2" s="1"/>
  <c r="M19" i="2"/>
  <c r="T19" i="2" s="1"/>
  <c r="M3" i="2"/>
  <c r="T3" i="2" s="1"/>
  <c r="N47" i="2"/>
  <c r="N31" i="2"/>
  <c r="L54" i="2"/>
  <c r="S54" i="2" s="1"/>
  <c r="L38" i="2"/>
  <c r="S38" i="2" s="1"/>
  <c r="L22" i="2"/>
  <c r="S22" i="2" s="1"/>
  <c r="M50" i="2"/>
  <c r="T17" i="2"/>
  <c r="S36" i="2"/>
  <c r="T16" i="2"/>
  <c r="S52" i="2"/>
  <c r="L51" i="2"/>
  <c r="S51" i="2" s="1"/>
  <c r="L35" i="2"/>
  <c r="S35" i="2" s="1"/>
  <c r="L19" i="2"/>
  <c r="S19" i="2" s="1"/>
  <c r="L3" i="2"/>
  <c r="S3" i="2" s="1"/>
  <c r="M47" i="2"/>
  <c r="T47" i="2" s="1"/>
  <c r="M31" i="2"/>
  <c r="T31" i="2" s="1"/>
  <c r="M15" i="2"/>
  <c r="T15" i="2" s="1"/>
  <c r="N59" i="2"/>
  <c r="N43" i="2"/>
  <c r="N27" i="2"/>
  <c r="N11" i="2"/>
  <c r="S17" i="2"/>
  <c r="L48" i="2"/>
  <c r="L32" i="2"/>
  <c r="S32" i="2" s="1"/>
  <c r="L16" i="2"/>
  <c r="S16" i="2" s="1"/>
  <c r="M44" i="2"/>
  <c r="T44" i="2" s="1"/>
  <c r="M28" i="2"/>
  <c r="T28" i="2" s="1"/>
  <c r="M12" i="2"/>
  <c r="N56" i="2"/>
  <c r="N40" i="2"/>
  <c r="N24" i="2"/>
  <c r="S48" i="7"/>
  <c r="N53" i="7"/>
  <c r="M8" i="7"/>
  <c r="N13" i="7"/>
  <c r="M21" i="7"/>
  <c r="T21" i="7" s="1"/>
  <c r="M37" i="7"/>
  <c r="T37" i="7" s="1"/>
  <c r="L45" i="7"/>
  <c r="S45" i="7" s="1"/>
  <c r="L61" i="7"/>
  <c r="S61" i="7" s="1"/>
  <c r="M3" i="7"/>
  <c r="T3" i="7" s="1"/>
  <c r="M11" i="7"/>
  <c r="M24" i="7"/>
  <c r="T24" i="7" s="1"/>
  <c r="M40" i="7"/>
  <c r="N45" i="7"/>
  <c r="N24" i="7"/>
  <c r="N40" i="7"/>
  <c r="M56" i="7"/>
  <c r="T56" i="7" s="1"/>
  <c r="N56" i="7"/>
  <c r="L22" i="7"/>
  <c r="S22" i="7" s="1"/>
  <c r="S55" i="7"/>
  <c r="N23" i="7"/>
  <c r="L34" i="7"/>
  <c r="N39" i="7"/>
  <c r="M42" i="7"/>
  <c r="T42" i="7" s="1"/>
  <c r="L50" i="7"/>
  <c r="S50" i="7" s="1"/>
  <c r="L21" i="7"/>
  <c r="S21" i="7" s="1"/>
  <c r="L37" i="7"/>
  <c r="S37" i="7" s="1"/>
  <c r="M58" i="7"/>
  <c r="N21" i="7"/>
  <c r="L32" i="7"/>
  <c r="S32" i="7" s="1"/>
  <c r="N37" i="7"/>
  <c r="M44" i="7"/>
  <c r="T44" i="7" s="1"/>
  <c r="M60" i="7"/>
  <c r="T60" i="7" s="1"/>
  <c r="M6" i="7"/>
  <c r="T6" i="7" s="1"/>
  <c r="M54" i="7"/>
  <c r="T54" i="7" s="1"/>
  <c r="L7" i="7"/>
  <c r="S7" i="7" s="1"/>
  <c r="N18" i="7"/>
  <c r="N25" i="7"/>
  <c r="M34" i="7"/>
  <c r="T34" i="7" s="1"/>
  <c r="M50" i="7"/>
  <c r="T50" i="7" s="1"/>
  <c r="N57" i="7"/>
  <c r="S17" i="7"/>
  <c r="M22" i="7"/>
  <c r="T22" i="7" s="1"/>
  <c r="M29" i="7"/>
  <c r="T29" i="7" s="1"/>
  <c r="N3" i="7"/>
  <c r="L12" i="7"/>
  <c r="S12" i="7" s="1"/>
  <c r="L16" i="7"/>
  <c r="S16" i="7" s="1"/>
  <c r="L23" i="7"/>
  <c r="S23" i="7" s="1"/>
  <c r="N34" i="7"/>
  <c r="N41" i="7"/>
  <c r="N50" i="7"/>
  <c r="L47" i="7"/>
  <c r="S47" i="7" s="1"/>
  <c r="M18" i="7"/>
  <c r="T18" i="7" s="1"/>
  <c r="L3" i="7"/>
  <c r="S3" i="7" s="1"/>
  <c r="M7" i="7"/>
  <c r="L14" i="7"/>
  <c r="S14" i="7" s="1"/>
  <c r="M16" i="7"/>
  <c r="L28" i="7"/>
  <c r="S28" i="7" s="1"/>
  <c r="L60" i="7"/>
  <c r="S60" i="7" s="1"/>
  <c r="L62" i="7"/>
  <c r="S62" i="7" s="1"/>
  <c r="N17" i="7"/>
  <c r="M23" i="7"/>
  <c r="T23" i="7" s="1"/>
  <c r="L30" i="7"/>
  <c r="S30" i="7" s="1"/>
  <c r="M32" i="7"/>
  <c r="T32" i="7" s="1"/>
  <c r="L44" i="7"/>
  <c r="S44" i="7" s="1"/>
  <c r="L46" i="7"/>
  <c r="S46" i="7" s="1"/>
  <c r="M48" i="7"/>
  <c r="T48" i="7" s="1"/>
  <c r="M55" i="7"/>
  <c r="T55" i="7" s="1"/>
  <c r="M62" i="7"/>
  <c r="T62" i="7" s="1"/>
  <c r="L33" i="7"/>
  <c r="S33" i="7" s="1"/>
  <c r="M38" i="7"/>
  <c r="T38" i="7" s="1"/>
  <c r="M25" i="7"/>
  <c r="T25" i="7" s="1"/>
  <c r="M5" i="7"/>
  <c r="T5" i="7" s="1"/>
  <c r="N12" i="7"/>
  <c r="M14" i="7"/>
  <c r="T14" i="7" s="1"/>
  <c r="N33" i="7"/>
  <c r="M39" i="7"/>
  <c r="N49" i="7"/>
  <c r="N55" i="7"/>
  <c r="N11" i="7"/>
  <c r="M12" i="7"/>
  <c r="T12" i="7" s="1"/>
  <c r="M19" i="7"/>
  <c r="T19" i="7" s="1"/>
  <c r="M27" i="7"/>
  <c r="T27" i="7" s="1"/>
  <c r="M30" i="7"/>
  <c r="T30" i="7" s="1"/>
  <c r="L35" i="7"/>
  <c r="S35" i="7" s="1"/>
  <c r="L43" i="7"/>
  <c r="S43" i="7" s="1"/>
  <c r="M46" i="7"/>
  <c r="T46" i="7" s="1"/>
  <c r="M59" i="7"/>
  <c r="T59" i="7" s="1"/>
  <c r="N60" i="7"/>
  <c r="L49" i="7"/>
  <c r="S49" i="7" s="1"/>
  <c r="L31" i="7"/>
  <c r="S31" i="7" s="1"/>
  <c r="N9" i="7"/>
  <c r="L10" i="7"/>
  <c r="S10" i="7" s="1"/>
  <c r="N27" i="7"/>
  <c r="M35" i="7"/>
  <c r="M43" i="7"/>
  <c r="N44" i="7"/>
  <c r="M51" i="7"/>
  <c r="T51" i="7" s="1"/>
  <c r="L8" i="7"/>
  <c r="S8" i="7" s="1"/>
  <c r="L18" i="7"/>
  <c r="S18" i="7" s="1"/>
  <c r="L26" i="7"/>
  <c r="S26" i="7" s="1"/>
  <c r="N43" i="7"/>
  <c r="L58" i="7"/>
  <c r="S58" i="7" s="1"/>
  <c r="T58" i="7"/>
  <c r="T39" i="7"/>
  <c r="S6" i="7"/>
  <c r="T53" i="7"/>
  <c r="S24" i="7"/>
  <c r="T40" i="7"/>
  <c r="S56" i="7"/>
  <c r="S15" i="7"/>
  <c r="S39" i="7"/>
  <c r="T7" i="7"/>
  <c r="T16" i="7"/>
  <c r="S5" i="7"/>
  <c r="T8" i="7"/>
  <c r="T35" i="7"/>
  <c r="T43" i="7"/>
  <c r="S34" i="7"/>
  <c r="T11" i="7"/>
  <c r="S40" i="7"/>
  <c r="M17" i="7"/>
  <c r="T17" i="7" s="1"/>
  <c r="M33" i="7"/>
  <c r="T33" i="7" s="1"/>
  <c r="L38" i="7"/>
  <c r="S38" i="7" s="1"/>
  <c r="M49" i="7"/>
  <c r="T49" i="7" s="1"/>
  <c r="L54" i="7"/>
  <c r="S54" i="7" s="1"/>
  <c r="L11" i="7"/>
  <c r="S11" i="7" s="1"/>
  <c r="L27" i="7"/>
  <c r="S27" i="7" s="1"/>
  <c r="L59" i="7"/>
  <c r="S59" i="7" s="1"/>
  <c r="N6" i="7"/>
  <c r="N22" i="7"/>
  <c r="N38" i="7"/>
  <c r="M26" i="7"/>
  <c r="T26" i="7" s="1"/>
  <c r="L36" i="7"/>
  <c r="S36" i="7" s="1"/>
  <c r="L52" i="7"/>
  <c r="S52" i="7" s="1"/>
  <c r="N58" i="7"/>
  <c r="M4" i="7"/>
  <c r="T4" i="7" s="1"/>
  <c r="L9" i="7"/>
  <c r="S9" i="7" s="1"/>
  <c r="L25" i="7"/>
  <c r="S25" i="7" s="1"/>
  <c r="N31" i="7"/>
  <c r="M36" i="7"/>
  <c r="T36" i="7" s="1"/>
  <c r="L41" i="7"/>
  <c r="S41" i="7" s="1"/>
  <c r="N47" i="7"/>
  <c r="M52" i="7"/>
  <c r="T52" i="7" s="1"/>
  <c r="L57" i="7"/>
  <c r="S57" i="7" s="1"/>
  <c r="N5" i="7"/>
  <c r="M10" i="7"/>
  <c r="T10" i="7" s="1"/>
  <c r="L4" i="7"/>
  <c r="S4" i="7" s="1"/>
  <c r="N10" i="7"/>
  <c r="M15" i="7"/>
  <c r="T15" i="7" s="1"/>
  <c r="L20" i="7"/>
  <c r="S20" i="7" s="1"/>
  <c r="N26" i="7"/>
  <c r="M31" i="7"/>
  <c r="T31" i="7" s="1"/>
  <c r="N42" i="7"/>
  <c r="M47" i="7"/>
  <c r="T47" i="7" s="1"/>
  <c r="N15" i="7"/>
  <c r="M20" i="7"/>
  <c r="T20" i="7" s="1"/>
  <c r="M9" i="7"/>
  <c r="T9" i="7" s="1"/>
  <c r="N20" i="7"/>
  <c r="N36" i="7"/>
  <c r="M41" i="7"/>
  <c r="T41" i="7" s="1"/>
  <c r="N52" i="7"/>
  <c r="M57" i="7"/>
  <c r="T57" i="7" s="1"/>
  <c r="L19" i="7"/>
  <c r="S19" i="7" s="1"/>
  <c r="L51" i="7"/>
  <c r="S51" i="7" s="1"/>
  <c r="N62" i="7"/>
  <c r="N14" i="7"/>
  <c r="N30" i="7"/>
  <c r="N46" i="7"/>
  <c r="N19" i="7"/>
  <c r="N35" i="7"/>
  <c r="N51" i="7"/>
  <c r="T17" i="6"/>
  <c r="L38" i="6"/>
  <c r="S38" i="6" s="1"/>
  <c r="L43" i="6"/>
  <c r="S43" i="6" s="1"/>
  <c r="M33" i="6"/>
  <c r="M36" i="6"/>
  <c r="T36" i="6" s="1"/>
  <c r="M46" i="6"/>
  <c r="T46" i="6" s="1"/>
  <c r="N36" i="6"/>
  <c r="N51" i="6"/>
  <c r="N26" i="6"/>
  <c r="M39" i="6"/>
  <c r="T39" i="6" s="1"/>
  <c r="M29" i="6"/>
  <c r="T29" i="6" s="1"/>
  <c r="N39" i="6"/>
  <c r="N34" i="6"/>
  <c r="M49" i="6"/>
  <c r="T49" i="6" s="1"/>
  <c r="M4" i="6"/>
  <c r="T4" i="6" s="1"/>
  <c r="N9" i="6"/>
  <c r="N14" i="6"/>
  <c r="N19" i="6"/>
  <c r="M37" i="6"/>
  <c r="T37" i="6" s="1"/>
  <c r="M48" i="6"/>
  <c r="T48" i="6" s="1"/>
  <c r="N57" i="6"/>
  <c r="N62" i="6"/>
  <c r="L3" i="6"/>
  <c r="S3" i="6" s="1"/>
  <c r="N13" i="6"/>
  <c r="N3" i="6"/>
  <c r="N31" i="6"/>
  <c r="L39" i="6"/>
  <c r="S39" i="6" s="1"/>
  <c r="L33" i="6"/>
  <c r="S33" i="6" s="1"/>
  <c r="L47" i="6"/>
  <c r="S47" i="6" s="1"/>
  <c r="N4" i="6"/>
  <c r="L17" i="6"/>
  <c r="S17" i="6" s="1"/>
  <c r="N37" i="6"/>
  <c r="N42" i="6"/>
  <c r="N47" i="6"/>
  <c r="N52" i="6"/>
  <c r="M3" i="6"/>
  <c r="T3" i="6" s="1"/>
  <c r="L6" i="6"/>
  <c r="S6" i="6" s="1"/>
  <c r="L54" i="6"/>
  <c r="S54" i="6" s="1"/>
  <c r="L7" i="6"/>
  <c r="S7" i="6" s="1"/>
  <c r="L12" i="6"/>
  <c r="S12" i="6" s="1"/>
  <c r="N28" i="6"/>
  <c r="N32" i="6"/>
  <c r="L40" i="6"/>
  <c r="S40" i="6" s="1"/>
  <c r="L55" i="6"/>
  <c r="S55" i="6" s="1"/>
  <c r="L60" i="6"/>
  <c r="S60" i="6" s="1"/>
  <c r="N41" i="6"/>
  <c r="N61" i="6"/>
  <c r="N46" i="6"/>
  <c r="L44" i="6"/>
  <c r="S44" i="6" s="1"/>
  <c r="N12" i="6"/>
  <c r="L34" i="6"/>
  <c r="S34" i="6" s="1"/>
  <c r="M44" i="6"/>
  <c r="T44" i="6" s="1"/>
  <c r="N60" i="6"/>
  <c r="L11" i="6"/>
  <c r="S11" i="6" s="1"/>
  <c r="M24" i="6"/>
  <c r="T24" i="6" s="1"/>
  <c r="M34" i="6"/>
  <c r="T34" i="6" s="1"/>
  <c r="N29" i="6"/>
  <c r="L52" i="6"/>
  <c r="S52" i="6" s="1"/>
  <c r="M7" i="6"/>
  <c r="T7" i="6" s="1"/>
  <c r="M12" i="6"/>
  <c r="T12" i="6" s="1"/>
  <c r="L22" i="6"/>
  <c r="S22" i="6" s="1"/>
  <c r="L35" i="6"/>
  <c r="S35" i="6" s="1"/>
  <c r="M40" i="6"/>
  <c r="T40" i="6" s="1"/>
  <c r="L45" i="6"/>
  <c r="S45" i="6" s="1"/>
  <c r="L50" i="6"/>
  <c r="S50" i="6" s="1"/>
  <c r="M55" i="6"/>
  <c r="T55" i="6" s="1"/>
  <c r="M60" i="6"/>
  <c r="T60" i="6" s="1"/>
  <c r="S15" i="6"/>
  <c r="T5" i="6"/>
  <c r="T58" i="6"/>
  <c r="S13" i="6"/>
  <c r="S18" i="6"/>
  <c r="S61" i="6"/>
  <c r="T8" i="6"/>
  <c r="T13" i="6"/>
  <c r="T18" i="6"/>
  <c r="T33" i="6"/>
  <c r="S59" i="6"/>
  <c r="M22" i="6"/>
  <c r="T22" i="6" s="1"/>
  <c r="M38" i="6"/>
  <c r="T38" i="6" s="1"/>
  <c r="M54" i="6"/>
  <c r="T54" i="6" s="1"/>
  <c r="M11" i="6"/>
  <c r="T11" i="6" s="1"/>
  <c r="N38" i="6"/>
  <c r="N11" i="6"/>
  <c r="M16" i="6"/>
  <c r="T16" i="6" s="1"/>
  <c r="L53" i="6"/>
  <c r="S53" i="6" s="1"/>
  <c r="L10" i="6"/>
  <c r="S10" i="6" s="1"/>
  <c r="N16" i="6"/>
  <c r="M21" i="6"/>
  <c r="T21" i="6" s="1"/>
  <c r="N21" i="6"/>
  <c r="M26" i="6"/>
  <c r="T26" i="6" s="1"/>
  <c r="L4" i="6"/>
  <c r="S4" i="6" s="1"/>
  <c r="M9" i="6"/>
  <c r="T9" i="6" s="1"/>
  <c r="L14" i="6"/>
  <c r="S14" i="6" s="1"/>
  <c r="M41" i="6"/>
  <c r="T41" i="6" s="1"/>
  <c r="M57" i="6"/>
  <c r="T57" i="6" s="1"/>
  <c r="L62" i="6"/>
  <c r="S62" i="6" s="1"/>
  <c r="M14" i="6"/>
  <c r="T14" i="6" s="1"/>
  <c r="L19" i="6"/>
  <c r="S19" i="6" s="1"/>
  <c r="M30" i="6"/>
  <c r="T30" i="6" s="1"/>
  <c r="L51" i="6"/>
  <c r="S51" i="6" s="1"/>
  <c r="M62" i="6"/>
  <c r="T62" i="6" s="1"/>
  <c r="N49" i="6"/>
  <c r="M43" i="6"/>
  <c r="T43" i="6" s="1"/>
  <c r="L5" i="6"/>
  <c r="S5" i="6" s="1"/>
  <c r="L21" i="6"/>
  <c r="S21" i="6" s="1"/>
  <c r="L26" i="6"/>
  <c r="S26" i="6" s="1"/>
  <c r="L31" i="6"/>
  <c r="S31" i="6" s="1"/>
  <c r="M31" i="6"/>
  <c r="T31" i="6" s="1"/>
  <c r="L36" i="6"/>
  <c r="S36" i="6" s="1"/>
  <c r="M25" i="6"/>
  <c r="T25" i="6" s="1"/>
  <c r="L30" i="6"/>
  <c r="S30" i="6" s="1"/>
  <c r="L8" i="6"/>
  <c r="S8" i="6" s="1"/>
  <c r="M19" i="6"/>
  <c r="T19" i="6" s="1"/>
  <c r="L24" i="6"/>
  <c r="S24" i="6" s="1"/>
  <c r="M35" i="6"/>
  <c r="T35" i="6" s="1"/>
  <c r="M51" i="6"/>
  <c r="T51" i="6" s="1"/>
  <c r="L56" i="6"/>
  <c r="S56" i="6" s="1"/>
  <c r="M10" i="6"/>
  <c r="T10" i="6" s="1"/>
  <c r="L9" i="6"/>
  <c r="S9" i="6" s="1"/>
  <c r="N8" i="6"/>
  <c r="N24" i="6"/>
  <c r="N40" i="6"/>
  <c r="N56" i="6"/>
  <c r="N33" i="6"/>
  <c r="L16" i="6"/>
  <c r="S16" i="6" s="1"/>
  <c r="L48" i="6"/>
  <c r="S48" i="6" s="1"/>
  <c r="M59" i="6"/>
  <c r="T59" i="6" s="1"/>
  <c r="N27" i="6"/>
  <c r="N59" i="6"/>
  <c r="M47" i="6"/>
  <c r="T47" i="6" s="1"/>
  <c r="M20" i="6"/>
  <c r="T20" i="6" s="1"/>
  <c r="L25" i="6"/>
  <c r="S25" i="6" s="1"/>
  <c r="L41" i="6"/>
  <c r="S41" i="6" s="1"/>
  <c r="M52" i="6"/>
  <c r="T52" i="6" s="1"/>
  <c r="L29" i="6"/>
  <c r="S29" i="6" s="1"/>
  <c r="M6" i="6"/>
  <c r="T6" i="6" s="1"/>
  <c r="N6" i="6"/>
  <c r="N54" i="6"/>
  <c r="M32" i="6"/>
  <c r="T32" i="6" s="1"/>
  <c r="L58" i="6"/>
  <c r="S58" i="6" s="1"/>
  <c r="M42" i="6"/>
  <c r="T42" i="6" s="1"/>
  <c r="L57" i="6"/>
  <c r="S57" i="6" s="1"/>
  <c r="L37" i="5"/>
  <c r="S37" i="5" s="1"/>
  <c r="M5" i="5"/>
  <c r="T5" i="5" s="1"/>
  <c r="N8" i="5"/>
  <c r="N24" i="5"/>
  <c r="L34" i="5"/>
  <c r="S34" i="5" s="1"/>
  <c r="N5" i="5"/>
  <c r="N21" i="5"/>
  <c r="N37" i="5"/>
  <c r="N19" i="5"/>
  <c r="M32" i="5"/>
  <c r="T32" i="5" s="1"/>
  <c r="N35" i="5"/>
  <c r="N36" i="5"/>
  <c r="M46" i="5"/>
  <c r="T46" i="5" s="1"/>
  <c r="M43" i="5"/>
  <c r="T43" i="5" s="1"/>
  <c r="L5" i="5"/>
  <c r="S5" i="5" s="1"/>
  <c r="M45" i="5"/>
  <c r="T45" i="5" s="1"/>
  <c r="L46" i="5"/>
  <c r="S46" i="5" s="1"/>
  <c r="N17" i="5"/>
  <c r="N14" i="5"/>
  <c r="N3" i="5"/>
  <c r="M42" i="5"/>
  <c r="T42" i="5" s="1"/>
  <c r="C52" i="5"/>
  <c r="N33" i="5"/>
  <c r="L43" i="5"/>
  <c r="S43" i="5" s="1"/>
  <c r="N30" i="5"/>
  <c r="C46" i="5"/>
  <c r="M60" i="5"/>
  <c r="T60" i="5" s="1"/>
  <c r="N57" i="5"/>
  <c r="M51" i="5"/>
  <c r="T51" i="5" s="1"/>
  <c r="N54" i="5"/>
  <c r="N13" i="5"/>
  <c r="M40" i="5"/>
  <c r="T40" i="5" s="1"/>
  <c r="N43" i="5"/>
  <c r="N45" i="5"/>
  <c r="N48" i="5"/>
  <c r="L58" i="5"/>
  <c r="S58" i="5" s="1"/>
  <c r="M61" i="5"/>
  <c r="T61" i="5" s="1"/>
  <c r="L56" i="5"/>
  <c r="S56" i="5" s="1"/>
  <c r="N53" i="5"/>
  <c r="M56" i="5"/>
  <c r="T56" i="5" s="1"/>
  <c r="N59" i="5"/>
  <c r="L24" i="3"/>
  <c r="S24" i="3" s="1"/>
  <c r="N59" i="3"/>
  <c r="M18" i="3"/>
  <c r="T18" i="3" s="1"/>
  <c r="C7" i="3"/>
  <c r="L9" i="3"/>
  <c r="S9" i="3" s="1"/>
  <c r="C24" i="3"/>
  <c r="N27" i="3"/>
  <c r="L34" i="3"/>
  <c r="S34" i="3" s="1"/>
  <c r="M9" i="3"/>
  <c r="T9" i="3" s="1"/>
  <c r="N12" i="3"/>
  <c r="N15" i="3"/>
  <c r="N31" i="3"/>
  <c r="L44" i="3"/>
  <c r="S44" i="3" s="1"/>
  <c r="L60" i="3"/>
  <c r="S60" i="3" s="1"/>
  <c r="C9" i="3"/>
  <c r="M4" i="3"/>
  <c r="T4" i="3" s="1"/>
  <c r="N6" i="3"/>
  <c r="L35" i="3"/>
  <c r="S35" i="3" s="1"/>
  <c r="N60" i="3"/>
  <c r="C43" i="3"/>
  <c r="L40" i="3"/>
  <c r="S40" i="3" s="1"/>
  <c r="M37" i="3"/>
  <c r="T37" i="3" s="1"/>
  <c r="M6" i="3"/>
  <c r="N28" i="3"/>
  <c r="C26" i="3"/>
  <c r="N4" i="3"/>
  <c r="M20" i="3"/>
  <c r="N22" i="3"/>
  <c r="N38" i="3"/>
  <c r="C44" i="3"/>
  <c r="C60" i="3"/>
  <c r="L57" i="3"/>
  <c r="S57" i="3" s="1"/>
  <c r="C10" i="3"/>
  <c r="M46" i="3"/>
  <c r="L3" i="3"/>
  <c r="S3" i="3" s="1"/>
  <c r="N47" i="3"/>
  <c r="L8" i="3"/>
  <c r="S8" i="3" s="1"/>
  <c r="L22" i="3"/>
  <c r="S22" i="3" s="1"/>
  <c r="M44" i="3"/>
  <c r="T44" i="3" s="1"/>
  <c r="L18" i="3"/>
  <c r="S18" i="3" s="1"/>
  <c r="N25" i="3"/>
  <c r="L38" i="3"/>
  <c r="S38" i="3" s="1"/>
  <c r="M40" i="3"/>
  <c r="T40" i="3" s="1"/>
  <c r="N44" i="3"/>
  <c r="N46" i="3"/>
  <c r="M28" i="3"/>
  <c r="T28" i="3" s="1"/>
  <c r="L16" i="3"/>
  <c r="S16" i="3" s="1"/>
  <c r="N41" i="3"/>
  <c r="M15" i="3"/>
  <c r="T15" i="3" s="1"/>
  <c r="N37" i="3"/>
  <c r="L30" i="3"/>
  <c r="S30" i="3" s="1"/>
  <c r="L26" i="3"/>
  <c r="S26" i="3" s="1"/>
  <c r="M29" i="3"/>
  <c r="N36" i="3"/>
  <c r="N54" i="3"/>
  <c r="N29" i="3"/>
  <c r="N33" i="3"/>
  <c r="N51" i="3"/>
  <c r="L32" i="3"/>
  <c r="S32" i="3" s="1"/>
  <c r="M23" i="3"/>
  <c r="T23" i="3" s="1"/>
  <c r="N26" i="3"/>
  <c r="N49" i="3"/>
  <c r="M36" i="3"/>
  <c r="T36" i="3" s="1"/>
  <c r="N23" i="3"/>
  <c r="L36" i="3"/>
  <c r="S36" i="3" s="1"/>
  <c r="N42" i="3"/>
  <c r="N45" i="3"/>
  <c r="L55" i="3"/>
  <c r="S55" i="3" s="1"/>
  <c r="N3" i="3"/>
  <c r="L52" i="3"/>
  <c r="S52" i="3" s="1"/>
  <c r="S50" i="2"/>
  <c r="T13" i="2"/>
  <c r="S14" i="2"/>
  <c r="T42" i="2"/>
  <c r="T34" i="2"/>
  <c r="T14" i="2"/>
  <c r="S49" i="2"/>
  <c r="S47" i="2"/>
  <c r="L62" i="2"/>
  <c r="S62" i="2" s="1"/>
  <c r="S11" i="2"/>
  <c r="T50" i="2"/>
  <c r="S48" i="2"/>
  <c r="T12" i="2"/>
  <c r="S15" i="2"/>
  <c r="L56" i="2"/>
  <c r="S56" i="2" s="1"/>
  <c r="L40" i="2"/>
  <c r="S40" i="2" s="1"/>
  <c r="L24" i="2"/>
  <c r="S24" i="2" s="1"/>
  <c r="L8" i="2"/>
  <c r="S8" i="2" s="1"/>
  <c r="M52" i="2"/>
  <c r="T52" i="2" s="1"/>
  <c r="M36" i="2"/>
  <c r="T36" i="2" s="1"/>
  <c r="M20" i="2"/>
  <c r="T20" i="2" s="1"/>
  <c r="M4" i="2"/>
  <c r="T4" i="2" s="1"/>
  <c r="N48" i="2"/>
  <c r="N32" i="2"/>
  <c r="N16" i="2"/>
  <c r="N8" i="2"/>
  <c r="N21" i="2"/>
  <c r="S46" i="2"/>
  <c r="S30" i="2"/>
  <c r="S13" i="2"/>
  <c r="T57" i="2"/>
  <c r="T40" i="2"/>
  <c r="T25" i="2"/>
  <c r="T8" i="2"/>
  <c r="L6" i="2"/>
  <c r="S6" i="2" s="1"/>
  <c r="S43" i="2"/>
  <c r="S27" i="2"/>
  <c r="T55" i="2"/>
  <c r="T39" i="2"/>
  <c r="T23" i="2"/>
  <c r="T7" i="2"/>
  <c r="N3" i="2"/>
  <c r="S59" i="2"/>
  <c r="L58" i="2"/>
  <c r="S58" i="2" s="1"/>
  <c r="L42" i="2"/>
  <c r="S42" i="2" s="1"/>
  <c r="L26" i="2"/>
  <c r="S26" i="2" s="1"/>
  <c r="L10" i="2"/>
  <c r="S10" i="2" s="1"/>
  <c r="M54" i="2"/>
  <c r="T54" i="2" s="1"/>
  <c r="M38" i="2"/>
  <c r="T38" i="2" s="1"/>
  <c r="M22" i="2"/>
  <c r="T22" i="2" s="1"/>
  <c r="M6" i="2"/>
  <c r="T6" i="2" s="1"/>
  <c r="N50" i="2"/>
  <c r="N34" i="2"/>
  <c r="L57" i="2"/>
  <c r="S57" i="2" s="1"/>
  <c r="L41" i="2"/>
  <c r="S41" i="2" s="1"/>
  <c r="L25" i="2"/>
  <c r="S25" i="2" s="1"/>
  <c r="L9" i="2"/>
  <c r="S9" i="2" s="1"/>
  <c r="M53" i="2"/>
  <c r="T53" i="2" s="1"/>
  <c r="M37" i="2"/>
  <c r="T37" i="2" s="1"/>
  <c r="M21" i="2"/>
  <c r="T21" i="2" s="1"/>
  <c r="M5" i="2"/>
  <c r="T5" i="2" s="1"/>
  <c r="N49" i="2"/>
  <c r="N33" i="2"/>
  <c r="N17" i="2"/>
  <c r="E32" i="4"/>
  <c r="E62" i="4"/>
  <c r="E45" i="4"/>
  <c r="N45" i="4"/>
  <c r="N48" i="4"/>
  <c r="L58" i="4"/>
  <c r="S58" i="4" s="1"/>
  <c r="M61" i="4"/>
  <c r="T61" i="4" s="1"/>
  <c r="E3" i="4"/>
  <c r="N13" i="4"/>
  <c r="E42" i="4"/>
  <c r="N39" i="4"/>
  <c r="M58" i="4"/>
  <c r="T58" i="4" s="1"/>
  <c r="N61" i="4"/>
  <c r="N47" i="4"/>
  <c r="N36" i="4"/>
  <c r="L52" i="4"/>
  <c r="S52" i="4" s="1"/>
  <c r="M56" i="4"/>
  <c r="T56" i="4" s="1"/>
  <c r="E55" i="4"/>
  <c r="E48" i="4"/>
  <c r="E30" i="4"/>
  <c r="E29" i="4"/>
  <c r="N32" i="4"/>
  <c r="E27" i="4"/>
  <c r="M30" i="4"/>
  <c r="T30" i="4" s="1"/>
  <c r="N33" i="4"/>
  <c r="L49" i="4"/>
  <c r="S49" i="4" s="1"/>
  <c r="E16" i="4"/>
  <c r="E46" i="4"/>
  <c r="E61" i="4"/>
  <c r="N35" i="4"/>
  <c r="E43" i="4"/>
  <c r="E58" i="4"/>
  <c r="N30" i="4"/>
  <c r="L40" i="4"/>
  <c r="S40" i="4" s="1"/>
  <c r="L43" i="4"/>
  <c r="S43" i="4" s="1"/>
  <c r="M50" i="4"/>
  <c r="E37" i="4"/>
  <c r="E21" i="4"/>
  <c r="E18" i="4"/>
  <c r="E14" i="4"/>
  <c r="E13" i="4"/>
  <c r="N29" i="4"/>
  <c r="N27" i="4"/>
  <c r="L37" i="4"/>
  <c r="S37" i="4" s="1"/>
  <c r="M43" i="4"/>
  <c r="T43" i="4" s="1"/>
  <c r="N24" i="4"/>
  <c r="N9" i="4"/>
  <c r="N53" i="4"/>
  <c r="N6" i="4"/>
  <c r="N58" i="4"/>
  <c r="N55" i="4"/>
  <c r="N43" i="4"/>
  <c r="N52" i="4"/>
  <c r="N18" i="4"/>
  <c r="N37" i="4"/>
  <c r="N15" i="4"/>
  <c r="N21" i="4"/>
  <c r="N12" i="4"/>
  <c r="N52" i="5"/>
  <c r="N9" i="5"/>
  <c r="N40" i="5"/>
  <c r="M25" i="5"/>
  <c r="T25" i="5" s="1"/>
  <c r="N28" i="5"/>
  <c r="N31" i="5"/>
  <c r="N46" i="5"/>
  <c r="M19" i="5"/>
  <c r="T19" i="5" s="1"/>
  <c r="M22" i="5"/>
  <c r="T22" i="5" s="1"/>
  <c r="N25" i="5"/>
  <c r="N12" i="5"/>
  <c r="M37" i="5"/>
  <c r="T37" i="5" s="1"/>
  <c r="N6" i="5"/>
  <c r="M10" i="5"/>
  <c r="T10" i="5" s="1"/>
  <c r="N16" i="5"/>
  <c r="L29" i="5"/>
  <c r="S29" i="5" s="1"/>
  <c r="L35" i="5"/>
  <c r="S35" i="5" s="1"/>
  <c r="L48" i="5"/>
  <c r="S48" i="5" s="1"/>
  <c r="M50" i="5"/>
  <c r="T50" i="5" s="1"/>
  <c r="N56" i="5"/>
  <c r="M34" i="5"/>
  <c r="T34" i="5" s="1"/>
  <c r="L10" i="5"/>
  <c r="S10" i="5" s="1"/>
  <c r="N62" i="5"/>
  <c r="M4" i="5"/>
  <c r="T4" i="5" s="1"/>
  <c r="M7" i="5"/>
  <c r="T7" i="5" s="1"/>
  <c r="N11" i="5"/>
  <c r="L26" i="5"/>
  <c r="S26" i="5" s="1"/>
  <c r="M29" i="5"/>
  <c r="T29" i="5" s="1"/>
  <c r="N41" i="5"/>
  <c r="N44" i="5"/>
  <c r="N51" i="5"/>
  <c r="N22" i="5"/>
  <c r="M53" i="5"/>
  <c r="T53" i="5" s="1"/>
  <c r="N4" i="5"/>
  <c r="N7" i="5"/>
  <c r="L20" i="5"/>
  <c r="S20" i="5" s="1"/>
  <c r="M26" i="5"/>
  <c r="T26" i="5" s="1"/>
  <c r="N32" i="5"/>
  <c r="N38" i="5"/>
  <c r="N47" i="5"/>
  <c r="N15" i="5"/>
  <c r="M13" i="5"/>
  <c r="T13" i="5" s="1"/>
  <c r="N27" i="5"/>
  <c r="N29" i="5"/>
  <c r="N55" i="5"/>
  <c r="M28" i="5"/>
  <c r="T28" i="5" s="1"/>
  <c r="N49" i="5"/>
  <c r="L11" i="5"/>
  <c r="S11" i="5" s="1"/>
  <c r="L14" i="5"/>
  <c r="S14" i="5" s="1"/>
  <c r="N20" i="5"/>
  <c r="N23" i="5"/>
  <c r="M57" i="5"/>
  <c r="T57" i="5" s="1"/>
  <c r="N60" i="5"/>
  <c r="M16" i="5"/>
  <c r="T16" i="5" s="1"/>
  <c r="M54" i="5"/>
  <c r="T54" i="5" s="1"/>
  <c r="N17" i="4"/>
  <c r="N20" i="4"/>
  <c r="M24" i="4"/>
  <c r="N26" i="4"/>
  <c r="M57" i="4"/>
  <c r="T57" i="4" s="1"/>
  <c r="N60" i="4"/>
  <c r="M5" i="4"/>
  <c r="T5" i="4" s="1"/>
  <c r="N11" i="4"/>
  <c r="N14" i="4"/>
  <c r="N23" i="4"/>
  <c r="M51" i="4"/>
  <c r="T51" i="4" s="1"/>
  <c r="M54" i="4"/>
  <c r="T54" i="4" s="1"/>
  <c r="N57" i="4"/>
  <c r="N8" i="4"/>
  <c r="M39" i="4"/>
  <c r="T39" i="4" s="1"/>
  <c r="N42" i="4"/>
  <c r="M48" i="4"/>
  <c r="T48" i="4" s="1"/>
  <c r="N51" i="4"/>
  <c r="N54" i="4"/>
  <c r="L46" i="4"/>
  <c r="S46" i="4" s="1"/>
  <c r="L28" i="4"/>
  <c r="S28" i="4" s="1"/>
  <c r="L31" i="4"/>
  <c r="S31" i="4" s="1"/>
  <c r="N49" i="4"/>
  <c r="M28" i="4"/>
  <c r="T28" i="4" s="1"/>
  <c r="N34" i="4"/>
  <c r="N46" i="4"/>
  <c r="N3" i="4"/>
  <c r="M34" i="4"/>
  <c r="T34" i="4" s="1"/>
  <c r="N40" i="4"/>
  <c r="M46" i="4"/>
  <c r="T46" i="4" s="1"/>
  <c r="L10" i="4"/>
  <c r="S10" i="4" s="1"/>
  <c r="M13" i="4"/>
  <c r="T13" i="4" s="1"/>
  <c r="M19" i="4"/>
  <c r="T19" i="4" s="1"/>
  <c r="M25" i="4"/>
  <c r="T25" i="4" s="1"/>
  <c r="N28" i="4"/>
  <c r="N31" i="4"/>
  <c r="N19" i="4"/>
  <c r="N59" i="4"/>
  <c r="N56" i="4"/>
  <c r="N7" i="4"/>
  <c r="N50" i="4"/>
  <c r="M10" i="4"/>
  <c r="T10" i="4" s="1"/>
  <c r="M22" i="4"/>
  <c r="T22" i="4" s="1"/>
  <c r="M4" i="4"/>
  <c r="T4" i="4" s="1"/>
  <c r="N10" i="4"/>
  <c r="N4" i="4"/>
  <c r="N44" i="4"/>
  <c r="N38" i="4"/>
  <c r="N16" i="4"/>
  <c r="N25" i="4"/>
  <c r="N62" i="4"/>
  <c r="M7" i="4"/>
  <c r="T7" i="4" s="1"/>
  <c r="N22" i="4"/>
  <c r="N41" i="4"/>
  <c r="M60" i="4"/>
  <c r="T60" i="4" s="1"/>
  <c r="L27" i="3"/>
  <c r="S27" i="3" s="1"/>
  <c r="N21" i="3"/>
  <c r="M41" i="3"/>
  <c r="T41" i="3" s="1"/>
  <c r="M58" i="3"/>
  <c r="T58" i="3" s="1"/>
  <c r="N61" i="3"/>
  <c r="M10" i="3"/>
  <c r="L14" i="3"/>
  <c r="S14" i="3" s="1"/>
  <c r="L20" i="3"/>
  <c r="S20" i="3" s="1"/>
  <c r="L33" i="3"/>
  <c r="S33" i="3" s="1"/>
  <c r="L47" i="3"/>
  <c r="S47" i="3" s="1"/>
  <c r="N58" i="3"/>
  <c r="M35" i="3"/>
  <c r="T35" i="3" s="1"/>
  <c r="N35" i="3"/>
  <c r="L58" i="3"/>
  <c r="S58" i="3" s="1"/>
  <c r="L10" i="3"/>
  <c r="S10" i="3" s="1"/>
  <c r="L50" i="3"/>
  <c r="S50" i="3" s="1"/>
  <c r="L54" i="3"/>
  <c r="S54" i="3" s="1"/>
  <c r="M50" i="3"/>
  <c r="T50" i="3" s="1"/>
  <c r="L25" i="3"/>
  <c r="S25" i="3" s="1"/>
  <c r="L28" i="3"/>
  <c r="S28" i="3" s="1"/>
  <c r="L39" i="3"/>
  <c r="S39" i="3" s="1"/>
  <c r="L42" i="3"/>
  <c r="S42" i="3" s="1"/>
  <c r="N50" i="3"/>
  <c r="M53" i="3"/>
  <c r="T53" i="3" s="1"/>
  <c r="L56" i="3"/>
  <c r="S56" i="3" s="1"/>
  <c r="L59" i="3"/>
  <c r="S59" i="3" s="1"/>
  <c r="M55" i="3"/>
  <c r="T55" i="3" s="1"/>
  <c r="N17" i="3"/>
  <c r="M22" i="3"/>
  <c r="T22" i="3" s="1"/>
  <c r="L11" i="3"/>
  <c r="S11" i="3" s="1"/>
  <c r="M25" i="3"/>
  <c r="T25" i="3" s="1"/>
  <c r="M42" i="3"/>
  <c r="T42" i="3" s="1"/>
  <c r="N53" i="3"/>
  <c r="M59" i="3"/>
  <c r="T59" i="3" s="1"/>
  <c r="N62" i="3"/>
  <c r="M61" i="3"/>
  <c r="T61" i="3" s="1"/>
  <c r="N7" i="3"/>
  <c r="M12" i="3"/>
  <c r="T12" i="3" s="1"/>
  <c r="L46" i="3"/>
  <c r="S46" i="3" s="1"/>
  <c r="N57" i="3"/>
  <c r="L41" i="3"/>
  <c r="S41" i="3" s="1"/>
  <c r="N13" i="3"/>
  <c r="N5" i="3"/>
  <c r="N9" i="3"/>
  <c r="M14" i="3"/>
  <c r="T14" i="3" s="1"/>
  <c r="L17" i="3"/>
  <c r="S17" i="3" s="1"/>
  <c r="M45" i="3"/>
  <c r="T45" i="3" s="1"/>
  <c r="L48" i="3"/>
  <c r="S48" i="3" s="1"/>
  <c r="L51" i="3"/>
  <c r="S51" i="3" s="1"/>
  <c r="N18" i="3"/>
  <c r="N10" i="3"/>
  <c r="N30" i="3"/>
  <c r="N11" i="3"/>
  <c r="M17" i="3"/>
  <c r="T17" i="3" s="1"/>
  <c r="N34" i="3"/>
  <c r="M48" i="3"/>
  <c r="T48" i="3" s="1"/>
  <c r="M52" i="3"/>
  <c r="T52" i="3" s="1"/>
  <c r="M56" i="2"/>
  <c r="T56" i="2" s="1"/>
  <c r="L5" i="2"/>
  <c r="S5" i="2" s="1"/>
  <c r="L61" i="2"/>
  <c r="S61" i="2" s="1"/>
  <c r="L29" i="2"/>
  <c r="S29" i="2" s="1"/>
  <c r="M24" i="2"/>
  <c r="T24" i="2" s="1"/>
  <c r="N53" i="2"/>
  <c r="N37" i="2"/>
  <c r="L44" i="2"/>
  <c r="S44" i="2" s="1"/>
  <c r="L12" i="2"/>
  <c r="S12" i="2" s="1"/>
  <c r="M41" i="2"/>
  <c r="T41" i="2" s="1"/>
  <c r="M9" i="2"/>
  <c r="T9" i="2" s="1"/>
  <c r="M11" i="5"/>
  <c r="T11" i="5" s="1"/>
  <c r="M23" i="5"/>
  <c r="T23" i="5" s="1"/>
  <c r="M35" i="5"/>
  <c r="T35" i="5" s="1"/>
  <c r="M41" i="5"/>
  <c r="T41" i="5" s="1"/>
  <c r="M44" i="5"/>
  <c r="T44" i="5" s="1"/>
  <c r="M38" i="5"/>
  <c r="T38" i="5" s="1"/>
  <c r="M48" i="5"/>
  <c r="T48" i="5" s="1"/>
  <c r="M59" i="5"/>
  <c r="T59" i="5" s="1"/>
  <c r="M62" i="5"/>
  <c r="T62" i="5" s="1"/>
  <c r="M49" i="5"/>
  <c r="T49" i="5" s="1"/>
  <c r="M8" i="5"/>
  <c r="T8" i="5" s="1"/>
  <c r="M3" i="5"/>
  <c r="T3" i="5" s="1"/>
  <c r="M9" i="5"/>
  <c r="T9" i="5" s="1"/>
  <c r="M12" i="5"/>
  <c r="T12" i="5" s="1"/>
  <c r="M20" i="5"/>
  <c r="T20" i="5" s="1"/>
  <c r="M14" i="5"/>
  <c r="T14" i="5" s="1"/>
  <c r="M6" i="5"/>
  <c r="T6" i="5" s="1"/>
  <c r="M15" i="5"/>
  <c r="T15" i="5" s="1"/>
  <c r="M24" i="5"/>
  <c r="T24" i="5" s="1"/>
  <c r="M27" i="5"/>
  <c r="T27" i="5" s="1"/>
  <c r="M33" i="5"/>
  <c r="T33" i="5" s="1"/>
  <c r="M52" i="5"/>
  <c r="T52" i="5" s="1"/>
  <c r="M17" i="5"/>
  <c r="T17" i="5" s="1"/>
  <c r="M18" i="5"/>
  <c r="T18" i="5" s="1"/>
  <c r="M21" i="5"/>
  <c r="T21" i="5" s="1"/>
  <c r="M30" i="5"/>
  <c r="T30" i="5" s="1"/>
  <c r="M36" i="5"/>
  <c r="T36" i="5" s="1"/>
  <c r="L28" i="5"/>
  <c r="S28" i="5" s="1"/>
  <c r="L24" i="5"/>
  <c r="S24" i="5" s="1"/>
  <c r="L50" i="5"/>
  <c r="S50" i="5" s="1"/>
  <c r="L18" i="5"/>
  <c r="S18" i="5" s="1"/>
  <c r="L42" i="5"/>
  <c r="S42" i="5" s="1"/>
  <c r="L53" i="5"/>
  <c r="S53" i="5" s="1"/>
  <c r="L27" i="5"/>
  <c r="S27" i="5" s="1"/>
  <c r="L33" i="5"/>
  <c r="S33" i="5" s="1"/>
  <c r="L59" i="5"/>
  <c r="S59" i="5" s="1"/>
  <c r="L9" i="5"/>
  <c r="S9" i="5" s="1"/>
  <c r="L6" i="5"/>
  <c r="S6" i="5" s="1"/>
  <c r="L38" i="5"/>
  <c r="S38" i="5" s="1"/>
  <c r="L4" i="5"/>
  <c r="S4" i="5" s="1"/>
  <c r="L30" i="5"/>
  <c r="S30" i="5" s="1"/>
  <c r="L36" i="5"/>
  <c r="S36" i="5" s="1"/>
  <c r="L62" i="5"/>
  <c r="S62" i="5" s="1"/>
  <c r="L8" i="5"/>
  <c r="S8" i="5" s="1"/>
  <c r="L13" i="5"/>
  <c r="S13" i="5" s="1"/>
  <c r="L40" i="5"/>
  <c r="S40" i="5" s="1"/>
  <c r="L45" i="5"/>
  <c r="S45" i="5" s="1"/>
  <c r="L41" i="5"/>
  <c r="S41" i="5" s="1"/>
  <c r="L44" i="5"/>
  <c r="S44" i="5" s="1"/>
  <c r="L21" i="5"/>
  <c r="S21" i="5" s="1"/>
  <c r="L19" i="5"/>
  <c r="S19" i="5" s="1"/>
  <c r="L25" i="5"/>
  <c r="S25" i="5" s="1"/>
  <c r="L51" i="5"/>
  <c r="S51" i="5" s="1"/>
  <c r="L57" i="5"/>
  <c r="S57" i="5" s="1"/>
  <c r="L3" i="5"/>
  <c r="S3" i="5" s="1"/>
  <c r="L12" i="5"/>
  <c r="S12" i="5" s="1"/>
  <c r="L22" i="5"/>
  <c r="S22" i="5" s="1"/>
  <c r="L54" i="5"/>
  <c r="S54" i="5" s="1"/>
  <c r="L61" i="5"/>
  <c r="S61" i="5" s="1"/>
  <c r="L31" i="5"/>
  <c r="S31" i="5" s="1"/>
  <c r="N34" i="5"/>
  <c r="L39" i="5"/>
  <c r="S39" i="5" s="1"/>
  <c r="N42" i="5"/>
  <c r="N50" i="5"/>
  <c r="M47" i="5"/>
  <c r="T47" i="5" s="1"/>
  <c r="L60" i="5"/>
  <c r="S60" i="5" s="1"/>
  <c r="N18" i="5"/>
  <c r="L23" i="5"/>
  <c r="S23" i="5" s="1"/>
  <c r="N26" i="5"/>
  <c r="N58" i="5"/>
  <c r="M55" i="5"/>
  <c r="T55" i="5" s="1"/>
  <c r="N10" i="5"/>
  <c r="L7" i="5"/>
  <c r="S7" i="5" s="1"/>
  <c r="L15" i="5"/>
  <c r="S15" i="5" s="1"/>
  <c r="L47" i="5"/>
  <c r="S47" i="5" s="1"/>
  <c r="L55" i="5"/>
  <c r="S55" i="5" s="1"/>
  <c r="M31" i="5"/>
  <c r="T31" i="5" s="1"/>
  <c r="M39" i="5"/>
  <c r="T39" i="5" s="1"/>
  <c r="T24" i="4"/>
  <c r="T50" i="4"/>
  <c r="M31" i="4"/>
  <c r="T31" i="4" s="1"/>
  <c r="M40" i="4"/>
  <c r="T40" i="4" s="1"/>
  <c r="M11" i="4"/>
  <c r="T11" i="4" s="1"/>
  <c r="M17" i="4"/>
  <c r="T17" i="4" s="1"/>
  <c r="M20" i="4"/>
  <c r="T20" i="4" s="1"/>
  <c r="M52" i="4"/>
  <c r="T52" i="4" s="1"/>
  <c r="M14" i="4"/>
  <c r="T14" i="4" s="1"/>
  <c r="M32" i="4"/>
  <c r="T32" i="4" s="1"/>
  <c r="M35" i="4"/>
  <c r="T35" i="4" s="1"/>
  <c r="M41" i="4"/>
  <c r="T41" i="4" s="1"/>
  <c r="M44" i="4"/>
  <c r="T44" i="4" s="1"/>
  <c r="M29" i="4"/>
  <c r="T29" i="4" s="1"/>
  <c r="M59" i="4"/>
  <c r="T59" i="4" s="1"/>
  <c r="M53" i="4"/>
  <c r="T53" i="4" s="1"/>
  <c r="M62" i="4"/>
  <c r="T62" i="4" s="1"/>
  <c r="M47" i="4"/>
  <c r="T47" i="4" s="1"/>
  <c r="M38" i="4"/>
  <c r="T38" i="4" s="1"/>
  <c r="M3" i="4"/>
  <c r="T3" i="4" s="1"/>
  <c r="M9" i="4"/>
  <c r="T9" i="4" s="1"/>
  <c r="M12" i="4"/>
  <c r="T12" i="4" s="1"/>
  <c r="M49" i="4"/>
  <c r="T49" i="4" s="1"/>
  <c r="M26" i="4"/>
  <c r="T26" i="4" s="1"/>
  <c r="M6" i="4"/>
  <c r="T6" i="4" s="1"/>
  <c r="M16" i="4"/>
  <c r="T16" i="4" s="1"/>
  <c r="M27" i="4"/>
  <c r="T27" i="4" s="1"/>
  <c r="M33" i="4"/>
  <c r="T33" i="4" s="1"/>
  <c r="M36" i="4"/>
  <c r="T36" i="4" s="1"/>
  <c r="L55" i="4"/>
  <c r="S55" i="4" s="1"/>
  <c r="L8" i="4"/>
  <c r="S8" i="4" s="1"/>
  <c r="L23" i="4"/>
  <c r="S23" i="4" s="1"/>
  <c r="L35" i="4"/>
  <c r="S35" i="4" s="1"/>
  <c r="L5" i="4"/>
  <c r="S5" i="4" s="1"/>
  <c r="L29" i="4"/>
  <c r="S29" i="4" s="1"/>
  <c r="L18" i="4"/>
  <c r="S18" i="4" s="1"/>
  <c r="L17" i="4"/>
  <c r="S17" i="4" s="1"/>
  <c r="L26" i="4"/>
  <c r="S26" i="4" s="1"/>
  <c r="L50" i="4"/>
  <c r="S50" i="4" s="1"/>
  <c r="L20" i="4"/>
  <c r="S20" i="4" s="1"/>
  <c r="L14" i="4"/>
  <c r="S14" i="4" s="1"/>
  <c r="L42" i="4"/>
  <c r="S42" i="4" s="1"/>
  <c r="L11" i="4"/>
  <c r="S11" i="4" s="1"/>
  <c r="L41" i="4"/>
  <c r="S41" i="4" s="1"/>
  <c r="L38" i="4"/>
  <c r="S38" i="4" s="1"/>
  <c r="L53" i="4"/>
  <c r="S53" i="4" s="1"/>
  <c r="L24" i="4"/>
  <c r="S24" i="4" s="1"/>
  <c r="L56" i="4"/>
  <c r="S56" i="4" s="1"/>
  <c r="L27" i="4"/>
  <c r="S27" i="4" s="1"/>
  <c r="L33" i="4"/>
  <c r="S33" i="4" s="1"/>
  <c r="L59" i="4"/>
  <c r="S59" i="4" s="1"/>
  <c r="L3" i="4"/>
  <c r="S3" i="4" s="1"/>
  <c r="L21" i="4"/>
  <c r="S21" i="4" s="1"/>
  <c r="L4" i="4"/>
  <c r="S4" i="4" s="1"/>
  <c r="L62" i="4"/>
  <c r="S62" i="4" s="1"/>
  <c r="L7" i="4"/>
  <c r="S7" i="4" s="1"/>
  <c r="L13" i="4"/>
  <c r="S13" i="4" s="1"/>
  <c r="L39" i="4"/>
  <c r="S39" i="4" s="1"/>
  <c r="L45" i="4"/>
  <c r="S45" i="4" s="1"/>
  <c r="L32" i="4"/>
  <c r="S32" i="4" s="1"/>
  <c r="L6" i="4"/>
  <c r="S6" i="4" s="1"/>
  <c r="L47" i="4"/>
  <c r="S47" i="4" s="1"/>
  <c r="L30" i="4"/>
  <c r="S30" i="4" s="1"/>
  <c r="L16" i="4"/>
  <c r="S16" i="4" s="1"/>
  <c r="L48" i="4"/>
  <c r="S48" i="4" s="1"/>
  <c r="L9" i="4"/>
  <c r="S9" i="4" s="1"/>
  <c r="L12" i="4"/>
  <c r="S12" i="4" s="1"/>
  <c r="L44" i="4"/>
  <c r="S44" i="4" s="1"/>
  <c r="L15" i="4"/>
  <c r="S15" i="4" s="1"/>
  <c r="L36" i="4"/>
  <c r="S36" i="4" s="1"/>
  <c r="L19" i="4"/>
  <c r="S19" i="4" s="1"/>
  <c r="L25" i="4"/>
  <c r="S25" i="4" s="1"/>
  <c r="L51" i="4"/>
  <c r="S51" i="4" s="1"/>
  <c r="L57" i="4"/>
  <c r="S57" i="4" s="1"/>
  <c r="L22" i="4"/>
  <c r="S22" i="4" s="1"/>
  <c r="L54" i="4"/>
  <c r="S54" i="4" s="1"/>
  <c r="L61" i="4"/>
  <c r="S61" i="4" s="1"/>
  <c r="M15" i="4"/>
  <c r="T15" i="4" s="1"/>
  <c r="M55" i="4"/>
  <c r="T55" i="4" s="1"/>
  <c r="M23" i="4"/>
  <c r="T23" i="4" s="1"/>
  <c r="L60" i="4"/>
  <c r="S60" i="4" s="1"/>
  <c r="M8" i="4"/>
  <c r="T8" i="4" s="1"/>
  <c r="S43" i="3"/>
  <c r="T6" i="3"/>
  <c r="T29" i="3"/>
  <c r="T32" i="3"/>
  <c r="T46" i="3"/>
  <c r="T10" i="3"/>
  <c r="T20" i="3"/>
  <c r="L6" i="3"/>
  <c r="S6" i="3" s="1"/>
  <c r="L61" i="3"/>
  <c r="S61" i="3" s="1"/>
  <c r="L19" i="3"/>
  <c r="S19" i="3" s="1"/>
  <c r="L62" i="3"/>
  <c r="S62" i="3" s="1"/>
  <c r="L12" i="3"/>
  <c r="S12" i="3" s="1"/>
  <c r="L23" i="3"/>
  <c r="S23" i="3" s="1"/>
  <c r="L4" i="3"/>
  <c r="S4" i="3" s="1"/>
  <c r="L15" i="3"/>
  <c r="S15" i="3" s="1"/>
  <c r="L31" i="3"/>
  <c r="S31" i="3" s="1"/>
  <c r="L7" i="3"/>
  <c r="S7" i="3" s="1"/>
  <c r="M3" i="3"/>
  <c r="T3" i="3" s="1"/>
  <c r="M11" i="3"/>
  <c r="T11" i="3" s="1"/>
  <c r="M19" i="3"/>
  <c r="T19" i="3" s="1"/>
  <c r="M27" i="3"/>
  <c r="T27" i="3" s="1"/>
  <c r="M30" i="3"/>
  <c r="T30" i="3" s="1"/>
  <c r="M33" i="3"/>
  <c r="T33" i="3" s="1"/>
  <c r="M38" i="3"/>
  <c r="T38" i="3" s="1"/>
  <c r="M56" i="3"/>
  <c r="T56" i="3" s="1"/>
  <c r="M43" i="3"/>
  <c r="T43" i="3" s="1"/>
  <c r="M51" i="3"/>
  <c r="T51" i="3" s="1"/>
  <c r="M31" i="3"/>
  <c r="T31" i="3" s="1"/>
  <c r="M49" i="3"/>
  <c r="T49" i="3" s="1"/>
  <c r="M54" i="3"/>
  <c r="T54" i="3" s="1"/>
  <c r="M26" i="3"/>
  <c r="T26" i="3" s="1"/>
  <c r="M62" i="3"/>
  <c r="T62" i="3" s="1"/>
  <c r="M39" i="3"/>
  <c r="T39" i="3" s="1"/>
  <c r="M57" i="3"/>
  <c r="T57" i="3" s="1"/>
  <c r="M5" i="3"/>
  <c r="T5" i="3" s="1"/>
  <c r="M8" i="3"/>
  <c r="T8" i="3" s="1"/>
  <c r="M13" i="3"/>
  <c r="T13" i="3" s="1"/>
  <c r="M16" i="3"/>
  <c r="T16" i="3" s="1"/>
  <c r="M21" i="3"/>
  <c r="T21" i="3" s="1"/>
  <c r="M34" i="3"/>
  <c r="T34" i="3" s="1"/>
  <c r="M60" i="3"/>
  <c r="T60" i="3" s="1"/>
  <c r="M24" i="3"/>
  <c r="T24" i="3" s="1"/>
  <c r="M47" i="3"/>
  <c r="T47" i="3" s="1"/>
  <c r="L5" i="3"/>
  <c r="S5" i="3" s="1"/>
  <c r="L13" i="3"/>
  <c r="S13" i="3" s="1"/>
  <c r="L21" i="3"/>
  <c r="S21" i="3" s="1"/>
  <c r="N40" i="3"/>
  <c r="N32" i="3"/>
  <c r="N16" i="3"/>
  <c r="L53" i="3"/>
  <c r="S53" i="3" s="1"/>
  <c r="M7" i="3"/>
  <c r="T7" i="3" s="1"/>
  <c r="L45" i="3"/>
  <c r="S45" i="3" s="1"/>
  <c r="N8" i="3"/>
  <c r="N24" i="3"/>
  <c r="L29" i="3"/>
  <c r="S29" i="3" s="1"/>
  <c r="L37" i="3"/>
  <c r="S37" i="3" s="1"/>
  <c r="N48" i="3"/>
  <c r="N56" i="3"/>
</calcChain>
</file>

<file path=xl/sharedStrings.xml><?xml version="1.0" encoding="utf-8"?>
<sst xmlns="http://schemas.openxmlformats.org/spreadsheetml/2006/main" count="359" uniqueCount="77">
  <si>
    <t>T (month)</t>
  </si>
  <si>
    <t>Gas [MSCFD]</t>
  </si>
  <si>
    <t>Oil [BBLD]</t>
  </si>
  <si>
    <t>Water [BBLD]</t>
  </si>
  <si>
    <t>Heater Gas [MSCFD]</t>
  </si>
  <si>
    <t>VRT Gas [MSCFD]</t>
  </si>
  <si>
    <t>[Btu/scf]</t>
  </si>
  <si>
    <t>Gas Decline</t>
  </si>
  <si>
    <t>Oil Decline</t>
  </si>
  <si>
    <t>Water Decline</t>
  </si>
  <si>
    <t>Heater Decline</t>
  </si>
  <si>
    <t>VRT Decline</t>
  </si>
  <si>
    <t>Gas Diff</t>
  </si>
  <si>
    <t>Oil Diff</t>
  </si>
  <si>
    <t>Gas</t>
  </si>
  <si>
    <t>Oil</t>
  </si>
  <si>
    <t>Water</t>
  </si>
  <si>
    <t>Di</t>
  </si>
  <si>
    <t>b</t>
  </si>
  <si>
    <t>high</t>
  </si>
  <si>
    <t>qi</t>
  </si>
  <si>
    <t>low</t>
  </si>
  <si>
    <t>HT Eff. Decline</t>
  </si>
  <si>
    <t>Oil Eff. Decline</t>
  </si>
  <si>
    <t>Gas Eff. Decline</t>
  </si>
  <si>
    <t>VRT Eff. Decline</t>
  </si>
  <si>
    <t>Heater Gas</t>
  </si>
  <si>
    <t>VRT Gas</t>
  </si>
  <si>
    <t>Prod Gas</t>
  </si>
  <si>
    <t>Prod Oil</t>
  </si>
  <si>
    <t>Effective Decline 
Over N-th Month</t>
  </si>
  <si>
    <t>Scenario</t>
  </si>
  <si>
    <t>Month</t>
  </si>
  <si>
    <t>Gas decline</t>
  </si>
  <si>
    <t>SLOWER</t>
  </si>
  <si>
    <t>than oil</t>
  </si>
  <si>
    <t>FASTER</t>
  </si>
  <si>
    <t>AT THE SAME RATE</t>
  </si>
  <si>
    <t>as oil</t>
  </si>
  <si>
    <t>Flowrate [MCFD, BBLD]</t>
  </si>
  <si>
    <t>Flowrate On
N-th Month</t>
  </si>
  <si>
    <t>Decline From IP Rates [%]</t>
  </si>
  <si>
    <t>DCA Parameters</t>
  </si>
  <si>
    <r>
      <t xml:space="preserve">Heater &amp; VRT gas rates decline 
</t>
    </r>
    <r>
      <rPr>
        <u/>
        <sz val="11"/>
        <color theme="1"/>
        <rFont val="Calibri"/>
        <family val="2"/>
        <scheme val="minor"/>
      </rPr>
      <t>slightly faster</t>
    </r>
    <r>
      <rPr>
        <sz val="11"/>
        <color theme="1"/>
        <rFont val="Calibri"/>
        <family val="2"/>
        <scheme val="minor"/>
      </rPr>
      <t xml:space="preserve"> than oil rates</t>
    </r>
  </si>
  <si>
    <r>
      <t xml:space="preserve">Heater &amp; VRT gas rates decline 
</t>
    </r>
    <r>
      <rPr>
        <u/>
        <sz val="11"/>
        <color theme="1"/>
        <rFont val="Calibri"/>
        <family val="2"/>
        <scheme val="minor"/>
      </rPr>
      <t>slightly slower</t>
    </r>
    <r>
      <rPr>
        <sz val="11"/>
        <color theme="1"/>
        <rFont val="Calibri"/>
        <family val="2"/>
        <scheme val="minor"/>
      </rPr>
      <t xml:space="preserve"> than oil rates</t>
    </r>
  </si>
  <si>
    <r>
      <t xml:space="preserve">Heater &amp; VRT gas rates decline 
</t>
    </r>
    <r>
      <rPr>
        <u/>
        <sz val="11"/>
        <color theme="1"/>
        <rFont val="Calibri"/>
        <family val="2"/>
        <scheme val="minor"/>
      </rPr>
      <t>at the same rate as</t>
    </r>
    <r>
      <rPr>
        <sz val="11"/>
        <color theme="1"/>
        <rFont val="Calibri"/>
        <family val="2"/>
        <scheme val="minor"/>
      </rPr>
      <t xml:space="preserve"> oil rates</t>
    </r>
  </si>
  <si>
    <t>Monthly Vol. [MCFD]</t>
  </si>
  <si>
    <t>Btu/SCF</t>
  </si>
  <si>
    <t>Price [$/MMBtu]</t>
  </si>
  <si>
    <t>Monthly Energy [MMBtu]</t>
  </si>
  <si>
    <t>Tax [%]</t>
  </si>
  <si>
    <t>Gathering [$/MCF]</t>
  </si>
  <si>
    <t>Net Revenue [$]</t>
  </si>
  <si>
    <t>VRU Rental [$]</t>
  </si>
  <si>
    <t>Daily Vol. [MCFD]</t>
  </si>
  <si>
    <t>Gross Rev. [$]</t>
  </si>
  <si>
    <t>A</t>
  </si>
  <si>
    <t>B</t>
  </si>
  <si>
    <t>D</t>
  </si>
  <si>
    <t>E</t>
  </si>
  <si>
    <t>C</t>
  </si>
  <si>
    <t>F</t>
  </si>
  <si>
    <t>G</t>
  </si>
  <si>
    <t>H</t>
  </si>
  <si>
    <t>I</t>
  </si>
  <si>
    <t>J</t>
  </si>
  <si>
    <t>K</t>
  </si>
  <si>
    <r>
      <rPr>
        <b/>
        <sz val="13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Gas decline </t>
    </r>
    <r>
      <rPr>
        <b/>
        <u/>
        <sz val="11"/>
        <color rgb="FFFF0000"/>
        <rFont val="Calibri"/>
        <family val="2"/>
        <scheme val="minor"/>
      </rPr>
      <t>FASTER</t>
    </r>
    <r>
      <rPr>
        <sz val="11"/>
        <color theme="1"/>
        <rFont val="Calibri"/>
        <family val="2"/>
        <scheme val="minor"/>
      </rPr>
      <t xml:space="preserve"> than oil</t>
    </r>
  </si>
  <si>
    <r>
      <rPr>
        <b/>
        <sz val="13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Gas decline </t>
    </r>
    <r>
      <rPr>
        <b/>
        <u/>
        <sz val="11"/>
        <color rgb="FFFF0000"/>
        <rFont val="Calibri"/>
        <family val="2"/>
        <scheme val="minor"/>
      </rPr>
      <t>SLOWER</t>
    </r>
    <r>
      <rPr>
        <sz val="11"/>
        <color theme="1"/>
        <rFont val="Calibri"/>
        <family val="2"/>
        <scheme val="minor"/>
      </rPr>
      <t xml:space="preserve"> than oil</t>
    </r>
  </si>
  <si>
    <r>
      <rPr>
        <b/>
        <sz val="13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Gas decline </t>
    </r>
    <r>
      <rPr>
        <b/>
        <u/>
        <sz val="11"/>
        <color rgb="FFFF0000"/>
        <rFont val="Calibri"/>
        <family val="2"/>
        <scheme val="minor"/>
      </rPr>
      <t>AT THE SAME RATE</t>
    </r>
    <r>
      <rPr>
        <sz val="11"/>
        <color theme="1"/>
        <rFont val="Calibri"/>
        <family val="2"/>
        <scheme val="minor"/>
      </rPr>
      <t xml:space="preserve"> as oil</t>
    </r>
  </si>
  <si>
    <t>(A)</t>
  </si>
  <si>
    <t>(B)</t>
  </si>
  <si>
    <t>(C)</t>
  </si>
  <si>
    <t>VRU Economics on VRT</t>
  </si>
  <si>
    <t>VRU Economics on Heater Treater</t>
  </si>
  <si>
    <t>Monthly [MMBtu]</t>
  </si>
  <si>
    <t>[$/MMBtu]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</si>
</sst>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7E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/>
      <right/>
      <top style="thin">
        <color indexed="64"/>
      </top>
      <bottom style="dott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/>
      <right/>
      <top style="dotted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dotted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/>
      <right/>
      <top style="dotted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/>
      <right/>
      <top/>
      <bottom style="dotted">
        <color theme="0" tint="-0.34998626667073579"/>
      </bottom>
      <diagonal/>
    </border>
    <border>
      <left/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/>
      <top/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dotted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6" xfId="0" applyBorder="1" applyAlignment="1">
      <alignment horizontal="center"/>
    </xf>
    <xf numFmtId="9" fontId="0" fillId="0" borderId="17" xfId="0" applyNumberFormat="1" applyBorder="1"/>
    <xf numFmtId="9" fontId="0" fillId="0" borderId="18" xfId="0" applyNumberFormat="1" applyBorder="1"/>
    <xf numFmtId="0" fontId="0" fillId="0" borderId="19" xfId="0" applyBorder="1" applyAlignment="1">
      <alignment horizontal="center"/>
    </xf>
    <xf numFmtId="9" fontId="0" fillId="0" borderId="20" xfId="0" applyNumberFormat="1" applyBorder="1"/>
    <xf numFmtId="9" fontId="0" fillId="0" borderId="21" xfId="0" applyNumberFormat="1" applyBorder="1"/>
    <xf numFmtId="0" fontId="0" fillId="0" borderId="22" xfId="0" applyBorder="1" applyAlignment="1">
      <alignment horizontal="center"/>
    </xf>
    <xf numFmtId="9" fontId="0" fillId="0" borderId="23" xfId="0" applyNumberFormat="1" applyBorder="1"/>
    <xf numFmtId="9" fontId="0" fillId="0" borderId="24" xfId="0" applyNumberFormat="1" applyBorder="1"/>
    <xf numFmtId="0" fontId="2" fillId="6" borderId="1" xfId="0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29" xfId="0" applyNumberFormat="1" applyBorder="1"/>
    <xf numFmtId="9" fontId="0" fillId="0" borderId="30" xfId="0" applyNumberFormat="1" applyBorder="1"/>
    <xf numFmtId="0" fontId="0" fillId="0" borderId="31" xfId="0" applyBorder="1" applyAlignment="1">
      <alignment horizontal="center"/>
    </xf>
    <xf numFmtId="9" fontId="0" fillId="0" borderId="32" xfId="0" applyNumberFormat="1" applyBorder="1"/>
    <xf numFmtId="9" fontId="0" fillId="0" borderId="33" xfId="0" applyNumberFormat="1" applyBorder="1"/>
    <xf numFmtId="0" fontId="2" fillId="6" borderId="12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0" fillId="0" borderId="34" xfId="0" applyNumberFormat="1" applyBorder="1"/>
    <xf numFmtId="9" fontId="0" fillId="0" borderId="35" xfId="0" applyNumberFormat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9" fontId="0" fillId="0" borderId="38" xfId="0" applyNumberFormat="1" applyBorder="1"/>
    <xf numFmtId="9" fontId="0" fillId="0" borderId="3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3" fontId="0" fillId="0" borderId="17" xfId="0" applyNumberFormat="1" applyBorder="1"/>
    <xf numFmtId="3" fontId="0" fillId="0" borderId="34" xfId="0" applyNumberFormat="1" applyBorder="1"/>
    <xf numFmtId="164" fontId="0" fillId="0" borderId="17" xfId="1" applyNumberFormat="1" applyFont="1" applyFill="1" applyBorder="1" applyAlignment="1"/>
    <xf numFmtId="164" fontId="0" fillId="0" borderId="34" xfId="1" applyNumberFormat="1" applyFont="1" applyFill="1" applyBorder="1" applyAlignment="1"/>
    <xf numFmtId="164" fontId="0" fillId="0" borderId="40" xfId="1" applyNumberFormat="1" applyFont="1" applyFill="1" applyBorder="1" applyAlignment="1"/>
    <xf numFmtId="164" fontId="0" fillId="0" borderId="41" xfId="1" applyNumberFormat="1" applyFont="1" applyFill="1" applyBorder="1" applyAlignment="1"/>
    <xf numFmtId="164" fontId="0" fillId="0" borderId="7" xfId="1" applyNumberFormat="1" applyFont="1" applyFill="1" applyBorder="1" applyAlignment="1"/>
    <xf numFmtId="164" fontId="0" fillId="0" borderId="8" xfId="1" applyNumberFormat="1" applyFont="1" applyFill="1" applyBorder="1" applyAlignment="1"/>
    <xf numFmtId="0" fontId="3" fillId="0" borderId="6" xfId="0" applyFont="1" applyBorder="1" applyAlignment="1">
      <alignment horizontal="center" vertical="center"/>
    </xf>
    <xf numFmtId="164" fontId="0" fillId="0" borderId="18" xfId="1" applyNumberFormat="1" applyFont="1" applyFill="1" applyBorder="1" applyAlignment="1"/>
    <xf numFmtId="164" fontId="0" fillId="0" borderId="35" xfId="1" applyNumberFormat="1" applyFont="1" applyFill="1" applyBorder="1" applyAlignment="1"/>
    <xf numFmtId="164" fontId="0" fillId="0" borderId="9" xfId="1" applyNumberFormat="1" applyFont="1" applyFill="1" applyBorder="1" applyAlignment="1"/>
    <xf numFmtId="9" fontId="0" fillId="0" borderId="40" xfId="0" applyNumberFormat="1" applyBorder="1"/>
    <xf numFmtId="9" fontId="0" fillId="0" borderId="41" xfId="0" applyNumberFormat="1" applyBorder="1"/>
    <xf numFmtId="9" fontId="0" fillId="0" borderId="42" xfId="0" applyNumberFormat="1" applyBorder="1"/>
    <xf numFmtId="9" fontId="0" fillId="0" borderId="43" xfId="0" applyNumberFormat="1" applyBorder="1"/>
    <xf numFmtId="0" fontId="5" fillId="0" borderId="0" xfId="0" applyFont="1"/>
    <xf numFmtId="165" fontId="0" fillId="0" borderId="0" xfId="0" applyNumberFormat="1"/>
    <xf numFmtId="44" fontId="0" fillId="0" borderId="0" xfId="2" applyFont="1" applyFill="1" applyBorder="1"/>
    <xf numFmtId="9" fontId="0" fillId="0" borderId="0" xfId="3" applyFont="1" applyFill="1" applyBorder="1"/>
    <xf numFmtId="166" fontId="0" fillId="0" borderId="0" xfId="2" applyNumberFormat="1" applyFont="1" applyFill="1" applyBorder="1"/>
    <xf numFmtId="165" fontId="2" fillId="6" borderId="1" xfId="0" applyNumberFormat="1" applyFont="1" applyFill="1" applyBorder="1"/>
    <xf numFmtId="165" fontId="2" fillId="6" borderId="12" xfId="0" applyNumberFormat="1" applyFont="1" applyFill="1" applyBorder="1"/>
    <xf numFmtId="165" fontId="0" fillId="0" borderId="44" xfId="0" applyNumberFormat="1" applyBorder="1"/>
    <xf numFmtId="44" fontId="0" fillId="0" borderId="44" xfId="2" applyFont="1" applyFill="1" applyBorder="1"/>
    <xf numFmtId="9" fontId="0" fillId="0" borderId="44" xfId="3" applyFont="1" applyFill="1" applyBorder="1"/>
    <xf numFmtId="166" fontId="0" fillId="0" borderId="44" xfId="2" applyNumberFormat="1" applyFont="1" applyFill="1" applyBorder="1"/>
    <xf numFmtId="165" fontId="0" fillId="0" borderId="45" xfId="0" applyNumberFormat="1" applyBorder="1"/>
    <xf numFmtId="44" fontId="0" fillId="0" borderId="45" xfId="2" applyFont="1" applyFill="1" applyBorder="1"/>
    <xf numFmtId="9" fontId="0" fillId="0" borderId="45" xfId="3" applyFont="1" applyFill="1" applyBorder="1"/>
    <xf numFmtId="166" fontId="0" fillId="0" borderId="45" xfId="2" applyNumberFormat="1" applyFont="1" applyFill="1" applyBorder="1"/>
    <xf numFmtId="165" fontId="0" fillId="0" borderId="46" xfId="0" applyNumberFormat="1" applyBorder="1"/>
    <xf numFmtId="44" fontId="0" fillId="0" borderId="46" xfId="2" applyFont="1" applyFill="1" applyBorder="1"/>
    <xf numFmtId="9" fontId="0" fillId="0" borderId="46" xfId="3" applyFont="1" applyFill="1" applyBorder="1"/>
    <xf numFmtId="166" fontId="0" fillId="0" borderId="46" xfId="2" applyNumberFormat="1" applyFont="1" applyFill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166" fontId="4" fillId="0" borderId="0" xfId="2" applyNumberFormat="1" applyFont="1" applyFill="1" applyBorder="1"/>
    <xf numFmtId="0" fontId="0" fillId="0" borderId="47" xfId="0" applyBorder="1" applyAlignment="1">
      <alignment horizontal="center"/>
    </xf>
    <xf numFmtId="165" fontId="0" fillId="0" borderId="47" xfId="0" applyNumberFormat="1" applyBorder="1"/>
    <xf numFmtId="44" fontId="0" fillId="0" borderId="47" xfId="2" applyFont="1" applyFill="1" applyBorder="1"/>
    <xf numFmtId="9" fontId="0" fillId="0" borderId="47" xfId="3" applyFont="1" applyFill="1" applyBorder="1"/>
    <xf numFmtId="166" fontId="0" fillId="0" borderId="47" xfId="2" applyNumberFormat="1" applyFont="1" applyFill="1" applyBorder="1"/>
    <xf numFmtId="166" fontId="8" fillId="0" borderId="45" xfId="2" applyNumberFormat="1" applyFont="1" applyFill="1" applyBorder="1"/>
    <xf numFmtId="166" fontId="4" fillId="7" borderId="45" xfId="2" applyNumberFormat="1" applyFont="1" applyFill="1" applyBorder="1"/>
    <xf numFmtId="166" fontId="4" fillId="7" borderId="46" xfId="2" applyNumberFormat="1" applyFont="1" applyFill="1" applyBorder="1"/>
    <xf numFmtId="166" fontId="4" fillId="7" borderId="47" xfId="2" applyNumberFormat="1" applyFont="1" applyFill="1" applyBorder="1"/>
    <xf numFmtId="0" fontId="0" fillId="0" borderId="48" xfId="0" applyBorder="1" applyAlignment="1">
      <alignment horizontal="center"/>
    </xf>
    <xf numFmtId="165" fontId="0" fillId="0" borderId="48" xfId="0" applyNumberFormat="1" applyBorder="1"/>
    <xf numFmtId="44" fontId="0" fillId="0" borderId="48" xfId="2" applyFont="1" applyFill="1" applyBorder="1"/>
    <xf numFmtId="9" fontId="0" fillId="0" borderId="48" xfId="3" applyFont="1" applyFill="1" applyBorder="1"/>
    <xf numFmtId="166" fontId="0" fillId="0" borderId="48" xfId="2" applyNumberFormat="1" applyFont="1" applyFill="1" applyBorder="1"/>
    <xf numFmtId="166" fontId="8" fillId="0" borderId="48" xfId="2" applyNumberFormat="1" applyFont="1" applyFill="1" applyBorder="1"/>
    <xf numFmtId="0" fontId="0" fillId="0" borderId="25" xfId="0" applyBorder="1" applyAlignment="1">
      <alignment horizontal="center"/>
    </xf>
    <xf numFmtId="165" fontId="0" fillId="0" borderId="25" xfId="0" applyNumberFormat="1" applyBorder="1"/>
    <xf numFmtId="44" fontId="0" fillId="0" borderId="25" xfId="2" applyFont="1" applyFill="1" applyBorder="1"/>
    <xf numFmtId="9" fontId="0" fillId="0" borderId="25" xfId="3" applyFont="1" applyFill="1" applyBorder="1"/>
    <xf numFmtId="166" fontId="0" fillId="0" borderId="25" xfId="2" applyNumberFormat="1" applyFont="1" applyFill="1" applyBorder="1"/>
    <xf numFmtId="165" fontId="0" fillId="0" borderId="28" xfId="0" applyNumberFormat="1" applyBorder="1"/>
    <xf numFmtId="44" fontId="0" fillId="0" borderId="28" xfId="2" applyFont="1" applyFill="1" applyBorder="1"/>
    <xf numFmtId="9" fontId="0" fillId="0" borderId="28" xfId="3" applyFont="1" applyFill="1" applyBorder="1"/>
    <xf numFmtId="166" fontId="0" fillId="0" borderId="28" xfId="2" applyNumberFormat="1" applyFont="1" applyFill="1" applyBorder="1"/>
    <xf numFmtId="166" fontId="4" fillId="7" borderId="28" xfId="2" applyNumberFormat="1" applyFont="1" applyFill="1" applyBorder="1"/>
    <xf numFmtId="165" fontId="0" fillId="0" borderId="31" xfId="0" applyNumberFormat="1" applyBorder="1"/>
    <xf numFmtId="44" fontId="0" fillId="0" borderId="31" xfId="2" applyFont="1" applyFill="1" applyBorder="1"/>
    <xf numFmtId="9" fontId="0" fillId="0" borderId="31" xfId="3" applyFont="1" applyFill="1" applyBorder="1"/>
    <xf numFmtId="166" fontId="0" fillId="0" borderId="31" xfId="2" applyNumberFormat="1" applyFont="1" applyFill="1" applyBorder="1"/>
    <xf numFmtId="166" fontId="4" fillId="7" borderId="31" xfId="2" applyNumberFormat="1" applyFont="1" applyFill="1" applyBorder="1"/>
    <xf numFmtId="0" fontId="0" fillId="0" borderId="49" xfId="0" applyBorder="1" applyAlignment="1">
      <alignment horizontal="center"/>
    </xf>
    <xf numFmtId="165" fontId="0" fillId="0" borderId="49" xfId="0" applyNumberFormat="1" applyBorder="1"/>
    <xf numFmtId="44" fontId="0" fillId="0" borderId="49" xfId="2" applyFont="1" applyFill="1" applyBorder="1"/>
    <xf numFmtId="9" fontId="0" fillId="0" borderId="49" xfId="3" applyFont="1" applyFill="1" applyBorder="1"/>
    <xf numFmtId="166" fontId="0" fillId="0" borderId="49" xfId="2" applyNumberFormat="1" applyFont="1" applyFill="1" applyBorder="1"/>
    <xf numFmtId="0" fontId="0" fillId="0" borderId="50" xfId="0" applyBorder="1" applyAlignment="1">
      <alignment horizontal="center"/>
    </xf>
    <xf numFmtId="165" fontId="0" fillId="0" borderId="50" xfId="0" applyNumberFormat="1" applyBorder="1"/>
    <xf numFmtId="44" fontId="0" fillId="0" borderId="50" xfId="2" applyFont="1" applyFill="1" applyBorder="1"/>
    <xf numFmtId="9" fontId="0" fillId="0" borderId="50" xfId="3" applyFont="1" applyFill="1" applyBorder="1"/>
    <xf numFmtId="166" fontId="0" fillId="0" borderId="50" xfId="2" applyNumberFormat="1" applyFont="1" applyFill="1" applyBorder="1"/>
    <xf numFmtId="166" fontId="4" fillId="7" borderId="50" xfId="2" applyNumberFormat="1" applyFont="1" applyFill="1" applyBorder="1"/>
    <xf numFmtId="0" fontId="9" fillId="0" borderId="0" xfId="0" applyFont="1" applyAlignment="1">
      <alignment horizontal="left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23B4-8F36-4609-A7DE-1B87208E4411}">
  <dimension ref="B2:AD66"/>
  <sheetViews>
    <sheetView showGridLines="0" zoomScale="160" zoomScaleNormal="160" workbookViewId="0">
      <selection activeCell="G15" sqref="G15"/>
    </sheetView>
  </sheetViews>
  <sheetFormatPr defaultColWidth="9.140625" defaultRowHeight="15" x14ac:dyDescent="0.25"/>
  <cols>
    <col min="2" max="2" width="7" bestFit="1" customWidth="1"/>
    <col min="3" max="3" width="16.7109375" style="76" bestFit="1" customWidth="1"/>
    <col min="4" max="4" width="20" style="76" bestFit="1" customWidth="1"/>
    <col min="5" max="5" width="8" style="76" bestFit="1" customWidth="1"/>
    <col min="6" max="6" width="24" style="76" bestFit="1" customWidth="1"/>
    <col min="7" max="7" width="16" style="76" bestFit="1" customWidth="1"/>
    <col min="8" max="8" width="7.42578125" style="76" bestFit="1" customWidth="1"/>
    <col min="9" max="9" width="17.85546875" style="76" bestFit="1" customWidth="1"/>
    <col min="10" max="10" width="14" style="76" bestFit="1" customWidth="1"/>
    <col min="11" max="11" width="13.28515625" style="76" bestFit="1" customWidth="1"/>
    <col min="12" max="12" width="15.5703125" style="76" bestFit="1" customWidth="1"/>
    <col min="13" max="17" width="9.140625" style="76"/>
  </cols>
  <sheetData>
    <row r="2" spans="2:30" ht="19.5" customHeight="1" x14ac:dyDescent="0.4">
      <c r="B2" s="140" t="s">
        <v>74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2:30" x14ac:dyDescent="0.25">
      <c r="B3" t="s">
        <v>56</v>
      </c>
      <c r="C3" s="76" t="s">
        <v>57</v>
      </c>
      <c r="D3" s="76" t="s">
        <v>60</v>
      </c>
      <c r="E3" s="76" t="s">
        <v>58</v>
      </c>
      <c r="F3" s="76" t="s">
        <v>59</v>
      </c>
      <c r="G3" s="76" t="s">
        <v>61</v>
      </c>
      <c r="H3" s="76" t="s">
        <v>62</v>
      </c>
      <c r="I3" s="76" t="s">
        <v>63</v>
      </c>
      <c r="J3" s="76" t="s">
        <v>64</v>
      </c>
      <c r="K3" s="76" t="s">
        <v>65</v>
      </c>
      <c r="L3" s="76" t="s">
        <v>66</v>
      </c>
    </row>
    <row r="4" spans="2:30" x14ac:dyDescent="0.25">
      <c r="B4" s="25" t="s">
        <v>32</v>
      </c>
      <c r="C4" s="80" t="s">
        <v>54</v>
      </c>
      <c r="D4" s="80" t="s">
        <v>46</v>
      </c>
      <c r="E4" s="80" t="s">
        <v>47</v>
      </c>
      <c r="F4" s="80" t="s">
        <v>49</v>
      </c>
      <c r="G4" s="80" t="s">
        <v>48</v>
      </c>
      <c r="H4" s="80" t="s">
        <v>50</v>
      </c>
      <c r="I4" s="80" t="s">
        <v>51</v>
      </c>
      <c r="J4" s="80" t="s">
        <v>53</v>
      </c>
      <c r="K4" s="81" t="s">
        <v>55</v>
      </c>
      <c r="L4" s="80" t="s">
        <v>52</v>
      </c>
    </row>
    <row r="5" spans="2:30" x14ac:dyDescent="0.25">
      <c r="B5" s="114">
        <v>0</v>
      </c>
      <c r="C5" s="115">
        <v>113.5401495448575</v>
      </c>
      <c r="D5" s="115">
        <f>C5*30</f>
        <v>3406.2044863457249</v>
      </c>
      <c r="E5" s="115">
        <v>1930</v>
      </c>
      <c r="F5" s="115">
        <f>E5*D5/1000</f>
        <v>6573.9746586472493</v>
      </c>
      <c r="G5" s="116">
        <v>3</v>
      </c>
      <c r="H5" s="117">
        <v>7.0000000000000007E-2</v>
      </c>
      <c r="I5" s="116">
        <v>0.75</v>
      </c>
      <c r="J5" s="116">
        <v>3500</v>
      </c>
      <c r="K5" s="118">
        <f>G5*F5</f>
        <v>19721.923975941747</v>
      </c>
      <c r="L5" s="118">
        <f>K5*(1-H5) - I5*D5-J5</f>
        <v>12286.735932866532</v>
      </c>
    </row>
    <row r="6" spans="2:30" x14ac:dyDescent="0.25">
      <c r="B6" s="29">
        <v>1</v>
      </c>
      <c r="C6" s="119">
        <v>85.823954413093986</v>
      </c>
      <c r="D6" s="119">
        <f t="shared" ref="D6:D23" si="0">C6*30</f>
        <v>2574.7186323928195</v>
      </c>
      <c r="E6" s="119">
        <v>1930</v>
      </c>
      <c r="F6" s="119">
        <f t="shared" ref="F6:F66" si="1">E6*D6/1000</f>
        <v>4969.2069605181414</v>
      </c>
      <c r="G6" s="120">
        <v>3</v>
      </c>
      <c r="H6" s="121">
        <v>7.0000000000000007E-2</v>
      </c>
      <c r="I6" s="120">
        <v>0.75</v>
      </c>
      <c r="J6" s="120">
        <v>3500</v>
      </c>
      <c r="K6" s="122">
        <f t="shared" ref="K6:K66" si="2">G6*F6</f>
        <v>14907.620881554423</v>
      </c>
      <c r="L6" s="122">
        <f t="shared" ref="L6:L66" si="3">K6*(1-H6) - I6*D6-J6</f>
        <v>8433.0484455509977</v>
      </c>
    </row>
    <row r="7" spans="2:30" x14ac:dyDescent="0.25">
      <c r="B7" s="29">
        <v>2</v>
      </c>
      <c r="C7" s="119">
        <v>68.074569730010083</v>
      </c>
      <c r="D7" s="119">
        <f t="shared" si="0"/>
        <v>2042.2370919003024</v>
      </c>
      <c r="E7" s="119">
        <v>1930</v>
      </c>
      <c r="F7" s="119">
        <f t="shared" si="1"/>
        <v>3941.5175873675835</v>
      </c>
      <c r="G7" s="120">
        <v>3</v>
      </c>
      <c r="H7" s="121">
        <v>7.0000000000000007E-2</v>
      </c>
      <c r="I7" s="120">
        <v>0.75</v>
      </c>
      <c r="J7" s="120">
        <v>3500</v>
      </c>
      <c r="K7" s="122">
        <f t="shared" si="2"/>
        <v>11824.55276210275</v>
      </c>
      <c r="L7" s="122">
        <f t="shared" si="3"/>
        <v>5965.1562498303301</v>
      </c>
      <c r="AB7" t="s">
        <v>14</v>
      </c>
      <c r="AC7" t="s">
        <v>15</v>
      </c>
      <c r="AD7" t="s">
        <v>16</v>
      </c>
    </row>
    <row r="8" spans="2:30" x14ac:dyDescent="0.25">
      <c r="B8" s="29">
        <v>3</v>
      </c>
      <c r="C8" s="119">
        <v>55.827346631913066</v>
      </c>
      <c r="D8" s="119">
        <f t="shared" si="0"/>
        <v>1674.8203989573919</v>
      </c>
      <c r="E8" s="119">
        <v>1930</v>
      </c>
      <c r="F8" s="119">
        <f t="shared" si="1"/>
        <v>3232.4033699877664</v>
      </c>
      <c r="G8" s="120">
        <v>3</v>
      </c>
      <c r="H8" s="121">
        <v>7.0000000000000007E-2</v>
      </c>
      <c r="I8" s="120">
        <v>0.75</v>
      </c>
      <c r="J8" s="120">
        <v>3500</v>
      </c>
      <c r="K8" s="122">
        <f t="shared" si="2"/>
        <v>9697.2101099633001</v>
      </c>
      <c r="L8" s="122">
        <f t="shared" si="3"/>
        <v>4262.2901030478251</v>
      </c>
      <c r="AA8" t="s">
        <v>17</v>
      </c>
      <c r="AB8">
        <v>0.5</v>
      </c>
      <c r="AC8">
        <v>0.3</v>
      </c>
      <c r="AD8">
        <v>0.5</v>
      </c>
    </row>
    <row r="9" spans="2:30" x14ac:dyDescent="0.25">
      <c r="B9" s="29">
        <v>4</v>
      </c>
      <c r="C9" s="119">
        <v>46.931468645180452</v>
      </c>
      <c r="D9" s="119">
        <f t="shared" si="0"/>
        <v>1407.9440593554136</v>
      </c>
      <c r="E9" s="119">
        <v>1930</v>
      </c>
      <c r="F9" s="119">
        <f t="shared" si="1"/>
        <v>2717.3320345559482</v>
      </c>
      <c r="G9" s="120">
        <v>3</v>
      </c>
      <c r="H9" s="121">
        <v>7.0000000000000007E-2</v>
      </c>
      <c r="I9" s="120">
        <v>0.75</v>
      </c>
      <c r="J9" s="120">
        <v>3500</v>
      </c>
      <c r="K9" s="122">
        <f t="shared" si="2"/>
        <v>8151.9961036678451</v>
      </c>
      <c r="L9" s="122">
        <f t="shared" si="3"/>
        <v>3025.3983318945357</v>
      </c>
      <c r="AA9" t="s">
        <v>18</v>
      </c>
      <c r="AB9">
        <v>0.7</v>
      </c>
      <c r="AC9">
        <v>0.7</v>
      </c>
      <c r="AD9">
        <v>1</v>
      </c>
    </row>
    <row r="10" spans="2:30" x14ac:dyDescent="0.25">
      <c r="B10" s="29">
        <v>5</v>
      </c>
      <c r="C10" s="119">
        <v>40.21775265414982</v>
      </c>
      <c r="D10" s="119">
        <f t="shared" si="0"/>
        <v>1206.5325796244947</v>
      </c>
      <c r="E10" s="119">
        <v>1930</v>
      </c>
      <c r="F10" s="119">
        <f t="shared" si="1"/>
        <v>2328.6078786752746</v>
      </c>
      <c r="G10" s="120">
        <v>3</v>
      </c>
      <c r="H10" s="121">
        <v>7.0000000000000007E-2</v>
      </c>
      <c r="I10" s="120">
        <v>0.75</v>
      </c>
      <c r="J10" s="120">
        <v>3500</v>
      </c>
      <c r="K10" s="122">
        <f t="shared" si="2"/>
        <v>6985.8236360258234</v>
      </c>
      <c r="L10" s="122">
        <f t="shared" si="3"/>
        <v>2091.9165467856446</v>
      </c>
      <c r="AA10" t="s">
        <v>20</v>
      </c>
      <c r="AB10">
        <v>9000</v>
      </c>
      <c r="AC10">
        <v>1800</v>
      </c>
      <c r="AD10">
        <v>3700</v>
      </c>
    </row>
    <row r="11" spans="2:30" x14ac:dyDescent="0.25">
      <c r="B11" s="29">
        <v>6</v>
      </c>
      <c r="C11" s="119">
        <v>34.997349995780333</v>
      </c>
      <c r="D11" s="119">
        <f t="shared" si="0"/>
        <v>1049.9204998734099</v>
      </c>
      <c r="E11" s="119">
        <v>1930</v>
      </c>
      <c r="F11" s="119">
        <f t="shared" si="1"/>
        <v>2026.3465647556809</v>
      </c>
      <c r="G11" s="120">
        <v>3</v>
      </c>
      <c r="H11" s="121">
        <v>7.0000000000000007E-2</v>
      </c>
      <c r="I11" s="120">
        <v>0.75</v>
      </c>
      <c r="J11" s="120">
        <v>3500</v>
      </c>
      <c r="K11" s="122">
        <f t="shared" si="2"/>
        <v>6079.0396942670432</v>
      </c>
      <c r="L11" s="122">
        <f t="shared" si="3"/>
        <v>1366.0665407632923</v>
      </c>
      <c r="AA11" t="s">
        <v>20</v>
      </c>
      <c r="AB11">
        <v>3000</v>
      </c>
      <c r="AC11">
        <v>1500</v>
      </c>
      <c r="AD11">
        <v>2000</v>
      </c>
    </row>
    <row r="12" spans="2:30" x14ac:dyDescent="0.25">
      <c r="B12" s="29">
        <v>7</v>
      </c>
      <c r="C12" s="119">
        <v>30.839365871821961</v>
      </c>
      <c r="D12" s="119">
        <f t="shared" si="0"/>
        <v>925.18097615465888</v>
      </c>
      <c r="E12" s="119">
        <v>1930</v>
      </c>
      <c r="F12" s="119">
        <f t="shared" si="1"/>
        <v>1785.5992839784915</v>
      </c>
      <c r="G12" s="120">
        <v>3</v>
      </c>
      <c r="H12" s="121">
        <v>7.0000000000000007E-2</v>
      </c>
      <c r="I12" s="120">
        <v>0.75</v>
      </c>
      <c r="J12" s="120">
        <v>3500</v>
      </c>
      <c r="K12" s="122">
        <f t="shared" si="2"/>
        <v>5356.7978519354747</v>
      </c>
      <c r="L12" s="122">
        <f t="shared" si="3"/>
        <v>787.93627018399729</v>
      </c>
    </row>
    <row r="13" spans="2:30" ht="15.75" thickBot="1" x14ac:dyDescent="0.3">
      <c r="B13" s="129">
        <v>8</v>
      </c>
      <c r="C13" s="130">
        <v>27.461433828328229</v>
      </c>
      <c r="D13" s="130">
        <f t="shared" si="0"/>
        <v>823.8430148498469</v>
      </c>
      <c r="E13" s="130">
        <v>1930</v>
      </c>
      <c r="F13" s="130">
        <f t="shared" si="1"/>
        <v>1590.0170186602045</v>
      </c>
      <c r="G13" s="131">
        <v>3</v>
      </c>
      <c r="H13" s="132">
        <v>7.0000000000000007E-2</v>
      </c>
      <c r="I13" s="131">
        <v>0.75</v>
      </c>
      <c r="J13" s="131">
        <v>3500</v>
      </c>
      <c r="K13" s="133">
        <f t="shared" si="2"/>
        <v>4770.0510559806135</v>
      </c>
      <c r="L13" s="133">
        <f t="shared" si="3"/>
        <v>318.26522092458526</v>
      </c>
    </row>
    <row r="14" spans="2:30" ht="15.75" thickTop="1" x14ac:dyDescent="0.25">
      <c r="B14" s="134">
        <v>9</v>
      </c>
      <c r="C14" s="135">
        <v>24.671310248658003</v>
      </c>
      <c r="D14" s="135">
        <f t="shared" si="0"/>
        <v>740.13930745974005</v>
      </c>
      <c r="E14" s="135">
        <v>1930</v>
      </c>
      <c r="F14" s="135">
        <f t="shared" si="1"/>
        <v>1428.4688633972985</v>
      </c>
      <c r="G14" s="136">
        <v>3</v>
      </c>
      <c r="H14" s="137">
        <v>7.0000000000000007E-2</v>
      </c>
      <c r="I14" s="136">
        <v>0.75</v>
      </c>
      <c r="J14" s="136">
        <v>3500</v>
      </c>
      <c r="K14" s="138">
        <f t="shared" si="2"/>
        <v>4285.4065901918957</v>
      </c>
      <c r="L14" s="139">
        <f t="shared" si="3"/>
        <v>-69.676351716342197</v>
      </c>
    </row>
    <row r="15" spans="2:30" x14ac:dyDescent="0.25">
      <c r="B15" s="29">
        <v>10</v>
      </c>
      <c r="C15" s="119">
        <v>22.33393683569086</v>
      </c>
      <c r="D15" s="119">
        <f t="shared" si="0"/>
        <v>670.01810507072582</v>
      </c>
      <c r="E15" s="119">
        <v>1930</v>
      </c>
      <c r="F15" s="119">
        <f t="shared" si="1"/>
        <v>1293.1349427865007</v>
      </c>
      <c r="G15" s="120">
        <v>3</v>
      </c>
      <c r="H15" s="121">
        <v>7.0000000000000007E-2</v>
      </c>
      <c r="I15" s="120">
        <v>0.75</v>
      </c>
      <c r="J15" s="120">
        <v>3500</v>
      </c>
      <c r="K15" s="122">
        <f t="shared" si="2"/>
        <v>3879.4048283595021</v>
      </c>
      <c r="L15" s="123">
        <f t="shared" si="3"/>
        <v>-394.66708842870776</v>
      </c>
    </row>
    <row r="16" spans="2:30" x14ac:dyDescent="0.25">
      <c r="B16" s="29">
        <v>11</v>
      </c>
      <c r="C16" s="119">
        <v>20.351876606828238</v>
      </c>
      <c r="D16" s="119">
        <f t="shared" si="0"/>
        <v>610.55629820484717</v>
      </c>
      <c r="E16" s="119">
        <v>1930</v>
      </c>
      <c r="F16" s="119">
        <f t="shared" si="1"/>
        <v>1178.3736555353551</v>
      </c>
      <c r="G16" s="120">
        <v>3</v>
      </c>
      <c r="H16" s="121">
        <v>7.0000000000000007E-2</v>
      </c>
      <c r="I16" s="120">
        <v>0.75</v>
      </c>
      <c r="J16" s="120">
        <v>3500</v>
      </c>
      <c r="K16" s="122">
        <f t="shared" si="2"/>
        <v>3535.1209666060649</v>
      </c>
      <c r="L16" s="123">
        <f t="shared" si="3"/>
        <v>-670.25472470999557</v>
      </c>
    </row>
    <row r="17" spans="2:30" x14ac:dyDescent="0.25">
      <c r="B17" s="29">
        <v>12</v>
      </c>
      <c r="C17" s="119">
        <v>18.653212993278693</v>
      </c>
      <c r="D17" s="119">
        <f t="shared" si="0"/>
        <v>559.59638979836075</v>
      </c>
      <c r="E17" s="119">
        <v>1930</v>
      </c>
      <c r="F17" s="119">
        <f t="shared" si="1"/>
        <v>1080.0210323108363</v>
      </c>
      <c r="G17" s="120">
        <v>3</v>
      </c>
      <c r="H17" s="121">
        <v>7.0000000000000007E-2</v>
      </c>
      <c r="I17" s="120">
        <v>0.75</v>
      </c>
      <c r="J17" s="120">
        <v>3500</v>
      </c>
      <c r="K17" s="122">
        <f t="shared" si="2"/>
        <v>3240.0630969325089</v>
      </c>
      <c r="L17" s="123">
        <f t="shared" si="3"/>
        <v>-906.43861220153758</v>
      </c>
    </row>
    <row r="18" spans="2:30" s="76" customFormat="1" x14ac:dyDescent="0.25">
      <c r="B18" s="29">
        <v>13</v>
      </c>
      <c r="C18" s="119">
        <v>17.183805323010258</v>
      </c>
      <c r="D18" s="119">
        <f t="shared" si="0"/>
        <v>515.51415969030779</v>
      </c>
      <c r="E18" s="119">
        <v>1930</v>
      </c>
      <c r="F18" s="119">
        <f t="shared" si="1"/>
        <v>994.94232820229411</v>
      </c>
      <c r="G18" s="120">
        <v>3</v>
      </c>
      <c r="H18" s="121">
        <v>7.0000000000000007E-2</v>
      </c>
      <c r="I18" s="120">
        <v>0.75</v>
      </c>
      <c r="J18" s="120">
        <v>3500</v>
      </c>
      <c r="K18" s="122">
        <f t="shared" si="2"/>
        <v>2984.8269846068824</v>
      </c>
      <c r="L18" s="123">
        <f t="shared" si="3"/>
        <v>-1110.7465240833303</v>
      </c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2:30" s="76" customFormat="1" x14ac:dyDescent="0.25">
      <c r="B19" s="29">
        <v>14</v>
      </c>
      <c r="C19" s="119">
        <v>15.902182818031566</v>
      </c>
      <c r="D19" s="119">
        <f t="shared" si="0"/>
        <v>477.06548454094695</v>
      </c>
      <c r="E19" s="119">
        <v>1930</v>
      </c>
      <c r="F19" s="119">
        <f t="shared" si="1"/>
        <v>920.73638516402752</v>
      </c>
      <c r="G19" s="120">
        <v>3</v>
      </c>
      <c r="H19" s="121">
        <v>7.0000000000000007E-2</v>
      </c>
      <c r="I19" s="120">
        <v>0.75</v>
      </c>
      <c r="J19" s="120">
        <v>3500</v>
      </c>
      <c r="K19" s="122">
        <f t="shared" si="2"/>
        <v>2762.2091554920826</v>
      </c>
      <c r="L19" s="123">
        <f t="shared" si="3"/>
        <v>-1288.9445987980735</v>
      </c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s="76" customFormat="1" x14ac:dyDescent="0.25">
      <c r="B20" s="29">
        <v>15</v>
      </c>
      <c r="C20" s="119">
        <v>14.776089508268651</v>
      </c>
      <c r="D20" s="119">
        <f t="shared" si="0"/>
        <v>443.28268524805952</v>
      </c>
      <c r="E20" s="119">
        <v>1930</v>
      </c>
      <c r="F20" s="119">
        <f t="shared" si="1"/>
        <v>855.53558252875484</v>
      </c>
      <c r="G20" s="120">
        <v>3</v>
      </c>
      <c r="H20" s="121">
        <v>7.0000000000000007E-2</v>
      </c>
      <c r="I20" s="120">
        <v>0.75</v>
      </c>
      <c r="J20" s="120">
        <v>3500</v>
      </c>
      <c r="K20" s="122">
        <f t="shared" si="2"/>
        <v>2566.6067475862646</v>
      </c>
      <c r="L20" s="123">
        <f t="shared" si="3"/>
        <v>-1445.5177386808186</v>
      </c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s="76" customFormat="1" x14ac:dyDescent="0.25">
      <c r="B21" s="29">
        <v>16</v>
      </c>
      <c r="C21" s="119">
        <v>13.780092325740897</v>
      </c>
      <c r="D21" s="119">
        <f t="shared" si="0"/>
        <v>413.40276977222692</v>
      </c>
      <c r="E21" s="119">
        <v>1930</v>
      </c>
      <c r="F21" s="119">
        <f t="shared" si="1"/>
        <v>797.86734566039786</v>
      </c>
      <c r="G21" s="120">
        <v>3</v>
      </c>
      <c r="H21" s="121">
        <v>7.0000000000000007E-2</v>
      </c>
      <c r="I21" s="120">
        <v>0.75</v>
      </c>
      <c r="J21" s="120">
        <v>3500</v>
      </c>
      <c r="K21" s="122">
        <f t="shared" si="2"/>
        <v>2393.6020369811936</v>
      </c>
      <c r="L21" s="123">
        <f t="shared" si="3"/>
        <v>-1584.0021829366601</v>
      </c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s="76" customFormat="1" x14ac:dyDescent="0.25">
      <c r="B22" s="29">
        <v>17</v>
      </c>
      <c r="C22" s="119">
        <v>12.893891358508474</v>
      </c>
      <c r="D22" s="119">
        <f t="shared" si="0"/>
        <v>386.81674075525422</v>
      </c>
      <c r="E22" s="119">
        <v>1930</v>
      </c>
      <c r="F22" s="119">
        <f t="shared" si="1"/>
        <v>746.55630965764067</v>
      </c>
      <c r="G22" s="120">
        <v>3</v>
      </c>
      <c r="H22" s="121">
        <v>7.0000000000000007E-2</v>
      </c>
      <c r="I22" s="120">
        <v>0.75</v>
      </c>
      <c r="J22" s="120">
        <v>3500</v>
      </c>
      <c r="K22" s="122">
        <f t="shared" si="2"/>
        <v>2239.668928972922</v>
      </c>
      <c r="L22" s="123">
        <f t="shared" si="3"/>
        <v>-1707.2204516216234</v>
      </c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s="76" customFormat="1" x14ac:dyDescent="0.25">
      <c r="B23" s="32">
        <v>18</v>
      </c>
      <c r="C23" s="124">
        <v>12.101104342259053</v>
      </c>
      <c r="D23" s="124">
        <f t="shared" si="0"/>
        <v>363.03313026777158</v>
      </c>
      <c r="E23" s="124">
        <v>1930</v>
      </c>
      <c r="F23" s="124">
        <f t="shared" si="1"/>
        <v>700.65394141679917</v>
      </c>
      <c r="G23" s="125">
        <v>3</v>
      </c>
      <c r="H23" s="126">
        <v>7.0000000000000007E-2</v>
      </c>
      <c r="I23" s="125">
        <v>0.75</v>
      </c>
      <c r="J23" s="125">
        <v>3500</v>
      </c>
      <c r="K23" s="127">
        <f t="shared" si="2"/>
        <v>2101.9618242503975</v>
      </c>
      <c r="L23" s="128">
        <f t="shared" si="3"/>
        <v>-1817.4503511479593</v>
      </c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s="76" customFormat="1" x14ac:dyDescent="0.25">
      <c r="B24" s="97"/>
      <c r="G24" s="77"/>
      <c r="H24" s="78"/>
      <c r="I24" s="77"/>
      <c r="J24" s="77"/>
      <c r="K24" s="79"/>
      <c r="L24" s="98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s="76" customFormat="1" x14ac:dyDescent="0.25">
      <c r="B25">
        <v>19</v>
      </c>
      <c r="C25" s="76">
        <v>11.388377941513625</v>
      </c>
      <c r="D25" s="76">
        <f>C25*30</f>
        <v>341.65133824540874</v>
      </c>
      <c r="E25" s="76">
        <v>2690</v>
      </c>
      <c r="F25" s="76">
        <f t="shared" si="1"/>
        <v>919.04209988014952</v>
      </c>
      <c r="G25" s="77">
        <v>3</v>
      </c>
      <c r="H25" s="78">
        <v>7.0000000000000007E-2</v>
      </c>
      <c r="I25" s="77">
        <v>0.75</v>
      </c>
      <c r="J25" s="77">
        <v>3500</v>
      </c>
      <c r="K25" s="79">
        <f t="shared" si="2"/>
        <v>2757.1262996404485</v>
      </c>
      <c r="L25" s="79">
        <f t="shared" si="3"/>
        <v>-1192.1110450184397</v>
      </c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s="76" customFormat="1" x14ac:dyDescent="0.25">
      <c r="B26">
        <v>20</v>
      </c>
      <c r="C26" s="76">
        <v>10.74472832334958</v>
      </c>
      <c r="D26" s="76">
        <f t="shared" ref="D26:D66" si="4">C26*30</f>
        <v>322.34184970048739</v>
      </c>
      <c r="E26" s="76">
        <v>2690</v>
      </c>
      <c r="F26" s="76">
        <f t="shared" si="1"/>
        <v>867.09957569431106</v>
      </c>
      <c r="G26" s="77">
        <v>3</v>
      </c>
      <c r="H26" s="78">
        <v>7.0000000000000007E-2</v>
      </c>
      <c r="I26" s="77">
        <v>0.75</v>
      </c>
      <c r="J26" s="77">
        <v>3500</v>
      </c>
      <c r="K26" s="79">
        <f t="shared" si="2"/>
        <v>2601.2987270829331</v>
      </c>
      <c r="L26" s="79">
        <f t="shared" si="3"/>
        <v>-1322.5485710882376</v>
      </c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s="76" customFormat="1" x14ac:dyDescent="0.25">
      <c r="B27">
        <v>21</v>
      </c>
      <c r="C27" s="76">
        <v>10.161045270349661</v>
      </c>
      <c r="D27" s="76">
        <f t="shared" si="4"/>
        <v>304.83135811048982</v>
      </c>
      <c r="E27" s="76">
        <v>2690</v>
      </c>
      <c r="F27" s="76">
        <f t="shared" si="1"/>
        <v>819.99635331721754</v>
      </c>
      <c r="G27" s="77">
        <v>3</v>
      </c>
      <c r="H27" s="78">
        <v>7.0000000000000007E-2</v>
      </c>
      <c r="I27" s="77">
        <v>0.75</v>
      </c>
      <c r="J27" s="77">
        <v>3500</v>
      </c>
      <c r="K27" s="79">
        <f t="shared" si="2"/>
        <v>2459.9890599516525</v>
      </c>
      <c r="L27" s="79">
        <f t="shared" si="3"/>
        <v>-1440.8336928278304</v>
      </c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s="76" customFormat="1" x14ac:dyDescent="0.25">
      <c r="B28">
        <v>22</v>
      </c>
      <c r="C28" s="76">
        <v>9.6296755217216123</v>
      </c>
      <c r="D28" s="76">
        <f t="shared" si="4"/>
        <v>288.89026565164835</v>
      </c>
      <c r="E28" s="76">
        <v>2690</v>
      </c>
      <c r="F28" s="76">
        <f t="shared" si="1"/>
        <v>777.11481460293408</v>
      </c>
      <c r="G28" s="77">
        <v>3</v>
      </c>
      <c r="H28" s="78">
        <v>7.0000000000000007E-2</v>
      </c>
      <c r="I28" s="77">
        <v>0.75</v>
      </c>
      <c r="J28" s="77">
        <v>3500</v>
      </c>
      <c r="K28" s="79">
        <f t="shared" si="2"/>
        <v>2331.3444438088022</v>
      </c>
      <c r="L28" s="79">
        <f t="shared" si="3"/>
        <v>-1548.5173664965503</v>
      </c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s="76" customFormat="1" x14ac:dyDescent="0.25">
      <c r="B29">
        <v>23</v>
      </c>
      <c r="C29" s="76">
        <v>9.144293506529829</v>
      </c>
      <c r="D29" s="76">
        <f t="shared" si="4"/>
        <v>274.32880519589486</v>
      </c>
      <c r="E29" s="76">
        <v>2690</v>
      </c>
      <c r="F29" s="76">
        <f t="shared" si="1"/>
        <v>737.94448597695714</v>
      </c>
      <c r="G29" s="77">
        <v>3</v>
      </c>
      <c r="H29" s="78">
        <v>7.0000000000000007E-2</v>
      </c>
      <c r="I29" s="77">
        <v>0.75</v>
      </c>
      <c r="J29" s="77">
        <v>3500</v>
      </c>
      <c r="K29" s="79">
        <f t="shared" si="2"/>
        <v>2213.8334579308712</v>
      </c>
      <c r="L29" s="79">
        <f t="shared" si="3"/>
        <v>-1646.881488021211</v>
      </c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s="76" customFormat="1" x14ac:dyDescent="0.25">
      <c r="B30">
        <v>24</v>
      </c>
      <c r="C30" s="76">
        <v>8.6994255354993921</v>
      </c>
      <c r="D30" s="76">
        <f t="shared" si="4"/>
        <v>260.98276606498177</v>
      </c>
      <c r="E30" s="76">
        <v>2690</v>
      </c>
      <c r="F30" s="76">
        <f t="shared" si="1"/>
        <v>702.04364071480097</v>
      </c>
      <c r="G30" s="77">
        <v>3</v>
      </c>
      <c r="H30" s="78">
        <v>7.0000000000000007E-2</v>
      </c>
      <c r="I30" s="77">
        <v>0.75</v>
      </c>
      <c r="J30" s="77">
        <v>3500</v>
      </c>
      <c r="K30" s="79">
        <f t="shared" si="2"/>
        <v>2106.130922144403</v>
      </c>
      <c r="L30" s="79">
        <f t="shared" si="3"/>
        <v>-1737.0353169544417</v>
      </c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s="76" customFormat="1" x14ac:dyDescent="0.25">
      <c r="B31">
        <v>25</v>
      </c>
      <c r="C31" s="76">
        <v>8.290444654040849</v>
      </c>
      <c r="D31" s="76">
        <f t="shared" si="4"/>
        <v>248.71333962122546</v>
      </c>
      <c r="E31" s="76">
        <v>2690</v>
      </c>
      <c r="F31" s="76">
        <f t="shared" si="1"/>
        <v>669.03888358109657</v>
      </c>
      <c r="G31" s="77">
        <v>3</v>
      </c>
      <c r="H31" s="78">
        <v>7.0000000000000007E-2</v>
      </c>
      <c r="I31" s="77">
        <v>0.75</v>
      </c>
      <c r="J31" s="77">
        <v>3500</v>
      </c>
      <c r="K31" s="79">
        <f t="shared" si="2"/>
        <v>2007.1166507432897</v>
      </c>
      <c r="L31" s="79">
        <f t="shared" si="3"/>
        <v>-1819.9165195246599</v>
      </c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s="76" customFormat="1" x14ac:dyDescent="0.25">
      <c r="B32">
        <v>26</v>
      </c>
      <c r="C32" s="76">
        <v>7.9133851765462886</v>
      </c>
      <c r="D32" s="76">
        <f t="shared" si="4"/>
        <v>237.40155529638866</v>
      </c>
      <c r="E32" s="76">
        <v>2690</v>
      </c>
      <c r="F32" s="76">
        <f t="shared" si="1"/>
        <v>638.61018374728553</v>
      </c>
      <c r="G32" s="77">
        <v>3</v>
      </c>
      <c r="H32" s="78">
        <v>7.0000000000000007E-2</v>
      </c>
      <c r="I32" s="77">
        <v>0.75</v>
      </c>
      <c r="J32" s="77">
        <v>3500</v>
      </c>
      <c r="K32" s="79">
        <f t="shared" si="2"/>
        <v>1915.8305512418565</v>
      </c>
      <c r="L32" s="79">
        <f t="shared" si="3"/>
        <v>-1896.3287538173652</v>
      </c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s="76" customFormat="1" x14ac:dyDescent="0.25">
      <c r="B33">
        <v>27</v>
      </c>
      <c r="C33" s="76">
        <v>7.5648304264096602</v>
      </c>
      <c r="D33" s="76">
        <f t="shared" si="4"/>
        <v>226.94491279228981</v>
      </c>
      <c r="E33" s="76">
        <v>2690</v>
      </c>
      <c r="F33" s="76">
        <f t="shared" si="1"/>
        <v>610.48181541125962</v>
      </c>
      <c r="G33" s="77">
        <v>3</v>
      </c>
      <c r="H33" s="78">
        <v>7.0000000000000007E-2</v>
      </c>
      <c r="I33" s="77">
        <v>0.75</v>
      </c>
      <c r="J33" s="77">
        <v>3500</v>
      </c>
      <c r="K33" s="79">
        <f t="shared" si="2"/>
        <v>1831.445446233779</v>
      </c>
      <c r="L33" s="79">
        <f t="shared" si="3"/>
        <v>-1966.9644195968031</v>
      </c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s="76" customFormat="1" x14ac:dyDescent="0.25">
      <c r="B34">
        <v>28</v>
      </c>
      <c r="C34" s="76">
        <v>7.2418223320564774</v>
      </c>
      <c r="D34" s="76">
        <f t="shared" si="4"/>
        <v>217.25466996169433</v>
      </c>
      <c r="E34" s="76">
        <v>2690</v>
      </c>
      <c r="F34" s="76">
        <f t="shared" si="1"/>
        <v>584.41506219695771</v>
      </c>
      <c r="G34" s="77">
        <v>3</v>
      </c>
      <c r="H34" s="78">
        <v>7.0000000000000007E-2</v>
      </c>
      <c r="I34" s="77">
        <v>0.75</v>
      </c>
      <c r="J34" s="77">
        <v>3500</v>
      </c>
      <c r="K34" s="79">
        <f t="shared" si="2"/>
        <v>1753.2451865908731</v>
      </c>
      <c r="L34" s="79">
        <f t="shared" si="3"/>
        <v>-2032.4229789417586</v>
      </c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s="76" customFormat="1" x14ac:dyDescent="0.25">
      <c r="B35">
        <v>29</v>
      </c>
      <c r="C35" s="76">
        <v>6.941788140697791</v>
      </c>
      <c r="D35" s="76">
        <f t="shared" si="4"/>
        <v>208.25364422093372</v>
      </c>
      <c r="E35" s="76">
        <v>2690</v>
      </c>
      <c r="F35" s="76">
        <f t="shared" si="1"/>
        <v>560.20230295431168</v>
      </c>
      <c r="G35" s="77">
        <v>3</v>
      </c>
      <c r="H35" s="78">
        <v>7.0000000000000007E-2</v>
      </c>
      <c r="I35" s="77">
        <v>0.75</v>
      </c>
      <c r="J35" s="77">
        <v>3500</v>
      </c>
      <c r="K35" s="79">
        <f t="shared" si="2"/>
        <v>1680.6069088629351</v>
      </c>
      <c r="L35" s="79">
        <f t="shared" si="3"/>
        <v>-2093.2258079231706</v>
      </c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s="76" customFormat="1" x14ac:dyDescent="0.25">
      <c r="B36">
        <v>30</v>
      </c>
      <c r="C36" s="76">
        <v>6.6624806102481218</v>
      </c>
      <c r="D36" s="76">
        <f t="shared" si="4"/>
        <v>199.87441830744365</v>
      </c>
      <c r="E36" s="76">
        <v>2690</v>
      </c>
      <c r="F36" s="76">
        <f t="shared" si="1"/>
        <v>537.66218524702333</v>
      </c>
      <c r="G36" s="77">
        <v>3</v>
      </c>
      <c r="H36" s="78">
        <v>7.0000000000000007E-2</v>
      </c>
      <c r="I36" s="77">
        <v>0.75</v>
      </c>
      <c r="J36" s="77">
        <v>3500</v>
      </c>
      <c r="K36" s="79">
        <f t="shared" si="2"/>
        <v>1612.9865557410699</v>
      </c>
      <c r="L36" s="79">
        <f t="shared" si="3"/>
        <v>-2149.8283168913877</v>
      </c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s="76" customFormat="1" x14ac:dyDescent="0.25">
      <c r="B37">
        <v>31</v>
      </c>
      <c r="C37" s="76">
        <v>6.4019288937122418</v>
      </c>
      <c r="D37" s="76">
        <f t="shared" si="4"/>
        <v>192.05786681136726</v>
      </c>
      <c r="E37" s="76">
        <v>2690</v>
      </c>
      <c r="F37" s="76">
        <f t="shared" si="1"/>
        <v>516.63566172257788</v>
      </c>
      <c r="G37" s="77">
        <v>3</v>
      </c>
      <c r="H37" s="78">
        <v>7.0000000000000007E-2</v>
      </c>
      <c r="I37" s="77">
        <v>0.75</v>
      </c>
      <c r="J37" s="77">
        <v>3500</v>
      </c>
      <c r="K37" s="79">
        <f t="shared" si="2"/>
        <v>1549.9069851677336</v>
      </c>
      <c r="L37" s="79">
        <f t="shared" si="3"/>
        <v>-2202.6299039025334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s="76" customFormat="1" x14ac:dyDescent="0.25">
      <c r="B38">
        <v>32</v>
      </c>
      <c r="C38" s="76">
        <v>6.1583979662205452</v>
      </c>
      <c r="D38" s="76">
        <f t="shared" si="4"/>
        <v>184.75193898661635</v>
      </c>
      <c r="E38" s="76">
        <v>2690</v>
      </c>
      <c r="F38" s="76">
        <f t="shared" si="1"/>
        <v>496.98271587399802</v>
      </c>
      <c r="G38" s="77">
        <v>3</v>
      </c>
      <c r="H38" s="78">
        <v>7.0000000000000007E-2</v>
      </c>
      <c r="I38" s="77">
        <v>0.75</v>
      </c>
      <c r="J38" s="77">
        <v>3500</v>
      </c>
      <c r="K38" s="79">
        <f t="shared" si="2"/>
        <v>1490.9481476219939</v>
      </c>
      <c r="L38" s="79">
        <f t="shared" si="3"/>
        <v>-2251.9821769515079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s="76" customFormat="1" x14ac:dyDescent="0.25">
      <c r="B39">
        <v>33</v>
      </c>
      <c r="C39" s="76">
        <v>5.9303549224683945</v>
      </c>
      <c r="D39" s="76">
        <f t="shared" si="4"/>
        <v>177.91064767405183</v>
      </c>
      <c r="E39" s="76">
        <v>2690</v>
      </c>
      <c r="F39" s="76">
        <f t="shared" si="1"/>
        <v>478.57964224319937</v>
      </c>
      <c r="G39" s="77">
        <v>3</v>
      </c>
      <c r="H39" s="78">
        <v>7.0000000000000007E-2</v>
      </c>
      <c r="I39" s="77">
        <v>0.75</v>
      </c>
      <c r="J39" s="77">
        <v>3500</v>
      </c>
      <c r="K39" s="79">
        <f t="shared" si="2"/>
        <v>1435.738926729598</v>
      </c>
      <c r="L39" s="79">
        <f t="shared" si="3"/>
        <v>-2298.1957838970129</v>
      </c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s="76" customFormat="1" x14ac:dyDescent="0.25">
      <c r="B40">
        <v>34</v>
      </c>
      <c r="C40" s="76">
        <v>5.7164408341989006</v>
      </c>
      <c r="D40" s="76">
        <f t="shared" si="4"/>
        <v>171.49322502596701</v>
      </c>
      <c r="E40" s="76">
        <v>2690</v>
      </c>
      <c r="F40" s="76">
        <f t="shared" si="1"/>
        <v>461.31677531985122</v>
      </c>
      <c r="G40" s="77">
        <v>3</v>
      </c>
      <c r="H40" s="78">
        <v>7.0000000000000007E-2</v>
      </c>
      <c r="I40" s="77">
        <v>0.75</v>
      </c>
      <c r="J40" s="77">
        <v>3500</v>
      </c>
      <c r="K40" s="79">
        <f t="shared" si="2"/>
        <v>1383.9503259595535</v>
      </c>
      <c r="L40" s="79">
        <f t="shared" si="3"/>
        <v>-2341.5461156270903</v>
      </c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s="76" customFormat="1" x14ac:dyDescent="0.25">
      <c r="B41">
        <v>35</v>
      </c>
      <c r="C41" s="76">
        <v>5.5154471339612687</v>
      </c>
      <c r="D41" s="76">
        <f t="shared" si="4"/>
        <v>165.46341401883805</v>
      </c>
      <c r="E41" s="76">
        <v>2690</v>
      </c>
      <c r="F41" s="76">
        <f t="shared" si="1"/>
        <v>445.09658371067439</v>
      </c>
      <c r="G41" s="77">
        <v>3</v>
      </c>
      <c r="H41" s="78">
        <v>7.0000000000000007E-2</v>
      </c>
      <c r="I41" s="77">
        <v>0.75</v>
      </c>
      <c r="J41" s="77">
        <v>3500</v>
      </c>
      <c r="K41" s="79">
        <f t="shared" si="2"/>
        <v>1335.2897511320232</v>
      </c>
      <c r="L41" s="79">
        <f t="shared" si="3"/>
        <v>-2382.2780919613469</v>
      </c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s="76" customFormat="1" x14ac:dyDescent="0.25">
      <c r="B42">
        <v>36</v>
      </c>
      <c r="C42" s="76">
        <v>5.326295704377257</v>
      </c>
      <c r="D42" s="76">
        <f t="shared" si="4"/>
        <v>159.78887113131771</v>
      </c>
      <c r="E42" s="76">
        <v>2690</v>
      </c>
      <c r="F42" s="76">
        <f t="shared" si="1"/>
        <v>429.83206334324461</v>
      </c>
      <c r="G42" s="77">
        <v>3</v>
      </c>
      <c r="H42" s="78">
        <v>7.0000000000000007E-2</v>
      </c>
      <c r="I42" s="77">
        <v>0.75</v>
      </c>
      <c r="J42" s="77">
        <v>3500</v>
      </c>
      <c r="K42" s="79">
        <f t="shared" si="2"/>
        <v>1289.496190029734</v>
      </c>
      <c r="L42" s="79">
        <f t="shared" si="3"/>
        <v>-2420.6101966208357</v>
      </c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s="76" customFormat="1" x14ac:dyDescent="0.25">
      <c r="B43">
        <v>37</v>
      </c>
      <c r="C43" s="76">
        <v>5.1480220165536954</v>
      </c>
      <c r="D43" s="76">
        <f t="shared" si="4"/>
        <v>154.44066049661086</v>
      </c>
      <c r="E43" s="76">
        <v>2690</v>
      </c>
      <c r="F43" s="76">
        <f t="shared" si="1"/>
        <v>415.44537673588326</v>
      </c>
      <c r="G43" s="77">
        <v>3</v>
      </c>
      <c r="H43" s="78">
        <v>7.0000000000000007E-2</v>
      </c>
      <c r="I43" s="77">
        <v>0.75</v>
      </c>
      <c r="J43" s="77">
        <v>3500</v>
      </c>
      <c r="K43" s="79">
        <f t="shared" si="2"/>
        <v>1246.3361302076498</v>
      </c>
      <c r="L43" s="79">
        <f t="shared" si="3"/>
        <v>-2456.7378942793439</v>
      </c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s="76" customFormat="1" x14ac:dyDescent="0.25">
      <c r="B44">
        <v>38</v>
      </c>
      <c r="C44" s="76">
        <v>4.9797607907010368</v>
      </c>
      <c r="D44" s="76">
        <f t="shared" si="4"/>
        <v>149.39282372103111</v>
      </c>
      <c r="E44" s="76">
        <v>2690</v>
      </c>
      <c r="F44" s="76">
        <f t="shared" si="1"/>
        <v>401.86669580957368</v>
      </c>
      <c r="G44" s="77">
        <v>3</v>
      </c>
      <c r="H44" s="78">
        <v>7.0000000000000007E-2</v>
      </c>
      <c r="I44" s="77">
        <v>0.75</v>
      </c>
      <c r="J44" s="77">
        <v>3500</v>
      </c>
      <c r="K44" s="79">
        <f t="shared" si="2"/>
        <v>1205.6000874287211</v>
      </c>
      <c r="L44" s="79">
        <f t="shared" si="3"/>
        <v>-2490.8365364820629</v>
      </c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s="76" customFormat="1" x14ac:dyDescent="0.25">
      <c r="B45">
        <v>39</v>
      </c>
      <c r="C45" s="76">
        <v>4.820733752626154</v>
      </c>
      <c r="D45" s="76">
        <f t="shared" si="4"/>
        <v>144.62201257878462</v>
      </c>
      <c r="E45" s="76">
        <v>2690</v>
      </c>
      <c r="F45" s="76">
        <f t="shared" si="1"/>
        <v>389.03321383693066</v>
      </c>
      <c r="G45" s="77">
        <v>3</v>
      </c>
      <c r="H45" s="78">
        <v>7.0000000000000007E-2</v>
      </c>
      <c r="I45" s="77">
        <v>0.75</v>
      </c>
      <c r="J45" s="77">
        <v>3500</v>
      </c>
      <c r="K45" s="79">
        <f t="shared" si="2"/>
        <v>1167.099641510792</v>
      </c>
      <c r="L45" s="79">
        <f t="shared" si="3"/>
        <v>-2523.0638428290522</v>
      </c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s="76" customFormat="1" x14ac:dyDescent="0.25">
      <c r="B46">
        <v>40</v>
      </c>
      <c r="C46" s="76">
        <v>4.6702391399164096</v>
      </c>
      <c r="D46" s="76">
        <f t="shared" si="4"/>
        <v>140.1071741974923</v>
      </c>
      <c r="E46" s="76">
        <v>2690</v>
      </c>
      <c r="F46" s="76">
        <f t="shared" si="1"/>
        <v>376.88829859125428</v>
      </c>
      <c r="G46" s="77">
        <v>3</v>
      </c>
      <c r="H46" s="78">
        <v>7.0000000000000007E-2</v>
      </c>
      <c r="I46" s="77">
        <v>0.75</v>
      </c>
      <c r="J46" s="77">
        <v>3500</v>
      </c>
      <c r="K46" s="79">
        <f t="shared" si="2"/>
        <v>1130.664895773763</v>
      </c>
      <c r="L46" s="79">
        <f t="shared" si="3"/>
        <v>-2553.5620275785195</v>
      </c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s="76" customFormat="1" x14ac:dyDescent="0.25">
      <c r="B47">
        <v>41</v>
      </c>
      <c r="C47" s="76">
        <v>4.5276426750576508</v>
      </c>
      <c r="D47" s="76">
        <f t="shared" si="4"/>
        <v>135.82928025172953</v>
      </c>
      <c r="E47" s="76">
        <v>2690</v>
      </c>
      <c r="F47" s="76">
        <f t="shared" si="1"/>
        <v>365.38076387715239</v>
      </c>
      <c r="G47" s="77">
        <v>3</v>
      </c>
      <c r="H47" s="78">
        <v>7.0000000000000007E-2</v>
      </c>
      <c r="I47" s="77">
        <v>0.75</v>
      </c>
      <c r="J47" s="77">
        <v>3500</v>
      </c>
      <c r="K47" s="79">
        <f t="shared" si="2"/>
        <v>1096.1422916314573</v>
      </c>
      <c r="L47" s="79">
        <f t="shared" si="3"/>
        <v>-2582.4596289715419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2:30" s="76" customFormat="1" x14ac:dyDescent="0.25">
      <c r="B48">
        <v>42</v>
      </c>
      <c r="C48" s="76">
        <v>4.3923697734956786</v>
      </c>
      <c r="D48" s="76">
        <f t="shared" si="4"/>
        <v>131.77109320487037</v>
      </c>
      <c r="E48" s="76">
        <v>2690</v>
      </c>
      <c r="F48" s="76">
        <f t="shared" si="1"/>
        <v>354.46424072110131</v>
      </c>
      <c r="G48" s="77">
        <v>3</v>
      </c>
      <c r="H48" s="78">
        <v>7.0000000000000007E-2</v>
      </c>
      <c r="I48" s="77">
        <v>0.75</v>
      </c>
      <c r="J48" s="77">
        <v>3500</v>
      </c>
      <c r="K48" s="79">
        <f t="shared" si="2"/>
        <v>1063.3927221633039</v>
      </c>
      <c r="L48" s="79">
        <f t="shared" si="3"/>
        <v>-2609.8730882917803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2:30" s="76" customFormat="1" x14ac:dyDescent="0.25">
      <c r="B49">
        <v>43</v>
      </c>
      <c r="C49" s="76">
        <v>4.2638987953980347</v>
      </c>
      <c r="D49" s="76">
        <f t="shared" si="4"/>
        <v>127.91696386194104</v>
      </c>
      <c r="E49" s="76">
        <v>2690</v>
      </c>
      <c r="F49" s="76">
        <f t="shared" si="1"/>
        <v>344.09663278862143</v>
      </c>
      <c r="G49" s="77">
        <v>3</v>
      </c>
      <c r="H49" s="78">
        <v>7.0000000000000007E-2</v>
      </c>
      <c r="I49" s="77">
        <v>0.75</v>
      </c>
      <c r="J49" s="77">
        <v>3500</v>
      </c>
      <c r="K49" s="79">
        <f t="shared" si="2"/>
        <v>1032.2898983658642</v>
      </c>
      <c r="L49" s="79">
        <f t="shared" si="3"/>
        <v>-2635.908117416202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2:30" s="76" customFormat="1" x14ac:dyDescent="0.25">
      <c r="B50">
        <v>44</v>
      </c>
      <c r="C50" s="76">
        <v>4.1417551828281605</v>
      </c>
      <c r="D50" s="76">
        <f t="shared" si="4"/>
        <v>124.25265548484481</v>
      </c>
      <c r="E50" s="76">
        <v>2690</v>
      </c>
      <c r="F50" s="76">
        <f t="shared" si="1"/>
        <v>334.23964325423253</v>
      </c>
      <c r="G50" s="77">
        <v>3</v>
      </c>
      <c r="H50" s="78">
        <v>7.0000000000000007E-2</v>
      </c>
      <c r="I50" s="77">
        <v>0.75</v>
      </c>
      <c r="J50" s="77">
        <v>3500</v>
      </c>
      <c r="K50" s="79">
        <f t="shared" si="2"/>
        <v>1002.7189297626976</v>
      </c>
      <c r="L50" s="79">
        <f t="shared" si="3"/>
        <v>-2660.6608869343249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2:30" s="76" customFormat="1" x14ac:dyDescent="0.25">
      <c r="B51">
        <v>45</v>
      </c>
      <c r="C51" s="76">
        <v>4.0255063507594553</v>
      </c>
      <c r="D51" s="76">
        <f t="shared" si="4"/>
        <v>120.76519052278366</v>
      </c>
      <c r="E51" s="76">
        <v>2690</v>
      </c>
      <c r="F51" s="76">
        <f t="shared" si="1"/>
        <v>324.85836250628802</v>
      </c>
      <c r="G51" s="77">
        <v>3</v>
      </c>
      <c r="H51" s="78">
        <v>7.0000000000000007E-2</v>
      </c>
      <c r="I51" s="77">
        <v>0.75</v>
      </c>
      <c r="J51" s="77">
        <v>3500</v>
      </c>
      <c r="K51" s="79">
        <f t="shared" si="2"/>
        <v>974.57508751886405</v>
      </c>
      <c r="L51" s="79">
        <f t="shared" si="3"/>
        <v>-2684.2190614995443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2:30" s="76" customFormat="1" x14ac:dyDescent="0.25">
      <c r="B52">
        <v>46</v>
      </c>
      <c r="C52" s="76">
        <v>3.9147572220028741</v>
      </c>
      <c r="D52" s="76">
        <f t="shared" si="4"/>
        <v>117.44271666008622</v>
      </c>
      <c r="E52" s="76">
        <v>2690</v>
      </c>
      <c r="F52" s="76">
        <f t="shared" si="1"/>
        <v>315.92090781563195</v>
      </c>
      <c r="G52" s="77">
        <v>3</v>
      </c>
      <c r="H52" s="78">
        <v>7.0000000000000007E-2</v>
      </c>
      <c r="I52" s="77">
        <v>0.75</v>
      </c>
      <c r="J52" s="77">
        <v>3500</v>
      </c>
      <c r="K52" s="79">
        <f t="shared" si="2"/>
        <v>947.76272344689585</v>
      </c>
      <c r="L52" s="79">
        <f t="shared" si="3"/>
        <v>-2706.6627046894519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2:30" s="76" customFormat="1" x14ac:dyDescent="0.25">
      <c r="B53">
        <v>47</v>
      </c>
      <c r="C53" s="76">
        <v>3.8091463141324549</v>
      </c>
      <c r="D53" s="76">
        <f t="shared" si="4"/>
        <v>114.27438942397364</v>
      </c>
      <c r="E53" s="76">
        <v>2690</v>
      </c>
      <c r="F53" s="76">
        <f t="shared" si="1"/>
        <v>307.3981075504891</v>
      </c>
      <c r="G53" s="77">
        <v>3</v>
      </c>
      <c r="H53" s="78">
        <v>7.0000000000000007E-2</v>
      </c>
      <c r="I53" s="77">
        <v>0.75</v>
      </c>
      <c r="J53" s="77">
        <v>3500</v>
      </c>
      <c r="K53" s="79">
        <f t="shared" si="2"/>
        <v>922.19432265146725</v>
      </c>
      <c r="L53" s="79">
        <f t="shared" si="3"/>
        <v>-2728.0650720021158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2:30" s="76" customFormat="1" x14ac:dyDescent="0.25">
      <c r="B54">
        <v>48</v>
      </c>
      <c r="C54" s="76">
        <v>3.7083423009535701</v>
      </c>
      <c r="D54" s="76">
        <f t="shared" si="4"/>
        <v>111.25026902860711</v>
      </c>
      <c r="E54" s="76">
        <v>2690</v>
      </c>
      <c r="F54" s="76">
        <f t="shared" si="1"/>
        <v>299.26322368695315</v>
      </c>
      <c r="G54" s="77">
        <v>3</v>
      </c>
      <c r="H54" s="78">
        <v>7.0000000000000007E-2</v>
      </c>
      <c r="I54" s="77">
        <v>0.75</v>
      </c>
      <c r="J54" s="77">
        <v>3500</v>
      </c>
      <c r="K54" s="79">
        <f t="shared" si="2"/>
        <v>897.78967106085952</v>
      </c>
      <c r="L54" s="79">
        <f t="shared" si="3"/>
        <v>-2748.4933076848561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2:30" s="76" customFormat="1" x14ac:dyDescent="0.25">
      <c r="B55">
        <v>49</v>
      </c>
      <c r="C55" s="76">
        <v>3.6120409832479896</v>
      </c>
      <c r="D55" s="76">
        <f t="shared" si="4"/>
        <v>108.36122949743969</v>
      </c>
      <c r="E55" s="76">
        <v>2690</v>
      </c>
      <c r="F55" s="76">
        <f t="shared" si="1"/>
        <v>291.49170734811275</v>
      </c>
      <c r="G55" s="77">
        <v>3</v>
      </c>
      <c r="H55" s="78">
        <v>7.0000000000000007E-2</v>
      </c>
      <c r="I55" s="77">
        <v>0.75</v>
      </c>
      <c r="J55" s="77">
        <v>3500</v>
      </c>
      <c r="K55" s="79">
        <f t="shared" si="2"/>
        <v>874.47512204433826</v>
      </c>
      <c r="L55" s="79">
        <f t="shared" si="3"/>
        <v>-2768.0090586218453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2:30" s="76" customFormat="1" x14ac:dyDescent="0.25">
      <c r="B56">
        <v>50</v>
      </c>
      <c r="C56" s="76">
        <v>3.5199626134811051</v>
      </c>
      <c r="D56" s="76">
        <f t="shared" si="4"/>
        <v>105.59887840443315</v>
      </c>
      <c r="E56" s="76">
        <v>2690</v>
      </c>
      <c r="F56" s="76">
        <f t="shared" si="1"/>
        <v>284.06098290792517</v>
      </c>
      <c r="G56" s="77">
        <v>3</v>
      </c>
      <c r="H56" s="78">
        <v>7.0000000000000007E-2</v>
      </c>
      <c r="I56" s="77">
        <v>0.75</v>
      </c>
      <c r="J56" s="77">
        <v>3500</v>
      </c>
      <c r="K56" s="79">
        <f t="shared" si="2"/>
        <v>852.18294872377555</v>
      </c>
      <c r="L56" s="79">
        <f t="shared" si="3"/>
        <v>-2786.6690164902138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2:30" s="76" customFormat="1" x14ac:dyDescent="0.25">
      <c r="B57">
        <v>51</v>
      </c>
      <c r="C57" s="76">
        <v>3.4318495275816696</v>
      </c>
      <c r="D57" s="76">
        <f t="shared" si="4"/>
        <v>102.95548582745009</v>
      </c>
      <c r="E57" s="76">
        <v>2690</v>
      </c>
      <c r="F57" s="76">
        <f t="shared" si="1"/>
        <v>276.95025687584069</v>
      </c>
      <c r="G57" s="77">
        <v>3</v>
      </c>
      <c r="H57" s="78">
        <v>7.0000000000000007E-2</v>
      </c>
      <c r="I57" s="77">
        <v>0.75</v>
      </c>
      <c r="J57" s="77">
        <v>3500</v>
      </c>
      <c r="K57" s="79">
        <f t="shared" si="2"/>
        <v>830.85077062752202</v>
      </c>
      <c r="L57" s="79">
        <f t="shared" si="3"/>
        <v>-2804.5253976869922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2:30" s="76" customFormat="1" x14ac:dyDescent="0.25">
      <c r="B58">
        <v>52</v>
      </c>
      <c r="C58" s="76">
        <v>3.3474640436536252</v>
      </c>
      <c r="D58" s="76">
        <f t="shared" si="4"/>
        <v>100.42392130960876</v>
      </c>
      <c r="E58" s="76">
        <v>2690</v>
      </c>
      <c r="F58" s="76">
        <f t="shared" si="1"/>
        <v>270.14034832284756</v>
      </c>
      <c r="G58" s="77">
        <v>3</v>
      </c>
      <c r="H58" s="78">
        <v>7.0000000000000007E-2</v>
      </c>
      <c r="I58" s="77">
        <v>0.75</v>
      </c>
      <c r="J58" s="77">
        <v>3500</v>
      </c>
      <c r="K58" s="79">
        <f t="shared" si="2"/>
        <v>810.42104496854267</v>
      </c>
      <c r="L58" s="79">
        <f t="shared" si="3"/>
        <v>-2821.6263691614618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2:30" s="76" customFormat="1" x14ac:dyDescent="0.25">
      <c r="B59">
        <v>53</v>
      </c>
      <c r="C59" s="76">
        <v>3.2665865935485994</v>
      </c>
      <c r="D59" s="76">
        <f t="shared" si="4"/>
        <v>97.997597806457975</v>
      </c>
      <c r="E59" s="76">
        <v>2690</v>
      </c>
      <c r="F59" s="76">
        <f t="shared" si="1"/>
        <v>263.61353809937197</v>
      </c>
      <c r="G59" s="77">
        <v>3</v>
      </c>
      <c r="H59" s="78">
        <v>7.0000000000000007E-2</v>
      </c>
      <c r="I59" s="77">
        <v>0.75</v>
      </c>
      <c r="J59" s="77">
        <v>3500</v>
      </c>
      <c r="K59" s="79">
        <f t="shared" si="2"/>
        <v>790.84061429811595</v>
      </c>
      <c r="L59" s="79">
        <f t="shared" si="3"/>
        <v>-2838.0164270575956</v>
      </c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2:30" s="76" customFormat="1" x14ac:dyDescent="0.25">
      <c r="B60">
        <v>54</v>
      </c>
      <c r="C60" s="76">
        <v>3.1890140579328827</v>
      </c>
      <c r="D60" s="76">
        <f t="shared" si="4"/>
        <v>95.670421737986487</v>
      </c>
      <c r="E60" s="76">
        <v>2690</v>
      </c>
      <c r="F60" s="76">
        <f t="shared" si="1"/>
        <v>257.35343447518369</v>
      </c>
      <c r="G60" s="77">
        <v>3</v>
      </c>
      <c r="H60" s="78">
        <v>7.0000000000000007E-2</v>
      </c>
      <c r="I60" s="77">
        <v>0.75</v>
      </c>
      <c r="J60" s="77">
        <v>3500</v>
      </c>
      <c r="K60" s="79">
        <f t="shared" si="2"/>
        <v>772.06030342555107</v>
      </c>
      <c r="L60" s="79">
        <f t="shared" si="3"/>
        <v>-2853.7367341177273</v>
      </c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2:30" s="76" customFormat="1" x14ac:dyDescent="0.25">
      <c r="B61">
        <v>55</v>
      </c>
      <c r="C61" s="76">
        <v>3.1145582796236897</v>
      </c>
      <c r="D61" s="76">
        <f t="shared" si="4"/>
        <v>93.436748388710697</v>
      </c>
      <c r="E61" s="76">
        <v>2690</v>
      </c>
      <c r="F61" s="76">
        <f t="shared" si="1"/>
        <v>251.34485316563178</v>
      </c>
      <c r="G61" s="77">
        <v>3</v>
      </c>
      <c r="H61" s="78">
        <v>7.0000000000000007E-2</v>
      </c>
      <c r="I61" s="77">
        <v>0.75</v>
      </c>
      <c r="J61" s="77">
        <v>3500</v>
      </c>
      <c r="K61" s="79">
        <f t="shared" si="2"/>
        <v>754.03455949689533</v>
      </c>
      <c r="L61" s="79">
        <f t="shared" si="3"/>
        <v>-2868.8254209594206</v>
      </c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2:30" s="76" customFormat="1" x14ac:dyDescent="0.25">
      <c r="B62">
        <v>56</v>
      </c>
      <c r="C62" s="76">
        <v>3.0430447335533937</v>
      </c>
      <c r="D62" s="76">
        <f t="shared" si="4"/>
        <v>91.291342006601809</v>
      </c>
      <c r="E62" s="76">
        <v>2690</v>
      </c>
      <c r="F62" s="76">
        <f t="shared" si="1"/>
        <v>245.57370999775887</v>
      </c>
      <c r="G62" s="77">
        <v>3</v>
      </c>
      <c r="H62" s="78">
        <v>7.0000000000000007E-2</v>
      </c>
      <c r="I62" s="77">
        <v>0.75</v>
      </c>
      <c r="J62" s="77">
        <v>3500</v>
      </c>
      <c r="K62" s="79">
        <f t="shared" si="2"/>
        <v>736.72112999327658</v>
      </c>
      <c r="L62" s="79">
        <f t="shared" si="3"/>
        <v>-2883.3178556112043</v>
      </c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2:30" s="76" customFormat="1" x14ac:dyDescent="0.25">
      <c r="B63">
        <v>57</v>
      </c>
      <c r="C63" s="76">
        <v>2.9743113345294554</v>
      </c>
      <c r="D63" s="76">
        <f t="shared" si="4"/>
        <v>89.229340035883666</v>
      </c>
      <c r="E63" s="76">
        <v>2690</v>
      </c>
      <c r="F63" s="76">
        <f t="shared" si="1"/>
        <v>240.02692469652706</v>
      </c>
      <c r="G63" s="77">
        <v>3</v>
      </c>
      <c r="H63" s="78">
        <v>7.0000000000000007E-2</v>
      </c>
      <c r="I63" s="77">
        <v>0.75</v>
      </c>
      <c r="J63" s="77">
        <v>3500</v>
      </c>
      <c r="K63" s="79">
        <f t="shared" si="2"/>
        <v>720.08077408958115</v>
      </c>
      <c r="L63" s="79">
        <f t="shared" si="3"/>
        <v>-2897.2468851236022</v>
      </c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2:30" s="76" customFormat="1" x14ac:dyDescent="0.25">
      <c r="B64">
        <v>58</v>
      </c>
      <c r="C64" s="76">
        <v>2.9082073666167312</v>
      </c>
      <c r="D64" s="76">
        <f t="shared" si="4"/>
        <v>87.24622099850194</v>
      </c>
      <c r="E64" s="76">
        <v>2690</v>
      </c>
      <c r="F64" s="76">
        <f t="shared" si="1"/>
        <v>234.69233448597021</v>
      </c>
      <c r="G64" s="77">
        <v>3</v>
      </c>
      <c r="H64" s="78">
        <v>7.0000000000000007E-2</v>
      </c>
      <c r="I64" s="77">
        <v>0.75</v>
      </c>
      <c r="J64" s="77">
        <v>3500</v>
      </c>
      <c r="K64" s="79">
        <f t="shared" si="2"/>
        <v>704.07700345791068</v>
      </c>
      <c r="L64" s="79">
        <f t="shared" si="3"/>
        <v>-2910.6430525330197</v>
      </c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2:30" s="76" customFormat="1" x14ac:dyDescent="0.25">
      <c r="B65">
        <v>59</v>
      </c>
      <c r="C65" s="76">
        <v>2.8445925199714339</v>
      </c>
      <c r="D65" s="76">
        <f t="shared" si="4"/>
        <v>85.337775599143015</v>
      </c>
      <c r="E65" s="76">
        <v>2690</v>
      </c>
      <c r="F65" s="76">
        <f t="shared" si="1"/>
        <v>229.5586163616947</v>
      </c>
      <c r="G65" s="77">
        <v>3</v>
      </c>
      <c r="H65" s="78">
        <v>7.0000000000000007E-2</v>
      </c>
      <c r="I65" s="77">
        <v>0.75</v>
      </c>
      <c r="J65" s="77">
        <v>3500</v>
      </c>
      <c r="K65" s="79">
        <f t="shared" si="2"/>
        <v>688.67584908508411</v>
      </c>
      <c r="L65" s="79">
        <f t="shared" si="3"/>
        <v>-2923.534792050229</v>
      </c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2:30" s="76" customFormat="1" x14ac:dyDescent="0.25">
      <c r="B66">
        <v>60</v>
      </c>
      <c r="C66" s="76">
        <v>2.7833360228479576</v>
      </c>
      <c r="D66" s="76">
        <f t="shared" si="4"/>
        <v>83.500080685438732</v>
      </c>
      <c r="E66" s="76">
        <v>2690</v>
      </c>
      <c r="F66" s="76">
        <f t="shared" si="1"/>
        <v>224.6152170438302</v>
      </c>
      <c r="G66" s="77">
        <v>3</v>
      </c>
      <c r="H66" s="78">
        <v>7.0000000000000007E-2</v>
      </c>
      <c r="I66" s="77">
        <v>0.75</v>
      </c>
      <c r="J66" s="77">
        <v>3500</v>
      </c>
      <c r="K66" s="79">
        <f t="shared" si="2"/>
        <v>673.84565113149063</v>
      </c>
      <c r="L66" s="79">
        <f t="shared" si="3"/>
        <v>-2935.9486049617926</v>
      </c>
      <c r="R66"/>
      <c r="S66"/>
      <c r="T66"/>
      <c r="U66"/>
      <c r="V66"/>
      <c r="W66"/>
      <c r="X66"/>
      <c r="Y66"/>
      <c r="Z66"/>
      <c r="AA66"/>
      <c r="AB66"/>
      <c r="AC66"/>
      <c r="AD66"/>
    </row>
  </sheetData>
  <mergeCells count="1">
    <mergeCell ref="B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C6F2-4BDE-4C3E-8040-9CEFE92402BA}">
  <dimension ref="A1:Y62"/>
  <sheetViews>
    <sheetView zoomScale="85" zoomScaleNormal="85" workbookViewId="0">
      <selection activeCell="J43" sqref="J43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 t="shared" ref="B2:B33" si="0">W$9*(1+W$7*W$8*$A2)^(-1/W$8)</f>
        <v>9000</v>
      </c>
      <c r="D2">
        <f t="shared" ref="D2:D33" si="1">X$9*(1+X$7*X$8*$A2)^(-1/X$8)</f>
        <v>1800</v>
      </c>
      <c r="F2">
        <f t="shared" ref="F2:F33" si="2">Y$9*(1+Y$7*Y$8*$A2)^(-1/Y$8)</f>
        <v>3700</v>
      </c>
      <c r="H2">
        <v>113.54014954483461</v>
      </c>
      <c r="I2">
        <v>138.07746311676729</v>
      </c>
      <c r="J2">
        <v>1424.1899367644478</v>
      </c>
    </row>
    <row r="3" spans="1:25" x14ac:dyDescent="0.25">
      <c r="A3">
        <v>1</v>
      </c>
      <c r="B3">
        <f t="shared" si="0"/>
        <v>5705.4433073454811</v>
      </c>
      <c r="C3" s="1">
        <f>B3/B$2</f>
        <v>0.63393814526060899</v>
      </c>
      <c r="D3">
        <f t="shared" si="1"/>
        <v>1370.9060415716322</v>
      </c>
      <c r="E3" s="1">
        <f>D3/D$2</f>
        <v>0.76161446753979567</v>
      </c>
      <c r="F3">
        <f t="shared" si="2"/>
        <v>2466.6666666666665</v>
      </c>
      <c r="H3">
        <v>82.393844717454556</v>
      </c>
      <c r="I3">
        <v>100.03240323205429</v>
      </c>
      <c r="J3">
        <v>1413.5929079195835</v>
      </c>
      <c r="L3">
        <f t="shared" ref="L3:L34" si="3">1-(B3/B2)</f>
        <v>0.36606185473939101</v>
      </c>
      <c r="M3">
        <f t="shared" ref="M3:M34" si="4">1-(D3/D2)</f>
        <v>0.23838553246020433</v>
      </c>
      <c r="N3">
        <f>1-(F3/F2)</f>
        <v>0.33333333333333337</v>
      </c>
      <c r="O3">
        <f>1-(H3/H2)</f>
        <v>0.27431974462109576</v>
      </c>
      <c r="P3" s="1">
        <f>H3/H$2</f>
        <v>0.72568025537890424</v>
      </c>
      <c r="Q3">
        <f t="shared" ref="Q3:Q34" si="5">1-(I3/I2)</f>
        <v>0.27553417499088628</v>
      </c>
      <c r="R3" s="1">
        <f>I3/I$2</f>
        <v>0.72446582500911372</v>
      </c>
      <c r="S3">
        <f>L3-O3</f>
        <v>9.174211011829525E-2</v>
      </c>
      <c r="T3">
        <f>M3-O3</f>
        <v>-3.5934212160891432E-2</v>
      </c>
    </row>
    <row r="4" spans="1:25" x14ac:dyDescent="0.25">
      <c r="A4">
        <v>2</v>
      </c>
      <c r="B4">
        <f t="shared" si="0"/>
        <v>3880.810353345229</v>
      </c>
      <c r="C4" s="1">
        <f t="shared" ref="C4:C62" si="6">B4/B$2</f>
        <v>0.4312011503716921</v>
      </c>
      <c r="D4">
        <f t="shared" si="1"/>
        <v>1090.7311780295729</v>
      </c>
      <c r="E4" s="1">
        <f t="shared" ref="E4:E62" si="7">D4/D$2</f>
        <v>0.605961765571985</v>
      </c>
      <c r="F4">
        <f t="shared" si="2"/>
        <v>1850</v>
      </c>
      <c r="H4">
        <v>63.063675351960555</v>
      </c>
      <c r="I4">
        <v>76.062752373246539</v>
      </c>
      <c r="J4">
        <v>1404.1134748162081</v>
      </c>
      <c r="L4">
        <f t="shared" si="3"/>
        <v>0.31980564098343167</v>
      </c>
      <c r="M4">
        <f t="shared" si="4"/>
        <v>0.20437203940020687</v>
      </c>
      <c r="N4">
        <f t="shared" ref="N4:N62" si="8">1-(F4/F3)</f>
        <v>0.25</v>
      </c>
      <c r="O4">
        <f t="shared" ref="O4:O24" si="9">1-(H4/H3)</f>
        <v>0.23460695919435648</v>
      </c>
      <c r="P4" s="1">
        <f t="shared" ref="P4:P62" si="10">H4/H$2</f>
        <v>0.55543061731707555</v>
      </c>
      <c r="Q4">
        <f t="shared" si="5"/>
        <v>0.23961886433142232</v>
      </c>
      <c r="R4" s="1">
        <f t="shared" ref="R4:R62" si="11">I4/I$2</f>
        <v>0.55087014677350299</v>
      </c>
      <c r="S4">
        <f t="shared" ref="S4:S62" si="12">L4-O4</f>
        <v>8.5198681789075192E-2</v>
      </c>
      <c r="T4">
        <f t="shared" ref="T4:T62" si="13">M4-O4</f>
        <v>-3.0234919794149606E-2</v>
      </c>
    </row>
    <row r="5" spans="1:25" x14ac:dyDescent="0.25">
      <c r="A5">
        <v>3</v>
      </c>
      <c r="B5">
        <f t="shared" si="0"/>
        <v>2779.3455997573642</v>
      </c>
      <c r="C5" s="1">
        <f t="shared" si="6"/>
        <v>0.30881617775081827</v>
      </c>
      <c r="D5">
        <f t="shared" si="1"/>
        <v>895.66861402359245</v>
      </c>
      <c r="E5" s="1">
        <f t="shared" si="7"/>
        <v>0.49759367445755137</v>
      </c>
      <c r="F5">
        <f t="shared" si="2"/>
        <v>1480</v>
      </c>
      <c r="H5">
        <v>50.107703411536676</v>
      </c>
      <c r="I5">
        <v>59.940164534074079</v>
      </c>
      <c r="J5">
        <v>1395.5199152523394</v>
      </c>
      <c r="L5">
        <f t="shared" si="3"/>
        <v>0.28382339081280039</v>
      </c>
      <c r="M5">
        <f t="shared" si="4"/>
        <v>0.17883651621508134</v>
      </c>
      <c r="N5">
        <f t="shared" si="8"/>
        <v>0.19999999999999996</v>
      </c>
      <c r="O5">
        <f t="shared" si="9"/>
        <v>0.20544270323789648</v>
      </c>
      <c r="P5" s="1">
        <f t="shared" si="10"/>
        <v>0.44132144983436195</v>
      </c>
      <c r="Q5">
        <f t="shared" si="5"/>
        <v>0.21196429705905884</v>
      </c>
      <c r="R5" s="1">
        <f t="shared" si="11"/>
        <v>0.43410534334183687</v>
      </c>
      <c r="S5">
        <f t="shared" si="12"/>
        <v>7.8380687574903907E-2</v>
      </c>
      <c r="T5">
        <f t="shared" si="13"/>
        <v>-2.6606187022815142E-2</v>
      </c>
    </row>
    <row r="6" spans="1:25" x14ac:dyDescent="0.25">
      <c r="A6">
        <v>4</v>
      </c>
      <c r="B6">
        <f t="shared" si="0"/>
        <v>2070.4333124998052</v>
      </c>
      <c r="C6" s="1">
        <f t="shared" si="6"/>
        <v>0.23004814583331168</v>
      </c>
      <c r="D6">
        <f t="shared" si="1"/>
        <v>753.28848612986542</v>
      </c>
      <c r="E6" s="1">
        <f t="shared" si="7"/>
        <v>0.41849360340548081</v>
      </c>
      <c r="F6">
        <f t="shared" si="2"/>
        <v>1233.3333333333333</v>
      </c>
      <c r="H6">
        <v>40.944005313865375</v>
      </c>
      <c r="I6">
        <v>48.546985264179646</v>
      </c>
      <c r="J6">
        <v>1387.6498894927865</v>
      </c>
      <c r="L6">
        <f t="shared" si="3"/>
        <v>0.2550644609721967</v>
      </c>
      <c r="M6">
        <f t="shared" si="4"/>
        <v>0.15896518607938703</v>
      </c>
      <c r="N6">
        <f t="shared" si="8"/>
        <v>0.16666666666666674</v>
      </c>
      <c r="O6">
        <f t="shared" si="9"/>
        <v>0.18288002589959995</v>
      </c>
      <c r="P6" s="1">
        <f t="shared" si="10"/>
        <v>0.36061257165860483</v>
      </c>
      <c r="Q6">
        <f t="shared" si="5"/>
        <v>0.19007587580807805</v>
      </c>
      <c r="R6" s="1">
        <f t="shared" si="11"/>
        <v>0.35159239001317077</v>
      </c>
      <c r="S6">
        <f t="shared" si="12"/>
        <v>7.2184435072596753E-2</v>
      </c>
      <c r="T6">
        <f t="shared" si="13"/>
        <v>-2.3914839820212919E-2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1590.9902576697318</v>
      </c>
      <c r="C7" s="1">
        <f t="shared" si="6"/>
        <v>0.17677669529663687</v>
      </c>
      <c r="D7">
        <f t="shared" si="1"/>
        <v>645.52021402725109</v>
      </c>
      <c r="E7" s="1">
        <f t="shared" si="7"/>
        <v>0.35862234112625058</v>
      </c>
      <c r="F7">
        <f t="shared" si="2"/>
        <v>1057.1428571428571</v>
      </c>
      <c r="H7">
        <v>34.194813433285219</v>
      </c>
      <c r="I7">
        <v>40.18086838680069</v>
      </c>
      <c r="J7">
        <v>1380.3841049899802</v>
      </c>
      <c r="L7">
        <f t="shared" si="3"/>
        <v>0.23156652857908389</v>
      </c>
      <c r="M7">
        <f t="shared" si="4"/>
        <v>0.1430637452807626</v>
      </c>
      <c r="N7">
        <f t="shared" si="8"/>
        <v>0.14285714285714279</v>
      </c>
      <c r="O7">
        <f t="shared" si="9"/>
        <v>0.16483956146553624</v>
      </c>
      <c r="P7" s="1">
        <f t="shared" si="10"/>
        <v>0.30116935348744112</v>
      </c>
      <c r="Q7">
        <f t="shared" si="5"/>
        <v>0.17233030705929109</v>
      </c>
      <c r="R7" s="1">
        <f t="shared" si="11"/>
        <v>0.29100236548249103</v>
      </c>
      <c r="S7">
        <f t="shared" si="12"/>
        <v>6.6726967113547642E-2</v>
      </c>
      <c r="T7">
        <f t="shared" si="13"/>
        <v>-2.1775816184773644E-2</v>
      </c>
      <c r="V7" t="s">
        <v>17</v>
      </c>
      <c r="W7">
        <v>0.5</v>
      </c>
      <c r="X7">
        <v>0.3</v>
      </c>
      <c r="Y7">
        <v>0.5</v>
      </c>
    </row>
    <row r="8" spans="1:25" x14ac:dyDescent="0.25">
      <c r="A8">
        <v>6</v>
      </c>
      <c r="B8">
        <f t="shared" si="0"/>
        <v>1253.6774302002434</v>
      </c>
      <c r="C8" s="1">
        <f t="shared" si="6"/>
        <v>0.13929749224447149</v>
      </c>
      <c r="D8">
        <f t="shared" si="1"/>
        <v>561.56923361618999</v>
      </c>
      <c r="E8" s="1">
        <f t="shared" si="7"/>
        <v>0.31198290756454999</v>
      </c>
      <c r="F8">
        <f t="shared" si="2"/>
        <v>925</v>
      </c>
      <c r="H8">
        <v>29.063508791456773</v>
      </c>
      <c r="I8">
        <v>33.846275220004145</v>
      </c>
      <c r="J8">
        <v>1373.6317482454456</v>
      </c>
      <c r="L8">
        <f t="shared" si="3"/>
        <v>0.21201438905322956</v>
      </c>
      <c r="M8">
        <f t="shared" si="4"/>
        <v>0.13005166776623522</v>
      </c>
      <c r="N8">
        <f t="shared" si="8"/>
        <v>0.125</v>
      </c>
      <c r="O8">
        <f t="shared" si="9"/>
        <v>0.15006090475796063</v>
      </c>
      <c r="P8" s="1">
        <f t="shared" si="10"/>
        <v>0.25597560781774564</v>
      </c>
      <c r="Q8">
        <f t="shared" si="5"/>
        <v>0.15765197272036668</v>
      </c>
      <c r="R8" s="1">
        <f t="shared" si="11"/>
        <v>0.24512526849788319</v>
      </c>
      <c r="S8">
        <f t="shared" si="12"/>
        <v>6.1953484295268924E-2</v>
      </c>
      <c r="T8">
        <f t="shared" si="13"/>
        <v>-2.000923699172541E-2</v>
      </c>
      <c r="V8" t="s">
        <v>18</v>
      </c>
      <c r="W8">
        <v>0.4</v>
      </c>
      <c r="X8">
        <v>0.7</v>
      </c>
      <c r="Y8">
        <v>1</v>
      </c>
    </row>
    <row r="9" spans="1:25" x14ac:dyDescent="0.25">
      <c r="A9">
        <v>7</v>
      </c>
      <c r="B9">
        <f t="shared" si="0"/>
        <v>1008.5894130748477</v>
      </c>
      <c r="C9" s="1">
        <f t="shared" si="6"/>
        <v>0.11206549034164974</v>
      </c>
      <c r="D9">
        <f t="shared" si="1"/>
        <v>494.62590465948159</v>
      </c>
      <c r="E9" s="1">
        <f t="shared" si="7"/>
        <v>0.27479216925526756</v>
      </c>
      <c r="F9">
        <f t="shared" si="2"/>
        <v>822.22222222222217</v>
      </c>
      <c r="H9">
        <v>25.060785771172831</v>
      </c>
      <c r="I9">
        <v>28.928153701271782</v>
      </c>
      <c r="J9">
        <v>1367.3220709840823</v>
      </c>
      <c r="L9">
        <f t="shared" si="3"/>
        <v>0.19549527751029949</v>
      </c>
      <c r="M9">
        <f t="shared" si="4"/>
        <v>0.11920761492867227</v>
      </c>
      <c r="N9">
        <f t="shared" si="8"/>
        <v>0.11111111111111116</v>
      </c>
      <c r="O9">
        <f t="shared" si="9"/>
        <v>0.13772332339516224</v>
      </c>
      <c r="P9" s="1">
        <f t="shared" si="10"/>
        <v>0.22072179640098905</v>
      </c>
      <c r="Q9">
        <f t="shared" si="5"/>
        <v>0.14530761470099995</v>
      </c>
      <c r="R9" s="1">
        <f t="shared" si="11"/>
        <v>0.20950670042951364</v>
      </c>
      <c r="S9">
        <f t="shared" si="12"/>
        <v>5.7771954115137247E-2</v>
      </c>
      <c r="T9">
        <f t="shared" si="13"/>
        <v>-1.8515708466489977E-2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825.67500836011561</v>
      </c>
      <c r="C10" s="1">
        <f t="shared" si="6"/>
        <v>9.1741667595568399E-2</v>
      </c>
      <c r="D10">
        <f t="shared" si="1"/>
        <v>440.20135068129099</v>
      </c>
      <c r="E10" s="1">
        <f t="shared" si="7"/>
        <v>0.24455630593405056</v>
      </c>
      <c r="F10">
        <f t="shared" si="2"/>
        <v>740</v>
      </c>
      <c r="H10">
        <v>21.871481220321911</v>
      </c>
      <c r="I10">
        <v>25.02924651566606</v>
      </c>
      <c r="J10">
        <v>1361.3986066352963</v>
      </c>
      <c r="L10">
        <f t="shared" si="3"/>
        <v>0.18135665746984986</v>
      </c>
      <c r="M10">
        <f t="shared" si="4"/>
        <v>0.11003175018837408</v>
      </c>
      <c r="N10">
        <f t="shared" si="8"/>
        <v>9.9999999999999978E-2</v>
      </c>
      <c r="O10">
        <f t="shared" si="9"/>
        <v>0.12726275145448729</v>
      </c>
      <c r="P10" s="1">
        <f t="shared" si="10"/>
        <v>0.19263213328502202</v>
      </c>
      <c r="Q10">
        <f t="shared" si="5"/>
        <v>0.13477898471737981</v>
      </c>
      <c r="R10" s="1">
        <f t="shared" si="11"/>
        <v>0.18126960005413556</v>
      </c>
      <c r="S10">
        <f t="shared" si="12"/>
        <v>5.4093906015362569E-2</v>
      </c>
      <c r="T10">
        <f t="shared" si="13"/>
        <v>-1.7231001266113211E-2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686.03682933734342</v>
      </c>
      <c r="C11" s="1">
        <f t="shared" si="6"/>
        <v>7.6226314370815937E-2</v>
      </c>
      <c r="D11">
        <f t="shared" si="1"/>
        <v>395.22737277262797</v>
      </c>
      <c r="E11" s="1">
        <f t="shared" si="7"/>
        <v>0.21957076265145997</v>
      </c>
      <c r="F11">
        <f t="shared" si="2"/>
        <v>672.72727272727275</v>
      </c>
      <c r="H11">
        <v>19.284558754578917</v>
      </c>
      <c r="I11">
        <v>21.88329657738085</v>
      </c>
      <c r="J11">
        <v>1355.8155088069352</v>
      </c>
      <c r="L11">
        <f t="shared" si="3"/>
        <v>0.16912002617120447</v>
      </c>
      <c r="M11">
        <f t="shared" si="4"/>
        <v>0.10216683306186514</v>
      </c>
      <c r="N11">
        <f t="shared" si="8"/>
        <v>9.0909090909090828E-2</v>
      </c>
      <c r="O11">
        <f t="shared" si="9"/>
        <v>0.11827833879578997</v>
      </c>
      <c r="P11" s="1">
        <f t="shared" si="10"/>
        <v>0.1698479245613804</v>
      </c>
      <c r="Q11">
        <f t="shared" si="5"/>
        <v>0.12569095663012175</v>
      </c>
      <c r="R11" s="1">
        <f t="shared" si="11"/>
        <v>0.15848565061537168</v>
      </c>
      <c r="S11">
        <f t="shared" si="12"/>
        <v>5.0841687375414502E-2</v>
      </c>
      <c r="T11">
        <f t="shared" si="13"/>
        <v>-1.6111505733924836E-2</v>
      </c>
    </row>
    <row r="12" spans="1:25" x14ac:dyDescent="0.25">
      <c r="A12">
        <v>10</v>
      </c>
      <c r="B12">
        <f t="shared" si="0"/>
        <v>577.35026918962558</v>
      </c>
      <c r="C12" s="1">
        <f t="shared" si="6"/>
        <v>6.4150029909958398E-2</v>
      </c>
      <c r="D12">
        <f t="shared" si="1"/>
        <v>357.54213423261513</v>
      </c>
      <c r="E12" s="1">
        <f t="shared" si="7"/>
        <v>0.19863451901811952</v>
      </c>
      <c r="F12">
        <f t="shared" si="2"/>
        <v>616.66666666666663</v>
      </c>
      <c r="H12">
        <v>17.154066844303436</v>
      </c>
      <c r="I12">
        <v>19.306205993560294</v>
      </c>
      <c r="J12">
        <v>1350.5349809946756</v>
      </c>
      <c r="L12">
        <f t="shared" si="3"/>
        <v>0.1584267134064804</v>
      </c>
      <c r="M12">
        <f t="shared" si="4"/>
        <v>9.5350780680094616E-2</v>
      </c>
      <c r="N12">
        <f t="shared" si="8"/>
        <v>8.333333333333337E-2</v>
      </c>
      <c r="O12">
        <f t="shared" si="9"/>
        <v>0.1104765702647782</v>
      </c>
      <c r="P12" s="1">
        <f t="shared" si="10"/>
        <v>0.15108370838924831</v>
      </c>
      <c r="Q12">
        <f t="shared" si="5"/>
        <v>0.11776519020833021</v>
      </c>
      <c r="R12" s="1">
        <f t="shared" si="11"/>
        <v>0.13982155782536149</v>
      </c>
      <c r="S12">
        <f t="shared" si="12"/>
        <v>4.7950143141702206E-2</v>
      </c>
      <c r="T12">
        <f t="shared" si="13"/>
        <v>-1.512578958468358E-2</v>
      </c>
    </row>
    <row r="13" spans="1:25" x14ac:dyDescent="0.25">
      <c r="A13">
        <v>11</v>
      </c>
      <c r="B13">
        <f t="shared" si="0"/>
        <v>491.32353021235605</v>
      </c>
      <c r="C13" s="1">
        <f t="shared" si="6"/>
        <v>5.4591503356928452E-2</v>
      </c>
      <c r="D13">
        <f t="shared" si="1"/>
        <v>325.58252386117647</v>
      </c>
      <c r="E13" s="1">
        <f t="shared" si="7"/>
        <v>0.1808791799228758</v>
      </c>
      <c r="F13">
        <f t="shared" si="2"/>
        <v>569.23076923076928</v>
      </c>
      <c r="H13">
        <v>15.37626572840321</v>
      </c>
      <c r="I13">
        <v>17.167255806516426</v>
      </c>
      <c r="J13">
        <v>1345.5254449503213</v>
      </c>
      <c r="L13">
        <f t="shared" si="3"/>
        <v>0.1490026827180968</v>
      </c>
      <c r="M13">
        <f t="shared" si="4"/>
        <v>8.9386976558812781E-2</v>
      </c>
      <c r="N13">
        <f t="shared" si="8"/>
        <v>7.6923076923076761E-2</v>
      </c>
      <c r="O13">
        <f t="shared" si="9"/>
        <v>0.10363729674346012</v>
      </c>
      <c r="P13" s="1">
        <f t="shared" si="10"/>
        <v>0.13542580126980938</v>
      </c>
      <c r="Q13">
        <f t="shared" si="5"/>
        <v>0.11079080932614771</v>
      </c>
      <c r="R13" s="1">
        <f t="shared" si="11"/>
        <v>0.12433061427264692</v>
      </c>
      <c r="S13">
        <f t="shared" si="12"/>
        <v>4.5365385974636685E-2</v>
      </c>
      <c r="T13">
        <f t="shared" si="13"/>
        <v>-1.4250320184647336E-2</v>
      </c>
    </row>
    <row r="14" spans="1:25" x14ac:dyDescent="0.25">
      <c r="A14">
        <v>12</v>
      </c>
      <c r="B14">
        <f t="shared" si="0"/>
        <v>422.22623710378565</v>
      </c>
      <c r="C14" s="1">
        <f t="shared" si="6"/>
        <v>4.6914026344865072E-2</v>
      </c>
      <c r="D14">
        <f t="shared" si="1"/>
        <v>298.19288140239502</v>
      </c>
      <c r="E14" s="1">
        <f t="shared" si="7"/>
        <v>0.16566271189021944</v>
      </c>
      <c r="F14">
        <f t="shared" si="2"/>
        <v>528.57142857142856</v>
      </c>
      <c r="H14">
        <v>13.875661629977545</v>
      </c>
      <c r="I14">
        <v>15.371469457528727</v>
      </c>
      <c r="J14">
        <v>1340.7602366534345</v>
      </c>
      <c r="L14">
        <f t="shared" si="3"/>
        <v>0.14063501717230131</v>
      </c>
      <c r="M14">
        <f t="shared" si="4"/>
        <v>8.4125038819528264E-2</v>
      </c>
      <c r="N14">
        <f t="shared" si="8"/>
        <v>7.1428571428571508E-2</v>
      </c>
      <c r="O14">
        <f t="shared" si="9"/>
        <v>9.7592232400987466E-2</v>
      </c>
      <c r="P14" s="1">
        <f t="shared" si="10"/>
        <v>0.12220929499919621</v>
      </c>
      <c r="Q14">
        <f t="shared" si="5"/>
        <v>0.10460532360134378</v>
      </c>
      <c r="R14" s="1">
        <f t="shared" si="11"/>
        <v>0.11132497013310284</v>
      </c>
      <c r="S14">
        <f t="shared" si="12"/>
        <v>4.3042784771313847E-2</v>
      </c>
      <c r="T14">
        <f t="shared" si="13"/>
        <v>-1.3467193581459203E-2</v>
      </c>
    </row>
    <row r="15" spans="1:25" x14ac:dyDescent="0.25">
      <c r="A15">
        <v>13</v>
      </c>
      <c r="B15">
        <f t="shared" si="0"/>
        <v>366.00435881578477</v>
      </c>
      <c r="C15" s="1">
        <f t="shared" si="6"/>
        <v>4.0667150979531642E-2</v>
      </c>
      <c r="D15">
        <f t="shared" si="1"/>
        <v>274.50205656113349</v>
      </c>
      <c r="E15" s="1">
        <f t="shared" si="7"/>
        <v>0.15250114253396305</v>
      </c>
      <c r="F15">
        <f t="shared" si="2"/>
        <v>493.33333333333331</v>
      </c>
      <c r="H15">
        <v>12.596189434700818</v>
      </c>
      <c r="I15">
        <v>13.848450950377838</v>
      </c>
      <c r="J15">
        <v>1336.2165847294302</v>
      </c>
      <c r="L15">
        <f t="shared" si="3"/>
        <v>0.1331558139864748</v>
      </c>
      <c r="M15">
        <f t="shared" si="4"/>
        <v>7.9447989267362962E-2</v>
      </c>
      <c r="N15">
        <f t="shared" si="8"/>
        <v>6.6666666666666652E-2</v>
      </c>
      <c r="O15">
        <f t="shared" si="9"/>
        <v>9.2209815243152304E-2</v>
      </c>
      <c r="P15" s="1">
        <f t="shared" si="10"/>
        <v>0.11094039848632443</v>
      </c>
      <c r="Q15">
        <f t="shared" si="5"/>
        <v>9.9080866104504839E-2</v>
      </c>
      <c r="R15" s="1">
        <f t="shared" si="11"/>
        <v>0.10029479567325687</v>
      </c>
      <c r="S15">
        <f t="shared" si="12"/>
        <v>4.0945998743322498E-2</v>
      </c>
      <c r="T15">
        <f t="shared" si="13"/>
        <v>-1.2761825975789343E-2</v>
      </c>
    </row>
    <row r="16" spans="1:25" x14ac:dyDescent="0.25">
      <c r="A16">
        <v>14</v>
      </c>
      <c r="B16">
        <f t="shared" si="0"/>
        <v>319.73009587141212</v>
      </c>
      <c r="C16" s="1">
        <f t="shared" si="6"/>
        <v>3.5525566207934678E-2</v>
      </c>
      <c r="D16">
        <f t="shared" si="1"/>
        <v>253.84207943558252</v>
      </c>
      <c r="E16" s="1">
        <f t="shared" si="7"/>
        <v>0.14102337746421251</v>
      </c>
      <c r="F16">
        <f t="shared" si="2"/>
        <v>462.5</v>
      </c>
      <c r="H16">
        <v>11.495448622259131</v>
      </c>
      <c r="I16">
        <v>12.545082518170505</v>
      </c>
      <c r="J16">
        <v>1331.8748765334808</v>
      </c>
      <c r="L16">
        <f t="shared" si="3"/>
        <v>0.12643090670858148</v>
      </c>
      <c r="M16">
        <f t="shared" si="4"/>
        <v>7.5263469368397451E-2</v>
      </c>
      <c r="N16">
        <f t="shared" si="8"/>
        <v>6.25E-2</v>
      </c>
      <c r="O16">
        <f t="shared" si="9"/>
        <v>8.7386809967250345E-2</v>
      </c>
      <c r="P16" s="1">
        <f t="shared" si="10"/>
        <v>0.10124567096610897</v>
      </c>
      <c r="Q16">
        <f t="shared" si="5"/>
        <v>9.4116550427018941E-2</v>
      </c>
      <c r="R16" s="1">
        <f t="shared" si="11"/>
        <v>9.0855395478707246E-2</v>
      </c>
      <c r="S16">
        <f t="shared" si="12"/>
        <v>3.9044096741331136E-2</v>
      </c>
      <c r="T16">
        <f t="shared" si="13"/>
        <v>-1.2123340598852894E-2</v>
      </c>
    </row>
    <row r="17" spans="1:20" x14ac:dyDescent="0.25">
      <c r="A17">
        <v>15</v>
      </c>
      <c r="B17">
        <f t="shared" si="0"/>
        <v>281.25</v>
      </c>
      <c r="C17" s="1">
        <f t="shared" si="6"/>
        <v>3.125E-2</v>
      </c>
      <c r="D17">
        <f t="shared" si="1"/>
        <v>235.69298281608192</v>
      </c>
      <c r="E17" s="1">
        <f t="shared" si="7"/>
        <v>0.1309405460089344</v>
      </c>
      <c r="F17">
        <f t="shared" si="2"/>
        <v>435.29411764705884</v>
      </c>
      <c r="H17">
        <v>10.540868115662219</v>
      </c>
      <c r="I17">
        <v>11.420660176779304</v>
      </c>
      <c r="J17">
        <v>1327.7180980493231</v>
      </c>
      <c r="L17">
        <f t="shared" si="3"/>
        <v>0.12035181038099052</v>
      </c>
      <c r="M17">
        <f t="shared" si="4"/>
        <v>7.1497588815278679E-2</v>
      </c>
      <c r="N17">
        <f t="shared" si="8"/>
        <v>5.8823529411764719E-2</v>
      </c>
      <c r="O17">
        <f t="shared" si="9"/>
        <v>8.3039865425392545E-2</v>
      </c>
      <c r="P17" s="1">
        <f t="shared" si="10"/>
        <v>9.2838244074179704E-2</v>
      </c>
      <c r="Q17">
        <f t="shared" si="5"/>
        <v>8.9630525726918764E-2</v>
      </c>
      <c r="R17" s="1">
        <f t="shared" si="11"/>
        <v>8.2711978616823584E-2</v>
      </c>
      <c r="S17">
        <f t="shared" si="12"/>
        <v>3.7311944955597975E-2</v>
      </c>
      <c r="T17">
        <f t="shared" si="13"/>
        <v>-1.1542276610113866E-2</v>
      </c>
    </row>
    <row r="18" spans="1:20" x14ac:dyDescent="0.25">
      <c r="A18">
        <v>16</v>
      </c>
      <c r="B18">
        <f t="shared" si="0"/>
        <v>248.95410024197264</v>
      </c>
      <c r="C18" s="1">
        <f t="shared" si="6"/>
        <v>2.7661566693552516E-2</v>
      </c>
      <c r="D18">
        <f t="shared" si="1"/>
        <v>219.6445226445671</v>
      </c>
      <c r="E18" s="1">
        <f t="shared" si="7"/>
        <v>0.12202473480253728</v>
      </c>
      <c r="F18">
        <f t="shared" si="2"/>
        <v>411.11111111111109</v>
      </c>
      <c r="H18">
        <v>9.7070676722210205</v>
      </c>
      <c r="I18">
        <v>10.443549215101866</v>
      </c>
      <c r="J18">
        <v>1323.7313735111074</v>
      </c>
      <c r="L18">
        <f t="shared" si="3"/>
        <v>0.11482986580631949</v>
      </c>
      <c r="M18">
        <f t="shared" si="4"/>
        <v>6.8090530230328961E-2</v>
      </c>
      <c r="N18">
        <f t="shared" si="8"/>
        <v>5.5555555555555691E-2</v>
      </c>
      <c r="O18">
        <f t="shared" si="9"/>
        <v>7.9101686340453337E-2</v>
      </c>
      <c r="P18" s="1">
        <f t="shared" si="10"/>
        <v>8.5494582411025491E-2</v>
      </c>
      <c r="Q18">
        <f t="shared" si="5"/>
        <v>8.5556434264992598E-2</v>
      </c>
      <c r="R18" s="1">
        <f t="shared" si="11"/>
        <v>7.5635436655365845E-2</v>
      </c>
      <c r="S18">
        <f t="shared" si="12"/>
        <v>3.572817946586615E-2</v>
      </c>
      <c r="T18">
        <f t="shared" si="13"/>
        <v>-1.1011156110124376E-2</v>
      </c>
    </row>
    <row r="19" spans="1:20" x14ac:dyDescent="0.25">
      <c r="A19">
        <v>17</v>
      </c>
      <c r="B19">
        <f t="shared" si="0"/>
        <v>221.62095307877917</v>
      </c>
      <c r="C19" s="1">
        <f t="shared" si="6"/>
        <v>2.4624550342086573E-2</v>
      </c>
      <c r="D19">
        <f t="shared" si="1"/>
        <v>205.36908891218496</v>
      </c>
      <c r="E19" s="1">
        <f t="shared" si="7"/>
        <v>0.1140939382845472</v>
      </c>
      <c r="F19">
        <f t="shared" si="2"/>
        <v>389.4736842105263</v>
      </c>
      <c r="H19">
        <v>8.9740183106603109</v>
      </c>
      <c r="I19">
        <v>9.5888528611231294</v>
      </c>
      <c r="J19">
        <v>1319.9016151688127</v>
      </c>
      <c r="L19">
        <f t="shared" si="3"/>
        <v>0.109791913997909</v>
      </c>
      <c r="M19">
        <f t="shared" si="4"/>
        <v>6.4993351805466615E-2</v>
      </c>
      <c r="N19">
        <f t="shared" si="8"/>
        <v>5.2631578947368363E-2</v>
      </c>
      <c r="O19">
        <f t="shared" si="9"/>
        <v>7.5517075425207691E-2</v>
      </c>
      <c r="P19" s="1">
        <f t="shared" si="10"/>
        <v>7.9038281582645448E-2</v>
      </c>
      <c r="Q19">
        <f t="shared" si="5"/>
        <v>8.1839644394341104E-2</v>
      </c>
      <c r="R19" s="1">
        <f t="shared" si="11"/>
        <v>6.9445459415879998E-2</v>
      </c>
      <c r="S19">
        <f t="shared" si="12"/>
        <v>3.4274838572701305E-2</v>
      </c>
      <c r="T19">
        <f t="shared" si="13"/>
        <v>-1.0523723619741077E-2</v>
      </c>
    </row>
    <row r="20" spans="1:20" x14ac:dyDescent="0.25">
      <c r="A20">
        <v>18</v>
      </c>
      <c r="B20">
        <f t="shared" si="0"/>
        <v>198.31151403976432</v>
      </c>
      <c r="C20" s="1">
        <f t="shared" si="6"/>
        <v>2.2034612671084926E-2</v>
      </c>
      <c r="D20">
        <f t="shared" si="1"/>
        <v>192.60219143199501</v>
      </c>
      <c r="E20" s="1">
        <f t="shared" si="7"/>
        <v>0.10700121746221945</v>
      </c>
      <c r="F20">
        <f t="shared" si="2"/>
        <v>370</v>
      </c>
      <c r="H20">
        <v>8.3257315291656582</v>
      </c>
      <c r="I20">
        <v>8.8367529636275073</v>
      </c>
      <c r="J20">
        <v>1316.2172433281514</v>
      </c>
      <c r="L20">
        <f t="shared" si="3"/>
        <v>0.10517705440391767</v>
      </c>
      <c r="M20">
        <f t="shared" si="4"/>
        <v>6.2165623599026776E-2</v>
      </c>
      <c r="N20">
        <f t="shared" si="8"/>
        <v>4.9999999999999933E-2</v>
      </c>
      <c r="O20">
        <f t="shared" si="9"/>
        <v>7.2240412160129774E-2</v>
      </c>
      <c r="P20" s="1">
        <f t="shared" si="10"/>
        <v>7.3328523544686747E-2</v>
      </c>
      <c r="Q20">
        <f t="shared" si="5"/>
        <v>7.8434814715420464E-2</v>
      </c>
      <c r="R20" s="1">
        <f t="shared" si="11"/>
        <v>6.3998517673768199E-2</v>
      </c>
      <c r="S20">
        <f t="shared" si="12"/>
        <v>3.2936642243787895E-2</v>
      </c>
      <c r="T20">
        <f t="shared" si="13"/>
        <v>-1.0074788561102999E-2</v>
      </c>
    </row>
    <row r="21" spans="1:20" x14ac:dyDescent="0.25">
      <c r="A21">
        <v>19</v>
      </c>
      <c r="B21">
        <f t="shared" si="0"/>
        <v>178.29510335454611</v>
      </c>
      <c r="C21" s="1">
        <f t="shared" si="6"/>
        <v>1.9810567039394014E-2</v>
      </c>
      <c r="D21">
        <f t="shared" si="1"/>
        <v>181.12817502150358</v>
      </c>
      <c r="E21" s="1">
        <f t="shared" si="7"/>
        <v>0.10062676390083532</v>
      </c>
      <c r="F21">
        <f t="shared" si="2"/>
        <v>352.38095238095235</v>
      </c>
      <c r="H21">
        <v>7.7493124658172334</v>
      </c>
      <c r="I21">
        <v>8.1713105209638197</v>
      </c>
      <c r="J21">
        <v>1312.6679493166387</v>
      </c>
      <c r="L21">
        <f t="shared" si="3"/>
        <v>0.10093418318214553</v>
      </c>
      <c r="M21">
        <f t="shared" si="4"/>
        <v>5.9573654511312912E-2</v>
      </c>
      <c r="N21">
        <f t="shared" si="8"/>
        <v>4.7619047619047672E-2</v>
      </c>
      <c r="O21">
        <f t="shared" si="9"/>
        <v>6.9233443491323987E-2</v>
      </c>
      <c r="P21" s="1">
        <f t="shared" si="10"/>
        <v>6.8251737353553457E-2</v>
      </c>
      <c r="Q21">
        <f t="shared" si="5"/>
        <v>7.5303954450540833E-2</v>
      </c>
      <c r="R21" s="1">
        <f t="shared" si="11"/>
        <v>5.917917621396062E-2</v>
      </c>
      <c r="S21">
        <f t="shared" si="12"/>
        <v>3.1700739690821544E-2</v>
      </c>
      <c r="T21">
        <f t="shared" si="13"/>
        <v>-9.6597889800110748E-3</v>
      </c>
    </row>
    <row r="22" spans="1:20" x14ac:dyDescent="0.25">
      <c r="A22">
        <v>20</v>
      </c>
      <c r="B22">
        <f t="shared" si="0"/>
        <v>160.99689437998487</v>
      </c>
      <c r="C22" s="1">
        <f t="shared" si="6"/>
        <v>1.7888543819998319E-2</v>
      </c>
      <c r="D22">
        <f t="shared" si="1"/>
        <v>170.76960962076151</v>
      </c>
      <c r="E22" s="1">
        <f t="shared" si="7"/>
        <v>9.4872005344867505E-2</v>
      </c>
      <c r="F22">
        <f t="shared" si="2"/>
        <v>336.36363636363637</v>
      </c>
      <c r="H22">
        <v>7.2342602045812354</v>
      </c>
      <c r="I22">
        <v>7.5795845152141821</v>
      </c>
      <c r="J22">
        <v>1309.244523676429</v>
      </c>
      <c r="L22">
        <f t="shared" si="3"/>
        <v>9.7020101220408494E-2</v>
      </c>
      <c r="M22">
        <f t="shared" si="4"/>
        <v>5.7189144645841461E-2</v>
      </c>
      <c r="N22">
        <f t="shared" si="8"/>
        <v>4.5454545454545303E-2</v>
      </c>
      <c r="O22">
        <f t="shared" si="9"/>
        <v>6.6464252604076846E-2</v>
      </c>
      <c r="P22" s="1">
        <f t="shared" si="10"/>
        <v>6.3715436641419779E-2</v>
      </c>
      <c r="Q22">
        <f t="shared" si="5"/>
        <v>7.2415067843957348E-2</v>
      </c>
      <c r="R22" s="1">
        <f t="shared" si="11"/>
        <v>5.4893712153477152E-2</v>
      </c>
      <c r="S22">
        <f t="shared" si="12"/>
        <v>3.0555848616331649E-2</v>
      </c>
      <c r="T22">
        <f t="shared" si="13"/>
        <v>-9.2751079582353846E-3</v>
      </c>
    </row>
    <row r="23" spans="1:20" x14ac:dyDescent="0.25">
      <c r="A23">
        <v>21</v>
      </c>
      <c r="B23">
        <f t="shared" si="0"/>
        <v>145.96009936692423</v>
      </c>
      <c r="C23" s="1">
        <f t="shared" si="6"/>
        <v>1.6217788818547137E-2</v>
      </c>
      <c r="D23">
        <f t="shared" si="1"/>
        <v>161.37930495313017</v>
      </c>
      <c r="E23" s="1">
        <f t="shared" si="7"/>
        <v>8.965516941840565E-2</v>
      </c>
      <c r="F23">
        <f t="shared" si="2"/>
        <v>321.73913043478262</v>
      </c>
      <c r="H23">
        <v>6.771950278706961</v>
      </c>
      <c r="I23">
        <v>7.0509771573200135</v>
      </c>
      <c r="J23">
        <v>1305.9386941815862</v>
      </c>
      <c r="L23">
        <f t="shared" si="3"/>
        <v>9.33980439248151E-2</v>
      </c>
      <c r="M23">
        <f t="shared" si="4"/>
        <v>5.498814858501444E-2</v>
      </c>
      <c r="N23">
        <f t="shared" si="8"/>
        <v>4.3478260869565188E-2</v>
      </c>
      <c r="O23">
        <f t="shared" si="9"/>
        <v>6.3905625841534919E-2</v>
      </c>
      <c r="P23" s="1">
        <f t="shared" si="10"/>
        <v>5.9643661787083177E-2</v>
      </c>
      <c r="Q23">
        <f t="shared" si="5"/>
        <v>6.9740941186567262E-2</v>
      </c>
      <c r="R23" s="1">
        <f t="shared" si="11"/>
        <v>5.1065373002669147E-2</v>
      </c>
      <c r="S23">
        <f t="shared" si="12"/>
        <v>2.9492418083280181E-2</v>
      </c>
      <c r="T23">
        <f t="shared" si="13"/>
        <v>-8.9174772565204785E-3</v>
      </c>
    </row>
    <row r="24" spans="1:20" x14ac:dyDescent="0.25">
      <c r="A24">
        <v>22</v>
      </c>
      <c r="B24">
        <f t="shared" si="0"/>
        <v>132.81835892343676</v>
      </c>
      <c r="C24" s="1">
        <f t="shared" si="6"/>
        <v>1.4757595435937418E-2</v>
      </c>
      <c r="D24">
        <f t="shared" si="1"/>
        <v>152.83422734402737</v>
      </c>
      <c r="E24" s="1">
        <f t="shared" si="7"/>
        <v>8.4907904080015209E-2</v>
      </c>
      <c r="F24">
        <f t="shared" si="2"/>
        <v>308.33333333333331</v>
      </c>
      <c r="H24">
        <v>6.3552424377840291</v>
      </c>
      <c r="I24">
        <v>6.5767403204439656</v>
      </c>
      <c r="J24">
        <v>1302.7430016913725</v>
      </c>
      <c r="L24">
        <f t="shared" si="3"/>
        <v>9.0036527109034648E-2</v>
      </c>
      <c r="M24">
        <f t="shared" si="4"/>
        <v>5.2950269004966688E-2</v>
      </c>
      <c r="N24">
        <f t="shared" si="8"/>
        <v>4.1666666666666741E-2</v>
      </c>
      <c r="O24">
        <f t="shared" si="9"/>
        <v>6.1534391685241108E-2</v>
      </c>
      <c r="P24" s="1">
        <f t="shared" si="10"/>
        <v>5.5973525341134749E-2</v>
      </c>
      <c r="Q24">
        <f t="shared" si="5"/>
        <v>6.7258314173336387E-2</v>
      </c>
      <c r="R24" s="1">
        <f t="shared" si="11"/>
        <v>4.7630802101877014E-2</v>
      </c>
      <c r="S24">
        <f t="shared" si="12"/>
        <v>2.850213542379354E-2</v>
      </c>
      <c r="T24">
        <f t="shared" si="13"/>
        <v>-8.5841226802744197E-3</v>
      </c>
    </row>
    <row r="25" spans="1:20" x14ac:dyDescent="0.25">
      <c r="A25">
        <v>23</v>
      </c>
      <c r="B25">
        <f t="shared" si="0"/>
        <v>121.27532354203841</v>
      </c>
      <c r="C25" s="1">
        <f t="shared" si="6"/>
        <v>1.3475035949115378E-2</v>
      </c>
      <c r="D25">
        <f t="shared" si="1"/>
        <v>145.03081383938544</v>
      </c>
      <c r="E25" s="1">
        <f t="shared" si="7"/>
        <v>8.0572674355214133E-2</v>
      </c>
      <c r="F25">
        <f t="shared" si="2"/>
        <v>296</v>
      </c>
      <c r="H25">
        <v>5.978181687477214</v>
      </c>
      <c r="I25">
        <v>6.1495995783392203</v>
      </c>
      <c r="J25">
        <v>1299.6506945619326</v>
      </c>
      <c r="L25">
        <f t="shared" si="3"/>
        <v>8.6908432501054622E-2</v>
      </c>
      <c r="M25">
        <f t="shared" si="4"/>
        <v>5.1058023063620173E-2</v>
      </c>
      <c r="N25">
        <f t="shared" si="8"/>
        <v>3.9999999999999925E-2</v>
      </c>
      <c r="O25">
        <f t="shared" ref="O25:O62" si="14">1-(H25/H24)</f>
        <v>5.9330663463767142E-2</v>
      </c>
      <c r="P25" s="1">
        <f t="shared" si="10"/>
        <v>5.2652578946239245E-2</v>
      </c>
      <c r="Q25">
        <f t="shared" si="5"/>
        <v>6.4947180714580943E-2</v>
      </c>
      <c r="R25" s="1">
        <f t="shared" si="11"/>
        <v>4.4537315790185966E-2</v>
      </c>
      <c r="S25">
        <f t="shared" si="12"/>
        <v>2.7577769037287481E-2</v>
      </c>
      <c r="T25">
        <f t="shared" si="13"/>
        <v>-8.2726404001469689E-3</v>
      </c>
    </row>
    <row r="26" spans="1:20" x14ac:dyDescent="0.25">
      <c r="A26">
        <v>24</v>
      </c>
      <c r="B26">
        <f t="shared" si="0"/>
        <v>111.08937554751176</v>
      </c>
      <c r="C26" s="1">
        <f t="shared" si="6"/>
        <v>1.2343263949723529E-2</v>
      </c>
      <c r="D26">
        <f t="shared" si="1"/>
        <v>137.88132554888043</v>
      </c>
      <c r="E26" s="1">
        <f t="shared" si="7"/>
        <v>7.6600736416044687E-2</v>
      </c>
      <c r="F26">
        <f t="shared" si="2"/>
        <v>284.61538461538464</v>
      </c>
      <c r="H26">
        <v>5.635774178922234</v>
      </c>
      <c r="I26">
        <v>5.763468929241494</v>
      </c>
      <c r="J26">
        <v>1296.6549514932537</v>
      </c>
      <c r="L26">
        <f t="shared" si="3"/>
        <v>8.3990276810070319E-2</v>
      </c>
      <c r="M26">
        <f t="shared" si="4"/>
        <v>4.9296339869006944E-2</v>
      </c>
      <c r="N26">
        <f t="shared" si="8"/>
        <v>3.8461538461538325E-2</v>
      </c>
      <c r="O26">
        <f t="shared" si="14"/>
        <v>5.7276196418091119E-2</v>
      </c>
      <c r="P26" s="1">
        <f t="shared" si="10"/>
        <v>4.9636839492595397E-2</v>
      </c>
      <c r="Q26">
        <f t="shared" si="5"/>
        <v>6.2789559576821419E-2</v>
      </c>
      <c r="R26" s="1">
        <f t="shared" si="11"/>
        <v>4.1740837346986373E-2</v>
      </c>
      <c r="S26">
        <f t="shared" si="12"/>
        <v>2.67140803919792E-2</v>
      </c>
      <c r="T26">
        <f t="shared" si="13"/>
        <v>-7.9798565490841744E-3</v>
      </c>
    </row>
    <row r="27" spans="1:20" x14ac:dyDescent="0.25">
      <c r="A27">
        <v>25</v>
      </c>
      <c r="B27">
        <f t="shared" si="0"/>
        <v>102.06207261596579</v>
      </c>
      <c r="C27" s="1">
        <f t="shared" si="6"/>
        <v>1.1340230290662865E-2</v>
      </c>
      <c r="D27">
        <f t="shared" si="1"/>
        <v>131.31098277668312</v>
      </c>
      <c r="E27" s="1">
        <f t="shared" si="7"/>
        <v>7.2950545987046173E-2</v>
      </c>
      <c r="F27">
        <f t="shared" si="2"/>
        <v>274.07407407407408</v>
      </c>
      <c r="H27">
        <v>5.3237806633028208</v>
      </c>
      <c r="I27">
        <v>5.4132082771701651</v>
      </c>
      <c r="J27">
        <v>1293.7516338348655</v>
      </c>
      <c r="L27">
        <f t="shared" si="3"/>
        <v>8.1261622788446508E-2</v>
      </c>
      <c r="M27">
        <f t="shared" si="4"/>
        <v>4.7652158448883264E-2</v>
      </c>
      <c r="N27">
        <f t="shared" si="8"/>
        <v>3.703703703703709E-2</v>
      </c>
      <c r="O27">
        <f t="shared" si="14"/>
        <v>5.5359477813406222E-2</v>
      </c>
      <c r="P27" s="1">
        <f t="shared" si="10"/>
        <v>4.6888969977977459E-2</v>
      </c>
      <c r="Q27">
        <f t="shared" si="5"/>
        <v>6.0772541046287043E-2</v>
      </c>
      <c r="R27" s="1">
        <f t="shared" si="11"/>
        <v>3.9204140596010253E-2</v>
      </c>
      <c r="S27">
        <f t="shared" si="12"/>
        <v>2.5902144975040287E-2</v>
      </c>
      <c r="T27">
        <f t="shared" si="13"/>
        <v>-7.7073193645229576E-3</v>
      </c>
    </row>
    <row r="28" spans="1:20" x14ac:dyDescent="0.25">
      <c r="A28">
        <v>26</v>
      </c>
      <c r="B28">
        <f t="shared" si="0"/>
        <v>94.029317899616089</v>
      </c>
      <c r="C28" s="1">
        <f t="shared" si="6"/>
        <v>1.0447701988846233E-2</v>
      </c>
      <c r="D28">
        <f t="shared" si="1"/>
        <v>125.25569452210549</v>
      </c>
      <c r="E28" s="1">
        <f t="shared" si="7"/>
        <v>6.9586496956725266E-2</v>
      </c>
      <c r="F28">
        <f t="shared" si="2"/>
        <v>264.28571428571428</v>
      </c>
      <c r="H28">
        <v>5.0386178217069952</v>
      </c>
      <c r="I28">
        <v>5.0944746833713905</v>
      </c>
      <c r="J28">
        <v>1290.9348621942227</v>
      </c>
      <c r="L28">
        <f t="shared" si="3"/>
        <v>7.8704601135967112E-2</v>
      </c>
      <c r="M28">
        <f t="shared" si="4"/>
        <v>4.6114103531428863E-2</v>
      </c>
      <c r="N28">
        <f t="shared" si="8"/>
        <v>3.5714285714285698E-2</v>
      </c>
      <c r="O28">
        <f t="shared" si="14"/>
        <v>5.3563972603430599E-2</v>
      </c>
      <c r="P28" s="1">
        <f t="shared" si="10"/>
        <v>4.4377410474673994E-2</v>
      </c>
      <c r="Q28">
        <f t="shared" si="5"/>
        <v>5.8880718693757217E-2</v>
      </c>
      <c r="R28" s="1">
        <f t="shared" si="11"/>
        <v>3.6895772621946064E-2</v>
      </c>
      <c r="S28">
        <f t="shared" si="12"/>
        <v>2.5140628532536513E-2</v>
      </c>
      <c r="T28">
        <f t="shared" si="13"/>
        <v>-7.4498690720017358E-3</v>
      </c>
    </row>
    <row r="29" spans="1:20" x14ac:dyDescent="0.25">
      <c r="A29">
        <v>27</v>
      </c>
      <c r="B29">
        <f t="shared" si="0"/>
        <v>86.854549992417617</v>
      </c>
      <c r="C29" s="1">
        <f t="shared" si="6"/>
        <v>9.6505055547130691E-3</v>
      </c>
      <c r="D29">
        <f t="shared" si="1"/>
        <v>119.66024431487949</v>
      </c>
      <c r="E29" s="1">
        <f t="shared" si="7"/>
        <v>6.6477913508266387E-2</v>
      </c>
      <c r="F29">
        <f t="shared" si="2"/>
        <v>255.17241379310343</v>
      </c>
      <c r="H29">
        <v>4.7772165546376062</v>
      </c>
      <c r="I29">
        <v>4.8035629949510543</v>
      </c>
      <c r="J29">
        <v>1288.199953456724</v>
      </c>
      <c r="L29">
        <f t="shared" si="3"/>
        <v>7.630351966243254E-2</v>
      </c>
      <c r="M29">
        <f t="shared" si="4"/>
        <v>4.4672222117921323E-2</v>
      </c>
      <c r="N29">
        <f t="shared" si="8"/>
        <v>3.4482758620689724E-2</v>
      </c>
      <c r="O29">
        <f t="shared" si="14"/>
        <v>5.1879558307288076E-2</v>
      </c>
      <c r="P29" s="1">
        <f t="shared" si="10"/>
        <v>4.207513002042669E-2</v>
      </c>
      <c r="Q29">
        <f t="shared" si="5"/>
        <v>5.7103373066095697E-2</v>
      </c>
      <c r="R29" s="1">
        <f t="shared" si="11"/>
        <v>3.4788899553353243E-2</v>
      </c>
      <c r="S29">
        <f t="shared" si="12"/>
        <v>2.4423961355144463E-2</v>
      </c>
      <c r="T29">
        <f t="shared" si="13"/>
        <v>-7.2073361893667531E-3</v>
      </c>
    </row>
    <row r="30" spans="1:20" s="2" customFormat="1" x14ac:dyDescent="0.25">
      <c r="A30" s="2">
        <v>28</v>
      </c>
      <c r="B30" s="2">
        <f t="shared" si="0"/>
        <v>80.423444644785448</v>
      </c>
      <c r="C30" s="2">
        <f t="shared" si="6"/>
        <v>8.9359382938650495E-3</v>
      </c>
      <c r="D30" s="2">
        <f t="shared" si="1"/>
        <v>114.47682961842482</v>
      </c>
      <c r="E30" s="2">
        <f t="shared" si="7"/>
        <v>6.3598238676902674E-2</v>
      </c>
      <c r="F30" s="2">
        <f t="shared" si="2"/>
        <v>246.66666666666666</v>
      </c>
      <c r="H30" s="2">
        <v>4.5369405918916161</v>
      </c>
      <c r="I30" s="2">
        <v>4.5372998592438432</v>
      </c>
      <c r="J30" s="2">
        <v>1285.5426026937073</v>
      </c>
      <c r="L30" s="2">
        <f t="shared" si="3"/>
        <v>7.4044541687149357E-2</v>
      </c>
      <c r="M30" s="2">
        <f t="shared" si="4"/>
        <v>4.3317767953195863E-2</v>
      </c>
      <c r="N30" s="2">
        <f t="shared" si="8"/>
        <v>3.3333333333333326E-2</v>
      </c>
      <c r="O30" s="2">
        <f t="shared" si="14"/>
        <v>5.0296225845725129E-2</v>
      </c>
      <c r="P30" s="2">
        <f t="shared" si="10"/>
        <v>3.9958909778431057E-2</v>
      </c>
      <c r="Q30" s="2">
        <f t="shared" si="5"/>
        <v>5.5430341183633103E-2</v>
      </c>
      <c r="R30" s="1">
        <f t="shared" si="11"/>
        <v>3.2860538981707731E-2</v>
      </c>
      <c r="S30" s="2">
        <f t="shared" si="12"/>
        <v>2.3748315841424228E-2</v>
      </c>
      <c r="T30" s="2">
        <f t="shared" si="13"/>
        <v>-6.9784578925292662E-3</v>
      </c>
    </row>
    <row r="31" spans="1:20" x14ac:dyDescent="0.25">
      <c r="A31">
        <v>29</v>
      </c>
      <c r="B31">
        <f t="shared" si="0"/>
        <v>74.639758862741488</v>
      </c>
      <c r="C31" s="1">
        <f t="shared" si="6"/>
        <v>8.2933065403046104E-3</v>
      </c>
      <c r="D31">
        <f t="shared" si="1"/>
        <v>109.66387751954341</v>
      </c>
      <c r="E31" s="1">
        <f t="shared" si="7"/>
        <v>6.0924376399746336E-2</v>
      </c>
      <c r="F31">
        <f t="shared" si="2"/>
        <v>238.70967741935482</v>
      </c>
      <c r="H31">
        <v>4.3155145908294417</v>
      </c>
      <c r="I31">
        <v>4.2929543125615748</v>
      </c>
      <c r="J31">
        <v>1282.9588426137279</v>
      </c>
      <c r="L31">
        <f t="shared" si="3"/>
        <v>7.1915419783240675E-2</v>
      </c>
      <c r="M31">
        <f t="shared" si="4"/>
        <v>4.2043024033107668E-2</v>
      </c>
      <c r="N31">
        <f t="shared" si="8"/>
        <v>3.2258064516129115E-2</v>
      </c>
      <c r="O31">
        <f t="shared" si="14"/>
        <v>4.8805135658576915E-2</v>
      </c>
      <c r="P31" s="1">
        <f t="shared" si="10"/>
        <v>3.8008709765925894E-2</v>
      </c>
      <c r="Q31">
        <f t="shared" si="5"/>
        <v>5.385263356232961E-2</v>
      </c>
      <c r="R31" s="1">
        <f t="shared" si="11"/>
        <v>3.1090912417265179E-2</v>
      </c>
      <c r="S31">
        <f t="shared" si="12"/>
        <v>2.311028412466376E-2</v>
      </c>
      <c r="T31">
        <f t="shared" si="13"/>
        <v>-6.762111625469247E-3</v>
      </c>
    </row>
    <row r="32" spans="1:20" x14ac:dyDescent="0.25">
      <c r="A32">
        <v>30</v>
      </c>
      <c r="B32">
        <f t="shared" si="0"/>
        <v>69.422046062919321</v>
      </c>
      <c r="C32" s="1">
        <f t="shared" si="6"/>
        <v>7.7135606736577021E-3</v>
      </c>
      <c r="D32">
        <f t="shared" si="1"/>
        <v>105.18507804045274</v>
      </c>
      <c r="E32" s="1">
        <f t="shared" si="7"/>
        <v>5.8436154466918189E-2</v>
      </c>
      <c r="F32">
        <f t="shared" si="2"/>
        <v>231.25</v>
      </c>
      <c r="H32">
        <v>4.1109658842139689</v>
      </c>
      <c r="I32">
        <v>4.0681654857250615</v>
      </c>
      <c r="J32">
        <v>1280.4450084081282</v>
      </c>
      <c r="L32">
        <f t="shared" si="3"/>
        <v>6.9905274070047096E-2</v>
      </c>
      <c r="M32">
        <f t="shared" si="4"/>
        <v>4.0841155541782581E-2</v>
      </c>
      <c r="N32">
        <f t="shared" si="8"/>
        <v>3.1249999999999889E-2</v>
      </c>
      <c r="O32">
        <f t="shared" si="14"/>
        <v>4.7398450940275616E-2</v>
      </c>
      <c r="P32" s="1">
        <f t="shared" si="10"/>
        <v>3.6207155800782487E-2</v>
      </c>
      <c r="Q32">
        <f t="shared" si="5"/>
        <v>5.236226860806803E-2</v>
      </c>
      <c r="R32" s="1">
        <f t="shared" si="11"/>
        <v>2.9462921710002421E-2</v>
      </c>
      <c r="S32">
        <f t="shared" si="12"/>
        <v>2.250682312977148E-2</v>
      </c>
      <c r="T32">
        <f t="shared" si="13"/>
        <v>-6.5572953984930349E-3</v>
      </c>
    </row>
    <row r="33" spans="1:20" x14ac:dyDescent="0.25">
      <c r="A33">
        <v>31</v>
      </c>
      <c r="B33">
        <f t="shared" si="0"/>
        <v>64.701041015618898</v>
      </c>
      <c r="C33" s="1">
        <f t="shared" si="6"/>
        <v>7.1890045572909891E-3</v>
      </c>
      <c r="D33">
        <f t="shared" si="1"/>
        <v>101.00859014893594</v>
      </c>
      <c r="E33" s="1">
        <f t="shared" si="7"/>
        <v>5.611588341607552E-2</v>
      </c>
      <c r="F33">
        <f t="shared" si="2"/>
        <v>224.24242424242425</v>
      </c>
      <c r="H33">
        <v>3.921576977871247</v>
      </c>
      <c r="I33">
        <v>3.8608837689501123</v>
      </c>
      <c r="J33">
        <v>1277.9977071213054</v>
      </c>
      <c r="L33">
        <f t="shared" si="3"/>
        <v>6.8004406597604872E-2</v>
      </c>
      <c r="M33">
        <f t="shared" si="4"/>
        <v>3.9706087301761395E-2</v>
      </c>
      <c r="N33">
        <f t="shared" si="8"/>
        <v>3.0303030303030276E-2</v>
      </c>
      <c r="O33">
        <f t="shared" si="14"/>
        <v>4.6069199228816693E-2</v>
      </c>
      <c r="P33" s="1">
        <f t="shared" si="10"/>
        <v>3.453912112668743E-2</v>
      </c>
      <c r="Q33">
        <f t="shared" si="5"/>
        <v>5.0952134937058968E-2</v>
      </c>
      <c r="R33" s="1">
        <f t="shared" si="11"/>
        <v>2.7961722947394376E-2</v>
      </c>
      <c r="S33">
        <f t="shared" si="12"/>
        <v>2.1935207368788179E-2</v>
      </c>
      <c r="T33">
        <f t="shared" si="13"/>
        <v>-6.3631119270552983E-3</v>
      </c>
    </row>
    <row r="34" spans="1:20" x14ac:dyDescent="0.25">
      <c r="A34">
        <v>32</v>
      </c>
      <c r="B34">
        <f t="shared" ref="B34:B62" si="15">W$9*(1+W$7*W$8*$A34)^(-1/W$8)</f>
        <v>60.417563904713901</v>
      </c>
      <c r="C34" s="1">
        <f t="shared" si="6"/>
        <v>6.7130626560793225E-3</v>
      </c>
      <c r="D34">
        <f t="shared" ref="D34:D62" si="16">X$9*(1+X$7*X$8*$A34)^(-1/X$8)</f>
        <v>97.106385779820755</v>
      </c>
      <c r="E34" s="1">
        <f t="shared" si="7"/>
        <v>5.3947992099900421E-2</v>
      </c>
      <c r="F34">
        <f t="shared" ref="F34:F62" si="17">Y$9*(1+Y$7*Y$8*$A34)^(-1/Y$8)</f>
        <v>217.64705882352942</v>
      </c>
      <c r="H34">
        <v>3.7458465788807747</v>
      </c>
      <c r="I34">
        <v>3.6693226398070378</v>
      </c>
      <c r="J34">
        <v>1275.6137908577823</v>
      </c>
      <c r="L34">
        <f t="shared" si="3"/>
        <v>6.6204145152331639E-2</v>
      </c>
      <c r="M34">
        <f t="shared" si="4"/>
        <v>3.8632401099366165E-2</v>
      </c>
      <c r="N34">
        <f t="shared" si="8"/>
        <v>2.9411764705882359E-2</v>
      </c>
      <c r="O34">
        <f t="shared" si="14"/>
        <v>4.4811156323613544E-2</v>
      </c>
      <c r="P34" s="1">
        <f t="shared" si="10"/>
        <v>3.2991383170599214E-2</v>
      </c>
      <c r="Q34">
        <f t="shared" si="5"/>
        <v>4.961587569241066E-2</v>
      </c>
      <c r="R34" s="1">
        <f t="shared" si="11"/>
        <v>2.6574377577490829E-2</v>
      </c>
      <c r="S34">
        <f t="shared" si="12"/>
        <v>2.1392988828718096E-2</v>
      </c>
      <c r="T34">
        <f t="shared" si="13"/>
        <v>-6.1787552242473787E-3</v>
      </c>
    </row>
    <row r="35" spans="1:20" x14ac:dyDescent="0.25">
      <c r="A35">
        <v>33</v>
      </c>
      <c r="B35">
        <f t="shared" si="15"/>
        <v>56.52082973502511</v>
      </c>
      <c r="C35" s="1">
        <f t="shared" si="6"/>
        <v>6.2800921927805677E-3</v>
      </c>
      <c r="D35">
        <f t="shared" si="16"/>
        <v>93.453704877478842</v>
      </c>
      <c r="E35" s="1">
        <f t="shared" si="7"/>
        <v>5.191872493193269E-2</v>
      </c>
      <c r="F35">
        <f t="shared" si="17"/>
        <v>211.42857142857142</v>
      </c>
      <c r="H35">
        <v>3.5824574392752124</v>
      </c>
      <c r="I35">
        <v>3.4919189962223127</v>
      </c>
      <c r="J35">
        <v>1273.2903332580179</v>
      </c>
      <c r="L35">
        <f t="shared" ref="L35:L62" si="18">1-(B35/B34)</f>
        <v>6.4496711185416777E-2</v>
      </c>
      <c r="M35">
        <f t="shared" ref="M35:M62" si="19">1-(D35/D34)</f>
        <v>3.7615249223918346E-2</v>
      </c>
      <c r="N35">
        <f t="shared" si="8"/>
        <v>2.8571428571428692E-2</v>
      </c>
      <c r="O35">
        <f t="shared" si="14"/>
        <v>4.3618748436403232E-2</v>
      </c>
      <c r="P35" s="1">
        <f t="shared" si="10"/>
        <v>3.1552340327511863E-2</v>
      </c>
      <c r="Q35">
        <f t="shared" ref="Q35:Q62" si="20">1-(I35/I34)</f>
        <v>4.8347790859310846E-2</v>
      </c>
      <c r="R35" s="1">
        <f t="shared" si="11"/>
        <v>2.5289565128157943E-2</v>
      </c>
      <c r="S35">
        <f t="shared" si="12"/>
        <v>2.0877962749013546E-2</v>
      </c>
      <c r="T35">
        <f t="shared" si="13"/>
        <v>-6.0034992124848863E-3</v>
      </c>
    </row>
    <row r="36" spans="1:20" x14ac:dyDescent="0.25">
      <c r="A36">
        <v>34</v>
      </c>
      <c r="B36">
        <f t="shared" si="15"/>
        <v>52.967076482206558</v>
      </c>
      <c r="C36" s="1">
        <f t="shared" si="6"/>
        <v>5.8852307202451734E-3</v>
      </c>
      <c r="D36">
        <f t="shared" si="16"/>
        <v>90.02860030421499</v>
      </c>
      <c r="E36" s="1">
        <f t="shared" si="7"/>
        <v>5.0015889057897216E-2</v>
      </c>
      <c r="F36">
        <f t="shared" si="17"/>
        <v>205.55555555555554</v>
      </c>
      <c r="H36">
        <v>3.4302496799707805</v>
      </c>
      <c r="I36">
        <v>3.3273003166265593</v>
      </c>
      <c r="J36">
        <v>1271.0246087713058</v>
      </c>
      <c r="L36">
        <f t="shared" si="18"/>
        <v>6.2875107628088234E-2</v>
      </c>
      <c r="M36">
        <f t="shared" si="19"/>
        <v>3.6650281310455113E-2</v>
      </c>
      <c r="N36">
        <f t="shared" si="8"/>
        <v>2.777777777777779E-2</v>
      </c>
      <c r="O36">
        <f t="shared" si="14"/>
        <v>4.2486969317694356E-2</v>
      </c>
      <c r="P36" s="1">
        <f t="shared" si="10"/>
        <v>3.0211777012115415E-2</v>
      </c>
      <c r="Q36">
        <f t="shared" si="20"/>
        <v>4.7142754392024533E-2</v>
      </c>
      <c r="R36" s="1">
        <f t="shared" si="11"/>
        <v>2.4097345370640084E-2</v>
      </c>
      <c r="S36">
        <f t="shared" si="12"/>
        <v>2.0388138310393877E-2</v>
      </c>
      <c r="T36">
        <f t="shared" si="13"/>
        <v>-5.8366880072392435E-3</v>
      </c>
    </row>
    <row r="37" spans="1:20" x14ac:dyDescent="0.25">
      <c r="A37">
        <v>35</v>
      </c>
      <c r="B37">
        <f t="shared" si="15"/>
        <v>49.718445552179134</v>
      </c>
      <c r="C37" s="1">
        <f t="shared" si="6"/>
        <v>5.5242717280199038E-3</v>
      </c>
      <c r="D37">
        <f t="shared" si="16"/>
        <v>86.811555918702524</v>
      </c>
      <c r="E37" s="1">
        <f t="shared" si="7"/>
        <v>4.8228642177056955E-2</v>
      </c>
      <c r="F37">
        <f t="shared" si="17"/>
        <v>200</v>
      </c>
      <c r="H37">
        <v>3.288198547957915</v>
      </c>
      <c r="I37">
        <v>3.1742573334821809</v>
      </c>
      <c r="J37">
        <v>1268.8140743321492</v>
      </c>
      <c r="L37">
        <f t="shared" si="18"/>
        <v>6.1333023186936675E-2</v>
      </c>
      <c r="M37">
        <f t="shared" si="19"/>
        <v>3.5733582157689625E-2</v>
      </c>
      <c r="N37">
        <f t="shared" si="8"/>
        <v>2.7027027027026973E-2</v>
      </c>
      <c r="O37">
        <f t="shared" si="14"/>
        <v>4.1411309748763059E-2</v>
      </c>
      <c r="P37" s="1">
        <f t="shared" si="10"/>
        <v>2.8960667756206142E-2</v>
      </c>
      <c r="Q37">
        <f t="shared" si="20"/>
        <v>4.5996143594138728E-2</v>
      </c>
      <c r="R37" s="1">
        <f t="shared" si="11"/>
        <v>2.2988960412734568E-2</v>
      </c>
      <c r="S37">
        <f t="shared" si="12"/>
        <v>1.9921713438173616E-2</v>
      </c>
      <c r="T37">
        <f t="shared" si="13"/>
        <v>-5.6777275910734337E-3</v>
      </c>
    </row>
    <row r="38" spans="1:20" x14ac:dyDescent="0.25">
      <c r="A38">
        <v>36</v>
      </c>
      <c r="B38">
        <f t="shared" si="15"/>
        <v>46.742063220748086</v>
      </c>
      <c r="C38" s="1">
        <f t="shared" si="6"/>
        <v>5.193562580083121E-3</v>
      </c>
      <c r="D38">
        <f t="shared" si="16"/>
        <v>83.785164562094266</v>
      </c>
      <c r="E38" s="1">
        <f t="shared" si="7"/>
        <v>4.6547313645607928E-2</v>
      </c>
      <c r="F38">
        <f t="shared" si="17"/>
        <v>194.73684210526315</v>
      </c>
      <c r="H38">
        <v>3.1553957803470274</v>
      </c>
      <c r="I38">
        <v>3.031721184680499</v>
      </c>
      <c r="J38">
        <v>1266.6563531100714</v>
      </c>
      <c r="L38">
        <f t="shared" si="18"/>
        <v>5.9864750363270214E-2</v>
      </c>
      <c r="M38">
        <f t="shared" si="19"/>
        <v>3.4861618647204273E-2</v>
      </c>
      <c r="N38">
        <f t="shared" si="8"/>
        <v>2.6315789473684292E-2</v>
      </c>
      <c r="O38">
        <f t="shared" si="14"/>
        <v>4.0387697298073011E-2</v>
      </c>
      <c r="P38" s="1">
        <f t="shared" si="10"/>
        <v>2.7791013073318424E-2</v>
      </c>
      <c r="Q38">
        <f t="shared" si="20"/>
        <v>4.4903778688074714E-2</v>
      </c>
      <c r="R38" s="1">
        <f t="shared" si="11"/>
        <v>2.1956669222092228E-2</v>
      </c>
      <c r="S38">
        <f t="shared" si="12"/>
        <v>1.9477053065197203E-2</v>
      </c>
      <c r="T38">
        <f t="shared" si="13"/>
        <v>-5.5260786508687376E-3</v>
      </c>
    </row>
    <row r="39" spans="1:20" x14ac:dyDescent="0.25">
      <c r="A39">
        <v>37</v>
      </c>
      <c r="B39">
        <f t="shared" si="15"/>
        <v>44.009283121323605</v>
      </c>
      <c r="C39" s="1">
        <f t="shared" si="6"/>
        <v>4.8899203468137338E-3</v>
      </c>
      <c r="D39">
        <f t="shared" si="16"/>
        <v>80.933855351874769</v>
      </c>
      <c r="E39" s="1">
        <f t="shared" si="7"/>
        <v>4.4963252973263763E-2</v>
      </c>
      <c r="F39">
        <f t="shared" si="17"/>
        <v>189.74358974358972</v>
      </c>
      <c r="H39">
        <v>3.0310339188406616</v>
      </c>
      <c r="I39">
        <v>2.8987442214832551</v>
      </c>
      <c r="J39">
        <v>1264.549220054882</v>
      </c>
      <c r="L39">
        <f t="shared" si="18"/>
        <v>5.8465114954776798E-2</v>
      </c>
      <c r="M39">
        <f t="shared" si="19"/>
        <v>3.4031194246880725E-2</v>
      </c>
      <c r="N39">
        <f t="shared" si="8"/>
        <v>2.5641025641025661E-2</v>
      </c>
      <c r="O39">
        <f t="shared" si="14"/>
        <v>3.9412444638779576E-2</v>
      </c>
      <c r="P39" s="1">
        <f t="shared" si="10"/>
        <v>2.6695701309110663E-2</v>
      </c>
      <c r="Q39">
        <f t="shared" si="20"/>
        <v>4.3861870896699129E-2</v>
      </c>
      <c r="R39" s="1">
        <f t="shared" si="11"/>
        <v>2.0993608631351288E-2</v>
      </c>
      <c r="S39">
        <f t="shared" si="12"/>
        <v>1.9052670315997222E-2</v>
      </c>
      <c r="T39">
        <f t="shared" si="13"/>
        <v>-5.3812503918988508E-3</v>
      </c>
    </row>
    <row r="40" spans="1:20" x14ac:dyDescent="0.25">
      <c r="A40">
        <v>38</v>
      </c>
      <c r="B40">
        <f t="shared" si="15"/>
        <v>41.495058512941164</v>
      </c>
      <c r="C40" s="1">
        <f t="shared" si="6"/>
        <v>4.6105620569934624E-3</v>
      </c>
      <c r="D40">
        <f t="shared" si="16"/>
        <v>78.243661761978117</v>
      </c>
      <c r="E40" s="1">
        <f t="shared" si="7"/>
        <v>4.3468700978876729E-2</v>
      </c>
      <c r="F40">
        <f t="shared" si="17"/>
        <v>185</v>
      </c>
      <c r="H40">
        <v>2.9143930500924138</v>
      </c>
      <c r="I40">
        <v>2.7744838176695494</v>
      </c>
      <c r="J40">
        <v>1262.4905890021848</v>
      </c>
      <c r="L40">
        <f t="shared" si="18"/>
        <v>5.7129415206589318E-2</v>
      </c>
      <c r="M40">
        <f t="shared" si="19"/>
        <v>3.3239409863777492E-2</v>
      </c>
      <c r="N40">
        <f t="shared" si="8"/>
        <v>2.4999999999999911E-2</v>
      </c>
      <c r="O40">
        <f t="shared" si="14"/>
        <v>3.8482205040074824E-2</v>
      </c>
      <c r="P40" s="1">
        <f t="shared" si="10"/>
        <v>2.5668391857644874E-2</v>
      </c>
      <c r="Q40">
        <f t="shared" si="20"/>
        <v>4.2866977670117823E-2</v>
      </c>
      <c r="R40" s="1">
        <f t="shared" si="11"/>
        <v>2.0093676078935963E-2</v>
      </c>
      <c r="S40">
        <f t="shared" si="12"/>
        <v>1.8647210166514494E-2</v>
      </c>
      <c r="T40">
        <f t="shared" si="13"/>
        <v>-5.2427951762973324E-3</v>
      </c>
    </row>
    <row r="41" spans="1:20" x14ac:dyDescent="0.25">
      <c r="A41">
        <v>39</v>
      </c>
      <c r="B41">
        <f t="shared" si="15"/>
        <v>39.177419693757606</v>
      </c>
      <c r="C41" s="1">
        <f t="shared" si="6"/>
        <v>4.3530466326397342E-3</v>
      </c>
      <c r="D41">
        <f t="shared" si="16"/>
        <v>75.702023600623662</v>
      </c>
      <c r="E41" s="1">
        <f t="shared" si="7"/>
        <v>4.2056679778124259E-2</v>
      </c>
      <c r="F41">
        <f t="shared" si="17"/>
        <v>180.48780487804879</v>
      </c>
      <c r="H41">
        <v>2.8048295504198628</v>
      </c>
      <c r="I41">
        <v>2.6581886540321582</v>
      </c>
      <c r="J41">
        <v>1260.4785011393978</v>
      </c>
      <c r="L41">
        <f t="shared" si="18"/>
        <v>5.585336910564298E-2</v>
      </c>
      <c r="M41">
        <f t="shared" si="19"/>
        <v>3.2483630036210132E-2</v>
      </c>
      <c r="N41">
        <f t="shared" si="8"/>
        <v>2.4390243902438935E-2</v>
      </c>
      <c r="O41">
        <f t="shared" si="14"/>
        <v>3.7593933896142406E-2</v>
      </c>
      <c r="P41" s="1">
        <f t="shared" si="10"/>
        <v>2.4703416030928294E-2</v>
      </c>
      <c r="Q41">
        <f t="shared" si="20"/>
        <v>4.1915963934175848E-2</v>
      </c>
      <c r="R41" s="1">
        <f t="shared" si="11"/>
        <v>1.9251430277106272E-2</v>
      </c>
      <c r="S41">
        <f t="shared" si="12"/>
        <v>1.8259435209500574E-2</v>
      </c>
      <c r="T41">
        <f t="shared" si="13"/>
        <v>-5.1103038599322748E-3</v>
      </c>
    </row>
    <row r="42" spans="1:20" x14ac:dyDescent="0.25">
      <c r="A42">
        <v>40</v>
      </c>
      <c r="B42">
        <f t="shared" si="15"/>
        <v>37.03703703703701</v>
      </c>
      <c r="C42" s="1">
        <f t="shared" si="6"/>
        <v>4.1152263374485566E-3</v>
      </c>
      <c r="D42">
        <f t="shared" si="16"/>
        <v>73.29761728800429</v>
      </c>
      <c r="E42" s="1">
        <f t="shared" si="7"/>
        <v>4.0720898493335718E-2</v>
      </c>
      <c r="F42">
        <f t="shared" si="17"/>
        <v>176.19047619047618</v>
      </c>
      <c r="H42">
        <v>2.7017664942861144</v>
      </c>
      <c r="I42">
        <v>2.5491870539867363</v>
      </c>
      <c r="J42">
        <v>1258.5111146618751</v>
      </c>
      <c r="L42">
        <f t="shared" si="18"/>
        <v>5.4633068574999499E-2</v>
      </c>
      <c r="M42">
        <f t="shared" si="19"/>
        <v>3.1761453634372327E-2</v>
      </c>
      <c r="N42">
        <f t="shared" si="8"/>
        <v>2.3809523809523947E-2</v>
      </c>
      <c r="O42">
        <f t="shared" si="14"/>
        <v>3.6744855357902506E-2</v>
      </c>
      <c r="P42" s="1">
        <f t="shared" si="10"/>
        <v>2.3795692582025744E-2</v>
      </c>
      <c r="Q42">
        <f t="shared" si="20"/>
        <v>4.1005968436468754E-2</v>
      </c>
      <c r="R42" s="1">
        <f t="shared" si="11"/>
        <v>1.8462006734806372E-2</v>
      </c>
      <c r="S42">
        <f t="shared" si="12"/>
        <v>1.7888213217096993E-2</v>
      </c>
      <c r="T42">
        <f t="shared" si="13"/>
        <v>-4.9834017235301786E-3</v>
      </c>
    </row>
    <row r="43" spans="1:20" x14ac:dyDescent="0.25">
      <c r="A43">
        <v>41</v>
      </c>
      <c r="B43">
        <f t="shared" si="15"/>
        <v>35.056854091222156</v>
      </c>
      <c r="C43" s="1">
        <f t="shared" si="6"/>
        <v>3.895206010135795E-3</v>
      </c>
      <c r="D43">
        <f t="shared" si="16"/>
        <v>71.020209862007434</v>
      </c>
      <c r="E43" s="1">
        <f t="shared" si="7"/>
        <v>3.9455672145559686E-2</v>
      </c>
      <c r="F43">
        <f t="shared" si="17"/>
        <v>172.09302325581396</v>
      </c>
      <c r="H43">
        <v>2.6046854499526089</v>
      </c>
      <c r="I43">
        <v>2.4468770262866393</v>
      </c>
      <c r="J43">
        <v>1256.586695473376</v>
      </c>
      <c r="L43">
        <f t="shared" si="18"/>
        <v>5.3464939537001044E-2</v>
      </c>
      <c r="M43">
        <f t="shared" si="19"/>
        <v>3.1070688383339484E-2</v>
      </c>
      <c r="N43">
        <f t="shared" si="8"/>
        <v>2.3255813953488302E-2</v>
      </c>
      <c r="O43">
        <f t="shared" si="14"/>
        <v>3.5932433294594279E-2</v>
      </c>
      <c r="P43" s="1">
        <f t="shared" si="10"/>
        <v>2.2940655445623431E-2</v>
      </c>
      <c r="Q43">
        <f t="shared" si="20"/>
        <v>4.013437442344292E-2</v>
      </c>
      <c r="R43" s="1">
        <f t="shared" si="11"/>
        <v>1.7721045643903529E-2</v>
      </c>
      <c r="S43">
        <f t="shared" si="12"/>
        <v>1.7532506242406765E-2</v>
      </c>
      <c r="T43">
        <f t="shared" si="13"/>
        <v>-4.861744911254795E-3</v>
      </c>
    </row>
    <row r="44" spans="1:20" x14ac:dyDescent="0.25">
      <c r="A44">
        <v>42</v>
      </c>
      <c r="B44">
        <f t="shared" si="15"/>
        <v>33.221778279091097</v>
      </c>
      <c r="C44" s="1">
        <f t="shared" si="6"/>
        <v>3.6913086976767887E-3</v>
      </c>
      <c r="D44">
        <f t="shared" si="16"/>
        <v>68.860532960297249</v>
      </c>
      <c r="E44" s="1">
        <f t="shared" si="7"/>
        <v>3.8255851644609581E-2</v>
      </c>
      <c r="F44">
        <f t="shared" si="17"/>
        <v>168.18181818181819</v>
      </c>
      <c r="H44">
        <v>2.5131194365720018</v>
      </c>
      <c r="I44">
        <v>2.3507177345282955</v>
      </c>
      <c r="J44">
        <v>1254.7036088055804</v>
      </c>
      <c r="L44">
        <f t="shared" si="18"/>
        <v>5.2345706986598683E-2</v>
      </c>
      <c r="M44">
        <f t="shared" si="19"/>
        <v>3.0409328639079636E-2</v>
      </c>
      <c r="N44">
        <f t="shared" si="8"/>
        <v>2.2727272727272707E-2</v>
      </c>
      <c r="O44">
        <f t="shared" si="14"/>
        <v>3.5154345943105403E-2</v>
      </c>
      <c r="P44" s="1">
        <f t="shared" si="10"/>
        <v>2.2134191707926403E-2</v>
      </c>
      <c r="Q44">
        <f t="shared" si="20"/>
        <v>3.9298784011338017E-2</v>
      </c>
      <c r="R44" s="1">
        <f t="shared" si="11"/>
        <v>1.7024630098688702E-2</v>
      </c>
      <c r="S44">
        <f t="shared" si="12"/>
        <v>1.7191361043493281E-2</v>
      </c>
      <c r="T44">
        <f t="shared" si="13"/>
        <v>-4.745017304025767E-3</v>
      </c>
    </row>
    <row r="45" spans="1:20" x14ac:dyDescent="0.25">
      <c r="A45">
        <v>43</v>
      </c>
      <c r="B45">
        <f t="shared" si="15"/>
        <v>31.518419158588991</v>
      </c>
      <c r="C45" s="1">
        <f t="shared" si="6"/>
        <v>3.5020465731765544E-3</v>
      </c>
      <c r="D45">
        <f t="shared" si="16"/>
        <v>66.810173686083985</v>
      </c>
      <c r="E45" s="1">
        <f t="shared" si="7"/>
        <v>3.7116763158935549E-2</v>
      </c>
      <c r="F45">
        <f t="shared" si="17"/>
        <v>164.44444444444446</v>
      </c>
      <c r="H45">
        <v>2.4266468576402365</v>
      </c>
      <c r="I45">
        <v>2.260222163965715</v>
      </c>
      <c r="J45">
        <v>1252.86031164871</v>
      </c>
      <c r="L45">
        <f t="shared" si="18"/>
        <v>5.1272364356671263E-2</v>
      </c>
      <c r="M45">
        <f t="shared" si="19"/>
        <v>2.9775535942997089E-2</v>
      </c>
      <c r="N45">
        <f t="shared" si="8"/>
        <v>2.2222222222222143E-2</v>
      </c>
      <c r="O45">
        <f t="shared" si="14"/>
        <v>3.4408463709833637E-2</v>
      </c>
      <c r="P45" s="1">
        <f t="shared" si="10"/>
        <v>2.1372588175797715E-2</v>
      </c>
      <c r="Q45">
        <f t="shared" si="20"/>
        <v>3.8496995718943605E-2</v>
      </c>
      <c r="R45" s="1">
        <f t="shared" si="11"/>
        <v>1.6369232986662884E-2</v>
      </c>
      <c r="S45">
        <f t="shared" si="12"/>
        <v>1.6863900646837626E-2</v>
      </c>
      <c r="T45">
        <f t="shared" si="13"/>
        <v>-4.6329277668365476E-3</v>
      </c>
    </row>
    <row r="46" spans="1:20" x14ac:dyDescent="0.25">
      <c r="A46">
        <v>44</v>
      </c>
      <c r="B46">
        <f t="shared" si="15"/>
        <v>29.934866123487371</v>
      </c>
      <c r="C46" s="1">
        <f t="shared" si="6"/>
        <v>3.3260962359430413E-3</v>
      </c>
      <c r="D46">
        <f t="shared" si="16"/>
        <v>64.861479797057726</v>
      </c>
      <c r="E46" s="1">
        <f t="shared" si="7"/>
        <v>3.603415544280985E-2</v>
      </c>
      <c r="F46">
        <f t="shared" si="17"/>
        <v>160.86956521739131</v>
      </c>
      <c r="H46">
        <v>2.3448862583801899</v>
      </c>
      <c r="I46">
        <v>2.174950796931296</v>
      </c>
      <c r="J46">
        <v>1251.0553458999357</v>
      </c>
      <c r="L46">
        <f t="shared" si="18"/>
        <v>5.0242146572572977E-2</v>
      </c>
      <c r="M46">
        <f t="shared" si="19"/>
        <v>2.9167621958033574E-2</v>
      </c>
      <c r="N46">
        <f t="shared" si="8"/>
        <v>2.1739130434782594E-2</v>
      </c>
      <c r="O46">
        <f t="shared" si="14"/>
        <v>3.3692829676730818E-2</v>
      </c>
      <c r="P46" s="1">
        <f t="shared" si="10"/>
        <v>2.0652485202639653E-2</v>
      </c>
      <c r="Q46">
        <f t="shared" si="20"/>
        <v>3.77269847158761E-2</v>
      </c>
      <c r="R46" s="1">
        <f t="shared" si="11"/>
        <v>1.5751671183964439E-2</v>
      </c>
      <c r="S46">
        <f t="shared" si="12"/>
        <v>1.6549316895842159E-2</v>
      </c>
      <c r="T46">
        <f t="shared" si="13"/>
        <v>-4.5252077186972439E-3</v>
      </c>
    </row>
    <row r="47" spans="1:20" x14ac:dyDescent="0.25">
      <c r="A47">
        <v>45</v>
      </c>
      <c r="B47">
        <f t="shared" si="15"/>
        <v>28.460498941515386</v>
      </c>
      <c r="C47" s="1">
        <f t="shared" si="6"/>
        <v>3.1622776601683764E-3</v>
      </c>
      <c r="D47">
        <f t="shared" si="16"/>
        <v>63.007477088737858</v>
      </c>
      <c r="E47" s="1">
        <f t="shared" si="7"/>
        <v>3.5004153938187697E-2</v>
      </c>
      <c r="F47">
        <f t="shared" si="17"/>
        <v>157.44680851063831</v>
      </c>
      <c r="H47">
        <v>2.267491780986155</v>
      </c>
      <c r="I47">
        <v>2.0945061410310166</v>
      </c>
      <c r="J47">
        <v>1249.2873321485631</v>
      </c>
      <c r="L47">
        <f t="shared" si="18"/>
        <v>4.9252506287815745E-2</v>
      </c>
      <c r="M47">
        <f t="shared" si="19"/>
        <v>2.8584033452840996E-2</v>
      </c>
      <c r="N47">
        <f t="shared" si="8"/>
        <v>2.1276595744680882E-2</v>
      </c>
      <c r="O47">
        <f t="shared" si="14"/>
        <v>3.300564243465598E-2</v>
      </c>
      <c r="P47" s="1">
        <f t="shared" si="10"/>
        <v>1.9970836660654304E-2</v>
      </c>
      <c r="Q47">
        <f t="shared" si="20"/>
        <v>3.698688541082451E-2</v>
      </c>
      <c r="R47" s="1">
        <f t="shared" si="11"/>
        <v>1.516906592685416E-2</v>
      </c>
      <c r="S47">
        <f t="shared" si="12"/>
        <v>1.6246863853159765E-2</v>
      </c>
      <c r="T47">
        <f t="shared" si="13"/>
        <v>-4.421608981814984E-3</v>
      </c>
    </row>
    <row r="48" spans="1:20" x14ac:dyDescent="0.25">
      <c r="A48">
        <v>46</v>
      </c>
      <c r="B48">
        <f t="shared" si="15"/>
        <v>27.085825738977025</v>
      </c>
      <c r="C48" s="1">
        <f t="shared" si="6"/>
        <v>3.0095361932196696E-3</v>
      </c>
      <c r="D48">
        <f t="shared" si="16"/>
        <v>61.24179719541339</v>
      </c>
      <c r="E48" s="1">
        <f t="shared" si="7"/>
        <v>3.4023220664118552E-2</v>
      </c>
      <c r="F48">
        <f t="shared" si="17"/>
        <v>154.16666666666666</v>
      </c>
      <c r="H48">
        <v>2.1941492130324867</v>
      </c>
      <c r="I48">
        <v>2.0185279809036403</v>
      </c>
      <c r="J48">
        <v>1247.5549640275997</v>
      </c>
      <c r="L48">
        <f t="shared" si="18"/>
        <v>4.8301092871324225E-2</v>
      </c>
      <c r="M48">
        <f t="shared" si="19"/>
        <v>2.8023339052883123E-2</v>
      </c>
      <c r="N48">
        <f t="shared" si="8"/>
        <v>2.0833333333333481E-2</v>
      </c>
      <c r="O48">
        <f t="shared" si="14"/>
        <v>3.2345240925976348E-2</v>
      </c>
      <c r="P48" s="1">
        <f t="shared" si="10"/>
        <v>1.9324875137372119E-2</v>
      </c>
      <c r="Q48">
        <f t="shared" si="20"/>
        <v>3.6274976061887454E-2</v>
      </c>
      <c r="R48" s="1">
        <f t="shared" si="11"/>
        <v>1.4618808423476333E-2</v>
      </c>
      <c r="S48">
        <f t="shared" si="12"/>
        <v>1.5955851945347876E-2</v>
      </c>
      <c r="T48">
        <f t="shared" si="13"/>
        <v>-4.3219018730932257E-3</v>
      </c>
    </row>
    <row r="49" spans="1:20" x14ac:dyDescent="0.25">
      <c r="A49">
        <v>47</v>
      </c>
      <c r="B49">
        <f t="shared" si="15"/>
        <v>25.802344011253602</v>
      </c>
      <c r="C49" s="1">
        <f t="shared" si="6"/>
        <v>2.8669271123615112E-3</v>
      </c>
      <c r="D49">
        <f t="shared" si="16"/>
        <v>59.558614319943992</v>
      </c>
      <c r="E49" s="1">
        <f t="shared" si="7"/>
        <v>3.308811906663555E-2</v>
      </c>
      <c r="F49">
        <f t="shared" si="17"/>
        <v>151.0204081632653</v>
      </c>
      <c r="H49">
        <v>2.1245725417598114</v>
      </c>
      <c r="I49">
        <v>1.9466892459861436</v>
      </c>
      <c r="J49">
        <v>1245.8570030702351</v>
      </c>
      <c r="L49">
        <f t="shared" si="18"/>
        <v>4.738573378165345E-2</v>
      </c>
      <c r="M49">
        <f t="shared" si="19"/>
        <v>2.7484217520570398E-2</v>
      </c>
      <c r="N49">
        <f t="shared" si="8"/>
        <v>2.0408163265306145E-2</v>
      </c>
      <c r="O49">
        <f t="shared" si="14"/>
        <v>3.171009102727107E-2</v>
      </c>
      <c r="P49" s="1">
        <f t="shared" si="10"/>
        <v>1.8712081587675403E-2</v>
      </c>
      <c r="Q49">
        <f t="shared" si="20"/>
        <v>3.5589665140701388E-2</v>
      </c>
      <c r="R49" s="1">
        <f t="shared" si="11"/>
        <v>1.4098529926928744E-2</v>
      </c>
      <c r="S49">
        <f t="shared" si="12"/>
        <v>1.567564275438238E-2</v>
      </c>
      <c r="T49">
        <f t="shared" si="13"/>
        <v>-4.2258735067006725E-3</v>
      </c>
    </row>
    <row r="50" spans="1:20" x14ac:dyDescent="0.25">
      <c r="A50">
        <v>48</v>
      </c>
      <c r="B50">
        <f t="shared" si="15"/>
        <v>24.602421019515671</v>
      </c>
      <c r="C50" s="1">
        <f t="shared" si="6"/>
        <v>2.7336023355017413E-3</v>
      </c>
      <c r="D50">
        <f t="shared" si="16"/>
        <v>57.952589640519705</v>
      </c>
      <c r="E50" s="1">
        <f t="shared" si="7"/>
        <v>3.2195883133622059E-2</v>
      </c>
      <c r="F50">
        <f t="shared" si="17"/>
        <v>148</v>
      </c>
      <c r="H50">
        <v>2.0585009411948865</v>
      </c>
      <c r="I50">
        <v>1.8786924044191156</v>
      </c>
      <c r="J50">
        <v>1244.1922740174894</v>
      </c>
      <c r="L50">
        <f t="shared" si="18"/>
        <v>4.6504418017781268E-2</v>
      </c>
      <c r="M50">
        <f t="shared" si="19"/>
        <v>2.6965447362439554E-2</v>
      </c>
      <c r="N50">
        <f t="shared" si="8"/>
        <v>2.0000000000000018E-2</v>
      </c>
      <c r="O50">
        <f t="shared" si="14"/>
        <v>3.109877364328395E-2</v>
      </c>
      <c r="P50" s="1">
        <f t="shared" si="10"/>
        <v>1.8130158797985622E-2</v>
      </c>
      <c r="Q50">
        <f t="shared" si="20"/>
        <v>3.4929479220800141E-2</v>
      </c>
      <c r="R50" s="1">
        <f t="shared" si="11"/>
        <v>1.3606075618802258E-2</v>
      </c>
      <c r="S50">
        <f t="shared" si="12"/>
        <v>1.5405644374497318E-2</v>
      </c>
      <c r="T50">
        <f t="shared" si="13"/>
        <v>-4.133326280844396E-3</v>
      </c>
    </row>
    <row r="51" spans="1:20" x14ac:dyDescent="0.25">
      <c r="A51">
        <v>49</v>
      </c>
      <c r="B51">
        <f t="shared" si="15"/>
        <v>23.479190565207748</v>
      </c>
      <c r="C51" s="1">
        <f t="shared" si="6"/>
        <v>2.6087989516897499E-3</v>
      </c>
      <c r="D51">
        <f t="shared" si="16"/>
        <v>56.418822337941442</v>
      </c>
      <c r="E51" s="1">
        <f t="shared" si="7"/>
        <v>3.1343790187745246E-2</v>
      </c>
      <c r="F51">
        <f t="shared" si="17"/>
        <v>145.09803921568627</v>
      </c>
      <c r="H51">
        <v>1.9956961307590191</v>
      </c>
      <c r="I51">
        <v>1.8142663077359062</v>
      </c>
      <c r="J51">
        <v>1242.5596605298658</v>
      </c>
      <c r="L51">
        <f t="shared" si="18"/>
        <v>4.565528138132946E-2</v>
      </c>
      <c r="M51">
        <f t="shared" si="19"/>
        <v>2.6465897591328225E-2</v>
      </c>
      <c r="N51">
        <f t="shared" si="8"/>
        <v>1.9607843137254943E-2</v>
      </c>
      <c r="O51">
        <f t="shared" si="14"/>
        <v>3.0509974117092886E-2</v>
      </c>
      <c r="P51" s="1">
        <f t="shared" si="10"/>
        <v>1.7577008122320298E-2</v>
      </c>
      <c r="Q51">
        <f t="shared" si="20"/>
        <v>3.4293052195060958E-2</v>
      </c>
      <c r="R51" s="1">
        <f t="shared" si="11"/>
        <v>1.3139481757436726E-2</v>
      </c>
      <c r="S51">
        <f t="shared" si="12"/>
        <v>1.5145307264236574E-2</v>
      </c>
      <c r="T51">
        <f t="shared" si="13"/>
        <v>-4.0440765257646616E-3</v>
      </c>
    </row>
    <row r="52" spans="1:20" x14ac:dyDescent="0.25">
      <c r="A52">
        <v>50</v>
      </c>
      <c r="B52">
        <f t="shared" si="15"/>
        <v>22.426463646279934</v>
      </c>
      <c r="C52" s="1">
        <f t="shared" si="6"/>
        <v>2.4918292940311038E-3</v>
      </c>
      <c r="D52">
        <f t="shared" si="16"/>
        <v>54.952806348929158</v>
      </c>
      <c r="E52" s="1">
        <f t="shared" si="7"/>
        <v>3.0529336860516201E-2</v>
      </c>
      <c r="F52">
        <f t="shared" si="17"/>
        <v>142.30769230769232</v>
      </c>
      <c r="H52">
        <v>1.9359400536672016</v>
      </c>
      <c r="I52">
        <v>1.7531634229286179</v>
      </c>
      <c r="J52">
        <v>1240.9581012615677</v>
      </c>
      <c r="L52">
        <f t="shared" si="18"/>
        <v>4.4836593323101193E-2</v>
      </c>
      <c r="M52">
        <f t="shared" si="19"/>
        <v>2.5984519496543901E-2</v>
      </c>
      <c r="N52">
        <f t="shared" si="8"/>
        <v>1.9230769230769162E-2</v>
      </c>
      <c r="O52">
        <f t="shared" si="14"/>
        <v>2.9942472789728058E-2</v>
      </c>
      <c r="P52" s="1">
        <f t="shared" si="10"/>
        <v>1.7050709034892891E-2</v>
      </c>
      <c r="Q52">
        <f t="shared" si="20"/>
        <v>3.3679115655044556E-2</v>
      </c>
      <c r="R52" s="1">
        <f t="shared" si="11"/>
        <v>1.2696955631680665E-2</v>
      </c>
      <c r="S52">
        <f t="shared" si="12"/>
        <v>1.4894120533373134E-2</v>
      </c>
      <c r="T52">
        <f t="shared" si="13"/>
        <v>-3.9579532931841577E-3</v>
      </c>
    </row>
    <row r="53" spans="1:20" x14ac:dyDescent="0.25">
      <c r="A53">
        <v>51</v>
      </c>
      <c r="B53">
        <f t="shared" si="15"/>
        <v>21.438650916791953</v>
      </c>
      <c r="C53" s="1">
        <f t="shared" si="6"/>
        <v>2.382072324087995E-3</v>
      </c>
      <c r="D53">
        <f t="shared" si="16"/>
        <v>53.550392085640183</v>
      </c>
      <c r="E53" s="1">
        <f t="shared" si="7"/>
        <v>2.9750217825355658E-2</v>
      </c>
      <c r="F53">
        <f t="shared" si="17"/>
        <v>139.62264150943395</v>
      </c>
      <c r="H53">
        <v>1.8790328314056464</v>
      </c>
      <c r="I53">
        <v>1.695157398361544</v>
      </c>
      <c r="J53">
        <v>1239.3865862607247</v>
      </c>
      <c r="L53">
        <f t="shared" si="18"/>
        <v>4.4046745178740521E-2</v>
      </c>
      <c r="M53">
        <f t="shared" si="19"/>
        <v>2.5520339295943995E-2</v>
      </c>
      <c r="N53">
        <f t="shared" si="8"/>
        <v>1.8867924528302105E-2</v>
      </c>
      <c r="O53">
        <f t="shared" si="14"/>
        <v>2.9395136566216173E-2</v>
      </c>
      <c r="P53" s="1">
        <f t="shared" si="10"/>
        <v>1.65495011142614E-2</v>
      </c>
      <c r="Q53">
        <f t="shared" si="20"/>
        <v>3.3086490288609993E-2</v>
      </c>
      <c r="R53" s="1">
        <f t="shared" si="11"/>
        <v>1.2276857932478152E-2</v>
      </c>
      <c r="S53">
        <f t="shared" si="12"/>
        <v>1.4651608612524347E-2</v>
      </c>
      <c r="T53">
        <f t="shared" si="13"/>
        <v>-3.8747972702721789E-3</v>
      </c>
    </row>
    <row r="54" spans="1:20" x14ac:dyDescent="0.25">
      <c r="A54">
        <v>52</v>
      </c>
      <c r="B54">
        <f t="shared" si="15"/>
        <v>20.51069521326497</v>
      </c>
      <c r="C54" s="1">
        <f t="shared" si="6"/>
        <v>2.2789661348072191E-3</v>
      </c>
      <c r="D54">
        <f t="shared" si="16"/>
        <v>52.207752473963815</v>
      </c>
      <c r="E54" s="1">
        <f t="shared" si="7"/>
        <v>2.9004306929979896E-2</v>
      </c>
      <c r="F54">
        <f t="shared" si="17"/>
        <v>137.03703703703704</v>
      </c>
      <c r="H54">
        <v>1.8247909572094674</v>
      </c>
      <c r="I54">
        <v>1.6400409181972331</v>
      </c>
      <c r="J54">
        <v>1237.8441536633356</v>
      </c>
      <c r="L54">
        <f t="shared" si="18"/>
        <v>4.3284239625365428E-2</v>
      </c>
      <c r="M54">
        <f t="shared" si="19"/>
        <v>2.5072451561683362E-2</v>
      </c>
      <c r="N54">
        <f t="shared" si="8"/>
        <v>1.8518518518518379E-2</v>
      </c>
      <c r="O54">
        <f t="shared" si="14"/>
        <v>2.8866911365035719E-2</v>
      </c>
      <c r="P54" s="1">
        <f t="shared" si="10"/>
        <v>1.6071768132460456E-2</v>
      </c>
      <c r="Q54">
        <f t="shared" si="20"/>
        <v>3.2514078172082295E-2</v>
      </c>
      <c r="R54" s="1">
        <f t="shared" si="11"/>
        <v>1.1877687213954009E-2</v>
      </c>
      <c r="S54">
        <f t="shared" si="12"/>
        <v>1.4417328260329709E-2</v>
      </c>
      <c r="T54">
        <f t="shared" si="13"/>
        <v>-3.7944598033523569E-3</v>
      </c>
    </row>
    <row r="55" spans="1:20" x14ac:dyDescent="0.25">
      <c r="A55">
        <v>53</v>
      </c>
      <c r="B55">
        <f t="shared" si="15"/>
        <v>19.638012691856165</v>
      </c>
      <c r="C55" s="1">
        <f t="shared" si="6"/>
        <v>2.1820014102062408E-3</v>
      </c>
      <c r="D55">
        <f t="shared" si="16"/>
        <v>50.92135275727567</v>
      </c>
      <c r="E55" s="1">
        <f t="shared" si="7"/>
        <v>2.8289640420708705E-2</v>
      </c>
      <c r="F55">
        <f t="shared" si="17"/>
        <v>134.54545454545453</v>
      </c>
      <c r="H55">
        <v>1.7730456969931085</v>
      </c>
      <c r="I55">
        <v>1.587623806822388</v>
      </c>
      <c r="J55">
        <v>1236.3298866523535</v>
      </c>
      <c r="L55">
        <f t="shared" si="18"/>
        <v>4.2547681213867983E-2</v>
      </c>
      <c r="M55">
        <f t="shared" si="19"/>
        <v>2.4640013326175603E-2</v>
      </c>
      <c r="N55">
        <f t="shared" si="8"/>
        <v>1.8181818181818299E-2</v>
      </c>
      <c r="O55">
        <f t="shared" si="14"/>
        <v>2.8356815344750208E-2</v>
      </c>
      <c r="P55" s="1">
        <f t="shared" si="10"/>
        <v>1.5616023971264634E-2</v>
      </c>
      <c r="Q55">
        <f t="shared" si="20"/>
        <v>3.1960855850147296E-2</v>
      </c>
      <c r="R55" s="1">
        <f t="shared" si="11"/>
        <v>1.1498066165075687E-2</v>
      </c>
      <c r="S55">
        <f t="shared" si="12"/>
        <v>1.4190865869117775E-2</v>
      </c>
      <c r="T55">
        <f t="shared" si="13"/>
        <v>-3.7168020185746053E-3</v>
      </c>
    </row>
    <row r="56" spans="1:20" x14ac:dyDescent="0.25">
      <c r="A56">
        <v>54</v>
      </c>
      <c r="B56">
        <f t="shared" si="15"/>
        <v>18.816441351825038</v>
      </c>
      <c r="C56" s="1">
        <f t="shared" si="6"/>
        <v>2.0907157057583376E-3</v>
      </c>
      <c r="D56">
        <f t="shared" si="16"/>
        <v>49.687923591402338</v>
      </c>
      <c r="E56" s="1">
        <f t="shared" si="7"/>
        <v>2.7604401995223522E-2</v>
      </c>
      <c r="F56">
        <f t="shared" si="17"/>
        <v>132.14285714285714</v>
      </c>
      <c r="H56">
        <v>1.7236416708124216</v>
      </c>
      <c r="I56">
        <v>1.5377313504590215</v>
      </c>
      <c r="J56">
        <v>1234.8429106565143</v>
      </c>
      <c r="L56">
        <f t="shared" si="18"/>
        <v>4.1835767850981753E-2</v>
      </c>
      <c r="M56">
        <f t="shared" si="19"/>
        <v>2.4222238787580119E-2</v>
      </c>
      <c r="N56">
        <f t="shared" si="8"/>
        <v>1.7857142857142794E-2</v>
      </c>
      <c r="O56">
        <f t="shared" si="14"/>
        <v>2.7863932815984871E-2</v>
      </c>
      <c r="P56" s="1">
        <f t="shared" si="10"/>
        <v>1.5180900128476508E-2</v>
      </c>
      <c r="Q56">
        <f t="shared" si="20"/>
        <v>3.1425868111177868E-2</v>
      </c>
      <c r="R56" s="1">
        <f t="shared" si="11"/>
        <v>1.1136729454238421E-2</v>
      </c>
      <c r="S56">
        <f t="shared" si="12"/>
        <v>1.3971835034996882E-2</v>
      </c>
      <c r="T56">
        <f t="shared" si="13"/>
        <v>-3.6416940284047516E-3</v>
      </c>
    </row>
    <row r="57" spans="1:20" x14ac:dyDescent="0.25">
      <c r="A57">
        <v>55</v>
      </c>
      <c r="B57">
        <f t="shared" si="15"/>
        <v>18.042195912175806</v>
      </c>
      <c r="C57" s="1">
        <f t="shared" si="6"/>
        <v>2.0046884346862008E-3</v>
      </c>
      <c r="D57">
        <f t="shared" si="16"/>
        <v>48.504437023187968</v>
      </c>
      <c r="E57" s="1">
        <f t="shared" si="7"/>
        <v>2.694690945732665E-2</v>
      </c>
      <c r="F57">
        <f t="shared" si="17"/>
        <v>129.82456140350877</v>
      </c>
      <c r="H57">
        <v>1.6764355918191947</v>
      </c>
      <c r="I57">
        <v>1.4902028079219931</v>
      </c>
      <c r="J57">
        <v>1233.382390766375</v>
      </c>
      <c r="L57">
        <f t="shared" si="18"/>
        <v>4.1147283121850009E-2</v>
      </c>
      <c r="M57">
        <f t="shared" si="19"/>
        <v>2.3818394544849797E-2</v>
      </c>
      <c r="N57">
        <f t="shared" si="8"/>
        <v>1.7543859649122862E-2</v>
      </c>
      <c r="O57">
        <f t="shared" si="14"/>
        <v>2.7387408759372178E-2</v>
      </c>
      <c r="P57" s="1">
        <f t="shared" si="10"/>
        <v>1.4765134611322717E-2</v>
      </c>
      <c r="Q57">
        <f t="shared" si="20"/>
        <v>3.090822237762203E-2</v>
      </c>
      <c r="R57" s="1">
        <f t="shared" si="11"/>
        <v>1.0792512943707408E-2</v>
      </c>
      <c r="S57">
        <f t="shared" si="12"/>
        <v>1.3759874362477831E-2</v>
      </c>
      <c r="T57">
        <f t="shared" si="13"/>
        <v>-3.5690142145223813E-3</v>
      </c>
    </row>
    <row r="58" spans="1:20" x14ac:dyDescent="0.25">
      <c r="A58">
        <v>56</v>
      </c>
      <c r="B58">
        <f t="shared" si="15"/>
        <v>17.311828167242723</v>
      </c>
      <c r="C58" s="1">
        <f t="shared" si="6"/>
        <v>1.9235364630269692E-3</v>
      </c>
      <c r="D58">
        <f t="shared" si="16"/>
        <v>47.368085001390803</v>
      </c>
      <c r="E58" s="1">
        <f t="shared" si="7"/>
        <v>2.6315602778550447E-2</v>
      </c>
      <c r="F58">
        <f t="shared" si="17"/>
        <v>127.58620689655172</v>
      </c>
      <c r="H58">
        <v>1.6312951429377045</v>
      </c>
      <c r="I58">
        <v>1.4448900864984231</v>
      </c>
      <c r="J58">
        <v>1231.9475293474313</v>
      </c>
      <c r="L58">
        <f t="shared" si="18"/>
        <v>4.0481089357875422E-2</v>
      </c>
      <c r="M58">
        <f t="shared" si="19"/>
        <v>2.3427795301570464E-2</v>
      </c>
      <c r="N58">
        <f t="shared" si="8"/>
        <v>1.7241379310344862E-2</v>
      </c>
      <c r="O58">
        <f t="shared" si="14"/>
        <v>2.6926443879961792E-2</v>
      </c>
      <c r="P58" s="1">
        <f t="shared" si="10"/>
        <v>1.4367562042830854E-2</v>
      </c>
      <c r="Q58">
        <f t="shared" si="20"/>
        <v>3.0407083641693089E-2</v>
      </c>
      <c r="R58" s="1">
        <f t="shared" si="11"/>
        <v>1.046434409992404E-2</v>
      </c>
      <c r="S58">
        <f t="shared" si="12"/>
        <v>1.3554645477913629E-2</v>
      </c>
      <c r="T58">
        <f t="shared" si="13"/>
        <v>-3.4986485783913279E-3</v>
      </c>
    </row>
    <row r="59" spans="1:20" x14ac:dyDescent="0.25">
      <c r="A59">
        <v>57</v>
      </c>
      <c r="B59">
        <f t="shared" si="15"/>
        <v>16.622192079291047</v>
      </c>
      <c r="C59" s="1">
        <f t="shared" si="6"/>
        <v>1.8469102310323384E-3</v>
      </c>
      <c r="D59">
        <f t="shared" si="16"/>
        <v>46.276260116406704</v>
      </c>
      <c r="E59" s="1">
        <f t="shared" si="7"/>
        <v>2.5709033398003723E-2</v>
      </c>
      <c r="F59">
        <f t="shared" si="17"/>
        <v>125.42372881355932</v>
      </c>
      <c r="H59">
        <v>1.5880979742520607</v>
      </c>
      <c r="I59">
        <v>1.4016565623095647</v>
      </c>
      <c r="J59">
        <v>1230.5375638323662</v>
      </c>
      <c r="L59">
        <f t="shared" si="18"/>
        <v>3.9836121366812027E-2</v>
      </c>
      <c r="M59">
        <f t="shared" si="19"/>
        <v>2.3049799985624064E-2</v>
      </c>
      <c r="N59">
        <f t="shared" si="8"/>
        <v>1.6949152542372836E-2</v>
      </c>
      <c r="O59">
        <f t="shared" si="14"/>
        <v>2.6480290137965157E-2</v>
      </c>
      <c r="P59" s="1">
        <f t="shared" si="10"/>
        <v>1.3987104831361476E-2</v>
      </c>
      <c r="Q59">
        <f t="shared" si="20"/>
        <v>2.9921669885376145E-2</v>
      </c>
      <c r="R59" s="1">
        <f t="shared" si="11"/>
        <v>1.0151233450199131E-2</v>
      </c>
      <c r="S59">
        <f t="shared" si="12"/>
        <v>1.3355831228846871E-2</v>
      </c>
      <c r="T59">
        <f t="shared" si="13"/>
        <v>-3.4304901523410924E-3</v>
      </c>
    </row>
    <row r="60" spans="1:20" x14ac:dyDescent="0.25">
      <c r="A60">
        <v>58</v>
      </c>
      <c r="B60">
        <f t="shared" si="15"/>
        <v>15.970412976729335</v>
      </c>
      <c r="C60" s="1">
        <f t="shared" si="6"/>
        <v>1.7744903307477038E-3</v>
      </c>
      <c r="D60">
        <f t="shared" si="16"/>
        <v>45.22653830593066</v>
      </c>
      <c r="E60" s="1">
        <f t="shared" si="7"/>
        <v>2.5125854614405922E-2</v>
      </c>
      <c r="F60">
        <f t="shared" si="17"/>
        <v>123.33333333333333</v>
      </c>
      <c r="H60">
        <v>1.5467308064303162</v>
      </c>
      <c r="I60">
        <v>1.3603760273780385</v>
      </c>
      <c r="J60">
        <v>1229.1517646763866</v>
      </c>
      <c r="L60">
        <f t="shared" si="18"/>
        <v>3.9211380752466329E-2</v>
      </c>
      <c r="M60">
        <f t="shared" si="19"/>
        <v>2.268380823851146E-2</v>
      </c>
      <c r="N60">
        <f t="shared" si="8"/>
        <v>1.6666666666666718E-2</v>
      </c>
      <c r="O60">
        <f t="shared" si="14"/>
        <v>2.6048246702932154E-2</v>
      </c>
      <c r="P60" s="1">
        <f t="shared" si="10"/>
        <v>1.3622765274054399E-2</v>
      </c>
      <c r="Q60">
        <f t="shared" si="20"/>
        <v>2.9451247931595037E-2</v>
      </c>
      <c r="R60" s="1">
        <f t="shared" si="11"/>
        <v>9.8522669570458143E-3</v>
      </c>
      <c r="S60">
        <f t="shared" si="12"/>
        <v>1.3163134049534175E-2</v>
      </c>
      <c r="T60">
        <f t="shared" si="13"/>
        <v>-3.3644384644206937E-3</v>
      </c>
    </row>
    <row r="61" spans="1:20" x14ac:dyDescent="0.25">
      <c r="A61">
        <v>59</v>
      </c>
      <c r="B61">
        <f t="shared" si="15"/>
        <v>15.353860319136135</v>
      </c>
      <c r="C61" s="1">
        <f t="shared" si="6"/>
        <v>1.705984479904015E-3</v>
      </c>
      <c r="D61">
        <f t="shared" si="16"/>
        <v>44.216663298301171</v>
      </c>
      <c r="E61" s="1">
        <f t="shared" si="7"/>
        <v>2.4564812943500651E-2</v>
      </c>
      <c r="F61">
        <f t="shared" si="17"/>
        <v>121.31147540983608</v>
      </c>
      <c r="H61">
        <v>1.5070886274950146</v>
      </c>
      <c r="I61">
        <v>1.3209317480509706</v>
      </c>
      <c r="J61">
        <v>1227.7894334612322</v>
      </c>
      <c r="L61">
        <f t="shared" si="18"/>
        <v>3.8605930760311935E-2</v>
      </c>
      <c r="M61">
        <f t="shared" si="19"/>
        <v>2.2329257233845379E-2</v>
      </c>
      <c r="N61">
        <f t="shared" si="8"/>
        <v>1.6393442622950727E-2</v>
      </c>
      <c r="O61">
        <f t="shared" si="14"/>
        <v>2.5629656285692914E-2</v>
      </c>
      <c r="P61" s="1">
        <f t="shared" si="10"/>
        <v>1.3273618482419711E-2</v>
      </c>
      <c r="Q61">
        <f t="shared" si="20"/>
        <v>2.8995129679763698E-2</v>
      </c>
      <c r="R61" s="1">
        <f t="shared" si="11"/>
        <v>9.5665991989866209E-3</v>
      </c>
      <c r="S61">
        <f t="shared" si="12"/>
        <v>1.2976274474619021E-2</v>
      </c>
      <c r="T61">
        <f t="shared" si="13"/>
        <v>-3.3003990518475357E-3</v>
      </c>
    </row>
    <row r="62" spans="1:20" x14ac:dyDescent="0.25">
      <c r="A62">
        <v>60</v>
      </c>
      <c r="B62">
        <f t="shared" si="15"/>
        <v>14.770123568127405</v>
      </c>
      <c r="C62" s="1">
        <f t="shared" si="6"/>
        <v>1.641124840903045E-3</v>
      </c>
      <c r="D62">
        <f t="shared" si="16"/>
        <v>43.244532594876659</v>
      </c>
      <c r="E62" s="1">
        <f t="shared" si="7"/>
        <v>2.4024740330487033E-2</v>
      </c>
      <c r="F62">
        <f t="shared" si="17"/>
        <v>119.35483870967741</v>
      </c>
      <c r="H62">
        <v>1.4690739719408916</v>
      </c>
      <c r="I62">
        <v>1.2832156214936523</v>
      </c>
      <c r="J62">
        <v>1226.4499011349478</v>
      </c>
      <c r="L62">
        <f t="shared" si="18"/>
        <v>3.8018891593093129E-2</v>
      </c>
      <c r="M62">
        <f t="shared" si="19"/>
        <v>2.1985618789599148E-2</v>
      </c>
      <c r="N62">
        <f t="shared" si="8"/>
        <v>1.6129032258064724E-2</v>
      </c>
      <c r="O62">
        <f t="shared" si="14"/>
        <v>2.5223901806828986E-2</v>
      </c>
      <c r="P62" s="1">
        <f t="shared" si="10"/>
        <v>1.2938806033197846E-2</v>
      </c>
      <c r="Q62">
        <f t="shared" si="20"/>
        <v>2.8552668684788785E-2</v>
      </c>
      <c r="R62" s="1">
        <f t="shared" si="11"/>
        <v>9.2934472616177898E-3</v>
      </c>
      <c r="S62">
        <f t="shared" si="12"/>
        <v>1.2794989786264144E-2</v>
      </c>
      <c r="T62">
        <f t="shared" si="13"/>
        <v>-3.2382830172298371E-3</v>
      </c>
    </row>
  </sheetData>
  <autoFilter ref="A1:Y1" xr:uid="{2029224F-73D1-4141-9B70-F150178FA0B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8511-51B5-4794-BA7C-CC6E6D994585}">
  <dimension ref="A1:Y62"/>
  <sheetViews>
    <sheetView zoomScale="85" zoomScaleNormal="85" workbookViewId="0">
      <selection activeCell="H40" sqref="H40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7.140625" style="1" bestFit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 t="shared" ref="B2:B33" si="0">W$9*(1+W$7*W$8*$A2)^(-1/W$8)</f>
        <v>9000</v>
      </c>
      <c r="D2">
        <f t="shared" ref="D2:D33" si="1">X$9*(1+X$7*X$8*$A2)^(-1/X$8)</f>
        <v>1800</v>
      </c>
      <c r="F2">
        <f t="shared" ref="F2:F33" si="2">Y$9*(1+Y$7*Y$8*$A2)^(-1/Y$8)</f>
        <v>3700</v>
      </c>
      <c r="H2">
        <v>113.54014954485289</v>
      </c>
      <c r="I2">
        <v>138.07746311679625</v>
      </c>
      <c r="J2">
        <v>1424.1899367644339</v>
      </c>
    </row>
    <row r="3" spans="1:25" x14ac:dyDescent="0.25">
      <c r="A3">
        <v>1</v>
      </c>
      <c r="B3">
        <f t="shared" si="0"/>
        <v>8147.5825922368485</v>
      </c>
      <c r="C3" s="1">
        <f>B3/B$2</f>
        <v>0.90528695469298315</v>
      </c>
      <c r="D3">
        <f t="shared" si="1"/>
        <v>1634.1641539353893</v>
      </c>
      <c r="E3" s="1">
        <f>D3/D$2</f>
        <v>0.90786897440854963</v>
      </c>
      <c r="F3">
        <f t="shared" si="2"/>
        <v>2466.6666666666665</v>
      </c>
      <c r="H3">
        <v>101.3572107280734</v>
      </c>
      <c r="I3">
        <v>125.7933535024594</v>
      </c>
      <c r="J3">
        <v>1423.9625552259729</v>
      </c>
      <c r="L3">
        <f t="shared" ref="L3:L34" si="3">1-(B3/B2)</f>
        <v>9.4713045307016852E-2</v>
      </c>
      <c r="M3">
        <f t="shared" ref="M3:M34" si="4">1-(D3/D2)</f>
        <v>9.2131025591450366E-2</v>
      </c>
      <c r="N3">
        <f>1-(F3/F2)</f>
        <v>0.33333333333333337</v>
      </c>
      <c r="O3">
        <f>1-(H3/H2)</f>
        <v>0.10730071138374497</v>
      </c>
      <c r="P3" s="1">
        <f>H3/H$2</f>
        <v>0.89269928861625503</v>
      </c>
      <c r="Q3">
        <f t="shared" ref="Q3:Q34" si="5">1-(I3/I2)</f>
        <v>8.8965348414216106E-2</v>
      </c>
      <c r="R3" s="1">
        <f>I3/I$2</f>
        <v>0.91103465158578389</v>
      </c>
      <c r="S3">
        <f>L3-O3</f>
        <v>-1.2587666076728121E-2</v>
      </c>
      <c r="T3">
        <f>M3-O3</f>
        <v>-1.5169685792294607E-2</v>
      </c>
    </row>
    <row r="4" spans="1:25" x14ac:dyDescent="0.25">
      <c r="A4">
        <v>2</v>
      </c>
      <c r="B4">
        <f t="shared" si="0"/>
        <v>7383.134698876398</v>
      </c>
      <c r="C4" s="1">
        <f t="shared" ref="C4:C62" si="6">B4/B$2</f>
        <v>0.82034829987515534</v>
      </c>
      <c r="D4">
        <f t="shared" si="1"/>
        <v>1492.7251853990144</v>
      </c>
      <c r="E4" s="1">
        <f t="shared" ref="E4:E62" si="7">D4/D$2</f>
        <v>0.82929176966611917</v>
      </c>
      <c r="F4">
        <f t="shared" si="2"/>
        <v>1850</v>
      </c>
      <c r="H4">
        <v>91.66218610101491</v>
      </c>
      <c r="I4">
        <v>114.89780445718711</v>
      </c>
      <c r="J4">
        <v>1423.4791081080564</v>
      </c>
      <c r="L4">
        <f t="shared" si="3"/>
        <v>9.3825117414437664E-2</v>
      </c>
      <c r="M4">
        <f t="shared" si="4"/>
        <v>8.6551261203326457E-2</v>
      </c>
      <c r="N4">
        <f t="shared" ref="N4:N62" si="8">1-(F4/F3)</f>
        <v>0.25</v>
      </c>
      <c r="O4">
        <f t="shared" ref="O4:O24" si="9">1-(H4/H3)</f>
        <v>9.565204643475067E-2</v>
      </c>
      <c r="P4" s="1">
        <f t="shared" ref="P4:P62" si="10">H4/H$2</f>
        <v>0.80731077480926416</v>
      </c>
      <c r="Q4">
        <f t="shared" si="5"/>
        <v>8.6614663985878027E-2</v>
      </c>
      <c r="R4" s="1">
        <f t="shared" ref="R4:R62" si="11">I4/I$2</f>
        <v>0.83212569135918979</v>
      </c>
      <c r="S4">
        <f t="shared" ref="S4:S62" si="12">L4-O4</f>
        <v>-1.8269290203130062E-3</v>
      </c>
      <c r="T4">
        <f t="shared" ref="T4:T62" si="13">M4-O4</f>
        <v>-9.1007852314242133E-3</v>
      </c>
    </row>
    <row r="5" spans="1:25" x14ac:dyDescent="0.25">
      <c r="A5">
        <v>3</v>
      </c>
      <c r="B5">
        <f t="shared" si="0"/>
        <v>6696.8452340705262</v>
      </c>
      <c r="C5" s="1">
        <f t="shared" si="6"/>
        <v>0.74409391489672516</v>
      </c>
      <c r="D5">
        <f t="shared" si="1"/>
        <v>1370.9060415716322</v>
      </c>
      <c r="E5" s="1">
        <f t="shared" si="7"/>
        <v>0.76161446753979567</v>
      </c>
      <c r="F5">
        <f t="shared" si="2"/>
        <v>1480</v>
      </c>
      <c r="H5">
        <v>83.533907088664122</v>
      </c>
      <c r="I5">
        <v>105.29234763041084</v>
      </c>
      <c r="J5">
        <v>1422.7574488764978</v>
      </c>
      <c r="L5">
        <f t="shared" si="3"/>
        <v>9.2953669788838456E-2</v>
      </c>
      <c r="M5">
        <f t="shared" si="4"/>
        <v>8.1608553951489249E-2</v>
      </c>
      <c r="N5">
        <f t="shared" si="8"/>
        <v>0.19999999999999996</v>
      </c>
      <c r="O5">
        <f t="shared" si="9"/>
        <v>8.8676469088279641E-2</v>
      </c>
      <c r="P5" s="1">
        <f t="shared" si="10"/>
        <v>0.73572130584225537</v>
      </c>
      <c r="Q5">
        <f t="shared" si="5"/>
        <v>8.3600003256419253E-2</v>
      </c>
      <c r="R5" s="1">
        <f t="shared" si="11"/>
        <v>0.76255998085181143</v>
      </c>
      <c r="S5">
        <f t="shared" si="12"/>
        <v>4.2772007005588142E-3</v>
      </c>
      <c r="T5">
        <f t="shared" si="13"/>
        <v>-7.0679151367903925E-3</v>
      </c>
    </row>
    <row r="6" spans="1:25" x14ac:dyDescent="0.25">
      <c r="A6">
        <v>4</v>
      </c>
      <c r="B6">
        <f t="shared" si="0"/>
        <v>6080.0775194321868</v>
      </c>
      <c r="C6" s="1">
        <f t="shared" si="6"/>
        <v>0.67556416882579851</v>
      </c>
      <c r="D6">
        <f t="shared" si="1"/>
        <v>1265.0724720723376</v>
      </c>
      <c r="E6" s="1">
        <f t="shared" si="7"/>
        <v>0.70281804004018755</v>
      </c>
      <c r="F6">
        <f t="shared" si="2"/>
        <v>1233.3333333333333</v>
      </c>
      <c r="H6">
        <v>76.552735876688004</v>
      </c>
      <c r="I6">
        <v>96.805967234372716</v>
      </c>
      <c r="J6">
        <v>1421.8214440657835</v>
      </c>
      <c r="L6">
        <f t="shared" si="3"/>
        <v>9.2098248217011736E-2</v>
      </c>
      <c r="M6">
        <f t="shared" si="4"/>
        <v>7.7199725065012492E-2</v>
      </c>
      <c r="N6">
        <f t="shared" si="8"/>
        <v>0.16666666666666674</v>
      </c>
      <c r="O6">
        <f t="shared" si="9"/>
        <v>8.3572904168916717E-2</v>
      </c>
      <c r="P6" s="1">
        <f t="shared" si="10"/>
        <v>0.67423493965407022</v>
      </c>
      <c r="Q6">
        <f t="shared" si="5"/>
        <v>8.0598263663247183E-2</v>
      </c>
      <c r="R6" s="1">
        <f t="shared" si="11"/>
        <v>0.70109897045607639</v>
      </c>
      <c r="S6">
        <f t="shared" si="12"/>
        <v>8.5253440480950182E-3</v>
      </c>
      <c r="T6">
        <f t="shared" si="13"/>
        <v>-6.3731791039042252E-3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5525.2192818668336</v>
      </c>
      <c r="C7" s="1">
        <f t="shared" si="6"/>
        <v>0.61391325354075932</v>
      </c>
      <c r="D7">
        <f t="shared" si="1"/>
        <v>1172.4151107974092</v>
      </c>
      <c r="E7" s="1">
        <f t="shared" si="7"/>
        <v>0.65134172822078285</v>
      </c>
      <c r="F7">
        <f t="shared" si="2"/>
        <v>1057.1428571428571</v>
      </c>
      <c r="H7">
        <v>70.469498760057391</v>
      </c>
      <c r="I7">
        <v>89.277363966814107</v>
      </c>
      <c r="J7">
        <v>1420.6931957018517</v>
      </c>
      <c r="L7">
        <f t="shared" si="3"/>
        <v>9.125841501066434E-2</v>
      </c>
      <c r="M7">
        <f t="shared" si="4"/>
        <v>7.3242729820169772E-2</v>
      </c>
      <c r="N7">
        <f t="shared" si="8"/>
        <v>0.14285714285714279</v>
      </c>
      <c r="O7">
        <f t="shared" si="9"/>
        <v>7.9464659844810215E-2</v>
      </c>
      <c r="P7" s="1">
        <f t="shared" si="10"/>
        <v>0.62065708951897336</v>
      </c>
      <c r="Q7">
        <f t="shared" si="5"/>
        <v>7.7770033011822837E-2</v>
      </c>
      <c r="R7" s="1">
        <f t="shared" si="11"/>
        <v>0.64657448037915233</v>
      </c>
      <c r="S7">
        <f t="shared" si="12"/>
        <v>1.1793755165854125E-2</v>
      </c>
      <c r="T7">
        <f t="shared" si="13"/>
        <v>-6.221930024640443E-3</v>
      </c>
      <c r="V7" t="s">
        <v>17</v>
      </c>
      <c r="W7">
        <v>0.1</v>
      </c>
      <c r="X7">
        <v>0.1</v>
      </c>
      <c r="Y7">
        <v>0.5</v>
      </c>
    </row>
    <row r="8" spans="1:25" x14ac:dyDescent="0.25">
      <c r="A8">
        <v>6</v>
      </c>
      <c r="B8">
        <f t="shared" si="0"/>
        <v>5025.5529922360611</v>
      </c>
      <c r="C8" s="1">
        <f t="shared" si="6"/>
        <v>0.55839477691511785</v>
      </c>
      <c r="D8">
        <f t="shared" si="1"/>
        <v>1090.7311780295729</v>
      </c>
      <c r="E8" s="1">
        <f t="shared" si="7"/>
        <v>0.605961765571985</v>
      </c>
      <c r="F8">
        <f t="shared" si="2"/>
        <v>925</v>
      </c>
      <c r="H8">
        <v>65.114744700350684</v>
      </c>
      <c r="I8">
        <v>82.568110430061836</v>
      </c>
      <c r="J8">
        <v>1419.391877256734</v>
      </c>
      <c r="L8">
        <f t="shared" si="3"/>
        <v>9.0433748262376268E-2</v>
      </c>
      <c r="M8">
        <f t="shared" si="4"/>
        <v>6.9671511408855524E-2</v>
      </c>
      <c r="N8">
        <f t="shared" si="8"/>
        <v>0.125</v>
      </c>
      <c r="O8">
        <f t="shared" si="9"/>
        <v>7.59868333665773E-2</v>
      </c>
      <c r="P8" s="1">
        <f t="shared" si="10"/>
        <v>0.57349532267991032</v>
      </c>
      <c r="Q8">
        <f t="shared" si="5"/>
        <v>7.5150667970508289E-2</v>
      </c>
      <c r="R8" s="1">
        <f t="shared" si="11"/>
        <v>0.59798397628597466</v>
      </c>
      <c r="S8">
        <f t="shared" si="12"/>
        <v>1.4446914895798968E-2</v>
      </c>
      <c r="T8">
        <f t="shared" si="13"/>
        <v>-6.3153219577217756E-3</v>
      </c>
      <c r="V8" t="s">
        <v>18</v>
      </c>
      <c r="W8">
        <v>0.1</v>
      </c>
      <c r="X8">
        <v>0.7</v>
      </c>
      <c r="Y8">
        <v>1</v>
      </c>
    </row>
    <row r="9" spans="1:25" x14ac:dyDescent="0.25">
      <c r="A9">
        <v>7</v>
      </c>
      <c r="B9">
        <f t="shared" si="0"/>
        <v>4575.1436292124599</v>
      </c>
      <c r="C9" s="1">
        <f t="shared" si="6"/>
        <v>0.5083492921347178</v>
      </c>
      <c r="D9">
        <f t="shared" si="1"/>
        <v>1018.2714099374299</v>
      </c>
      <c r="E9" s="1">
        <f t="shared" si="7"/>
        <v>0.56570633885412769</v>
      </c>
      <c r="F9">
        <f t="shared" si="2"/>
        <v>822.22222222222217</v>
      </c>
      <c r="H9">
        <v>60.364281144563279</v>
      </c>
      <c r="I9">
        <v>76.56227575305995</v>
      </c>
      <c r="J9">
        <v>1417.9338609549272</v>
      </c>
      <c r="L9">
        <f t="shared" si="3"/>
        <v>8.9623841141350025E-2</v>
      </c>
      <c r="M9">
        <f t="shared" si="4"/>
        <v>6.6432288314195787E-2</v>
      </c>
      <c r="N9">
        <f t="shared" si="8"/>
        <v>0.11111111111111116</v>
      </c>
      <c r="O9">
        <f t="shared" si="9"/>
        <v>7.2955266547513942E-2</v>
      </c>
      <c r="P9" s="1">
        <f t="shared" si="10"/>
        <v>0.53165581855004496</v>
      </c>
      <c r="Q9">
        <f t="shared" si="5"/>
        <v>7.2737945021632111E-2</v>
      </c>
      <c r="R9" s="1">
        <f t="shared" si="11"/>
        <v>0.55448785069506856</v>
      </c>
      <c r="S9">
        <f t="shared" si="12"/>
        <v>1.6668574593836083E-2</v>
      </c>
      <c r="T9">
        <f t="shared" si="13"/>
        <v>-6.5229782333181552E-3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4168.7413927621583</v>
      </c>
      <c r="C10" s="1">
        <f t="shared" si="6"/>
        <v>0.46319348808468425</v>
      </c>
      <c r="D10">
        <f t="shared" si="1"/>
        <v>953.63069556991911</v>
      </c>
      <c r="E10" s="1">
        <f t="shared" si="7"/>
        <v>0.52979483087217727</v>
      </c>
      <c r="F10">
        <f t="shared" si="2"/>
        <v>740</v>
      </c>
      <c r="H10">
        <v>56.122876592232878</v>
      </c>
      <c r="I10">
        <v>71.163247120833859</v>
      </c>
      <c r="J10">
        <v>1416.3331314606385</v>
      </c>
      <c r="L10">
        <f t="shared" si="3"/>
        <v>8.8828301226525075E-2</v>
      </c>
      <c r="M10">
        <f t="shared" si="4"/>
        <v>6.3480830097628616E-2</v>
      </c>
      <c r="N10">
        <f t="shared" si="8"/>
        <v>9.9999999999999978E-2</v>
      </c>
      <c r="O10">
        <f t="shared" si="9"/>
        <v>7.0263481514388992E-2</v>
      </c>
      <c r="P10" s="1">
        <f t="shared" si="10"/>
        <v>0.49429982977133652</v>
      </c>
      <c r="Q10">
        <f t="shared" si="5"/>
        <v>7.0518131535690531E-2</v>
      </c>
      <c r="R10" s="1">
        <f t="shared" si="11"/>
        <v>0.51538640350481135</v>
      </c>
      <c r="S10">
        <f t="shared" si="12"/>
        <v>1.8564819712136083E-2</v>
      </c>
      <c r="T10">
        <f t="shared" si="13"/>
        <v>-6.7826514167603769E-3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3801.6972620612005</v>
      </c>
      <c r="C11" s="1">
        <f t="shared" si="6"/>
        <v>0.42241080689568894</v>
      </c>
      <c r="D11">
        <f t="shared" si="1"/>
        <v>895.66861402359245</v>
      </c>
      <c r="E11" s="1">
        <f t="shared" si="7"/>
        <v>0.49759367445755137</v>
      </c>
      <c r="F11">
        <f t="shared" si="2"/>
        <v>672.72727272727275</v>
      </c>
      <c r="H11">
        <v>52.315339918953519</v>
      </c>
      <c r="I11">
        <v>66.290407909094583</v>
      </c>
      <c r="J11">
        <v>1414.6016662839081</v>
      </c>
      <c r="L11">
        <f t="shared" si="3"/>
        <v>8.8046749874728714E-2</v>
      </c>
      <c r="M11">
        <f t="shared" si="4"/>
        <v>6.0780427701823014E-2</v>
      </c>
      <c r="N11">
        <f t="shared" si="8"/>
        <v>9.0909090909090828E-2</v>
      </c>
      <c r="O11">
        <f t="shared" si="9"/>
        <v>6.7842863810125942E-2</v>
      </c>
      <c r="P11" s="1">
        <f t="shared" si="10"/>
        <v>0.46076511373879131</v>
      </c>
      <c r="Q11">
        <f t="shared" si="5"/>
        <v>6.8474098764286118E-2</v>
      </c>
      <c r="R11" s="1">
        <f t="shared" si="11"/>
        <v>0.48009578400945269</v>
      </c>
      <c r="S11">
        <f t="shared" si="12"/>
        <v>2.0203886064602772E-2</v>
      </c>
      <c r="T11">
        <f t="shared" si="13"/>
        <v>-7.0624361083029275E-3</v>
      </c>
    </row>
    <row r="12" spans="1:25" x14ac:dyDescent="0.25">
      <c r="A12">
        <v>10</v>
      </c>
      <c r="B12">
        <f t="shared" si="0"/>
        <v>3469.8896048657834</v>
      </c>
      <c r="C12" s="1">
        <f t="shared" si="6"/>
        <v>0.38554328942953148</v>
      </c>
      <c r="D12">
        <f t="shared" si="1"/>
        <v>843.45081124552257</v>
      </c>
      <c r="E12" s="1">
        <f t="shared" si="7"/>
        <v>0.46858378402529033</v>
      </c>
      <c r="F12">
        <f t="shared" si="2"/>
        <v>616.66666666666663</v>
      </c>
      <c r="H12">
        <v>48.88105528433843</v>
      </c>
      <c r="I12">
        <v>61.876209049090939</v>
      </c>
      <c r="J12">
        <v>1412.7497865305561</v>
      </c>
      <c r="L12">
        <f t="shared" si="3"/>
        <v>8.7278821621771585E-2</v>
      </c>
      <c r="M12">
        <f t="shared" si="4"/>
        <v>5.8300360156077091E-2</v>
      </c>
      <c r="N12">
        <f t="shared" si="8"/>
        <v>8.333333333333337E-2</v>
      </c>
      <c r="O12">
        <f t="shared" si="9"/>
        <v>6.5645843837303763E-2</v>
      </c>
      <c r="P12" s="1">
        <f t="shared" si="10"/>
        <v>0.43051779903661708</v>
      </c>
      <c r="Q12">
        <f t="shared" si="5"/>
        <v>6.6588802199813335E-2</v>
      </c>
      <c r="R12" s="1">
        <f t="shared" si="11"/>
        <v>0.44812678081108293</v>
      </c>
      <c r="S12">
        <f t="shared" si="12"/>
        <v>2.1632977784467822E-2</v>
      </c>
      <c r="T12">
        <f t="shared" si="13"/>
        <v>-7.3454836812266722E-3</v>
      </c>
    </row>
    <row r="13" spans="1:25" x14ac:dyDescent="0.25">
      <c r="A13">
        <v>11</v>
      </c>
      <c r="B13">
        <f t="shared" si="0"/>
        <v>3169.6603089702021</v>
      </c>
      <c r="C13" s="1">
        <f t="shared" si="6"/>
        <v>0.3521844787744669</v>
      </c>
      <c r="D13">
        <f t="shared" si="1"/>
        <v>796.20514885652187</v>
      </c>
      <c r="E13" s="1">
        <f t="shared" si="7"/>
        <v>0.44233619380917882</v>
      </c>
      <c r="F13">
        <f t="shared" si="2"/>
        <v>569.23076923076928</v>
      </c>
      <c r="H13">
        <v>45.770388420917115</v>
      </c>
      <c r="I13">
        <v>57.86376191912872</v>
      </c>
      <c r="J13">
        <v>1410.7864442593036</v>
      </c>
      <c r="L13">
        <f t="shared" si="3"/>
        <v>8.6524163614477345E-2</v>
      </c>
      <c r="M13">
        <f t="shared" si="4"/>
        <v>5.6014721616347796E-2</v>
      </c>
      <c r="N13">
        <f t="shared" si="8"/>
        <v>7.6923076923076761E-2</v>
      </c>
      <c r="O13">
        <f t="shared" si="9"/>
        <v>6.3637473563668667E-2</v>
      </c>
      <c r="P13" s="1">
        <f t="shared" si="10"/>
        <v>0.40312073398173554</v>
      </c>
      <c r="Q13">
        <f t="shared" si="5"/>
        <v>6.484636327314186E-2</v>
      </c>
      <c r="R13" s="1">
        <f t="shared" si="11"/>
        <v>0.41906738879018379</v>
      </c>
      <c r="S13">
        <f t="shared" si="12"/>
        <v>2.2886690050808678E-2</v>
      </c>
      <c r="T13">
        <f t="shared" si="13"/>
        <v>-7.6227519473208716E-3</v>
      </c>
    </row>
    <row r="14" spans="1:25" x14ac:dyDescent="0.25">
      <c r="A14">
        <v>12</v>
      </c>
      <c r="B14">
        <f t="shared" si="0"/>
        <v>2897.7591293162641</v>
      </c>
      <c r="C14" s="1">
        <f t="shared" si="6"/>
        <v>0.32197323659069599</v>
      </c>
      <c r="D14">
        <f t="shared" si="1"/>
        <v>753.28848612986542</v>
      </c>
      <c r="E14" s="1">
        <f t="shared" si="7"/>
        <v>0.41849360340548081</v>
      </c>
      <c r="F14">
        <f t="shared" si="2"/>
        <v>528.57142857142856</v>
      </c>
      <c r="H14">
        <v>42.942191742113536</v>
      </c>
      <c r="I14">
        <v>54.204895992466618</v>
      </c>
      <c r="J14">
        <v>1408.7194577059481</v>
      </c>
      <c r="L14">
        <f t="shared" si="3"/>
        <v>8.5782435071812713E-2</v>
      </c>
      <c r="M14">
        <f t="shared" si="4"/>
        <v>5.3901513684371016E-2</v>
      </c>
      <c r="N14">
        <f t="shared" si="8"/>
        <v>7.1428571428571508E-2</v>
      </c>
      <c r="O14">
        <f t="shared" si="9"/>
        <v>6.1790969584848199E-2</v>
      </c>
      <c r="P14" s="1">
        <f t="shared" si="10"/>
        <v>0.37821151296924843</v>
      </c>
      <c r="Q14">
        <f t="shared" si="5"/>
        <v>6.3232423978513363E-2</v>
      </c>
      <c r="R14" s="1">
        <f t="shared" si="11"/>
        <v>0.39256874198663444</v>
      </c>
      <c r="S14">
        <f t="shared" si="12"/>
        <v>2.3991465486964514E-2</v>
      </c>
      <c r="T14">
        <f t="shared" si="13"/>
        <v>-7.8894559004771825E-3</v>
      </c>
    </row>
    <row r="15" spans="1:25" x14ac:dyDescent="0.25">
      <c r="A15">
        <v>13</v>
      </c>
      <c r="B15">
        <f t="shared" si="0"/>
        <v>2651.2951331351223</v>
      </c>
      <c r="C15" s="1">
        <f t="shared" si="6"/>
        <v>0.29458834812612472</v>
      </c>
      <c r="D15">
        <f t="shared" si="1"/>
        <v>714.16122412298023</v>
      </c>
      <c r="E15" s="1">
        <f t="shared" si="7"/>
        <v>0.39675623562387791</v>
      </c>
      <c r="F15">
        <f t="shared" si="2"/>
        <v>493.33333333333331</v>
      </c>
      <c r="H15">
        <v>40.362005392469051</v>
      </c>
      <c r="I15">
        <v>50.858602100147237</v>
      </c>
      <c r="J15">
        <v>1406.5557002656028</v>
      </c>
      <c r="L15">
        <f t="shared" si="3"/>
        <v>8.5053306773394843E-2</v>
      </c>
      <c r="M15">
        <f t="shared" si="4"/>
        <v>5.1941935562970665E-2</v>
      </c>
      <c r="N15">
        <f t="shared" si="8"/>
        <v>6.6666666666666652E-2</v>
      </c>
      <c r="O15">
        <f t="shared" si="9"/>
        <v>6.0085110819205978E-2</v>
      </c>
      <c r="P15" s="1">
        <f t="shared" si="10"/>
        <v>0.35548663229939154</v>
      </c>
      <c r="Q15">
        <f t="shared" si="5"/>
        <v>6.1734163142466825E-2</v>
      </c>
      <c r="R15" s="1">
        <f t="shared" si="11"/>
        <v>0.36833383922419854</v>
      </c>
      <c r="S15">
        <f t="shared" si="12"/>
        <v>2.4968195954188865E-2</v>
      </c>
      <c r="T15">
        <f t="shared" si="13"/>
        <v>-8.1431752562353132E-3</v>
      </c>
    </row>
    <row r="16" spans="1:25" x14ac:dyDescent="0.25">
      <c r="A16">
        <v>14</v>
      </c>
      <c r="B16">
        <f t="shared" si="0"/>
        <v>2427.6942856700857</v>
      </c>
      <c r="C16" s="1">
        <f t="shared" si="6"/>
        <v>0.26974380951889843</v>
      </c>
      <c r="D16">
        <f t="shared" si="1"/>
        <v>678.36758961156238</v>
      </c>
      <c r="E16" s="1">
        <f t="shared" si="7"/>
        <v>0.37687088311753464</v>
      </c>
      <c r="F16">
        <f t="shared" si="2"/>
        <v>462.5</v>
      </c>
      <c r="H16">
        <v>38.000718291839853</v>
      </c>
      <c r="I16">
        <v>47.789782758917724</v>
      </c>
      <c r="J16">
        <v>1404.3012588683735</v>
      </c>
      <c r="L16">
        <f t="shared" si="3"/>
        <v>8.4336460573754213E-2</v>
      </c>
      <c r="M16">
        <f t="shared" si="4"/>
        <v>5.0119823510964112E-2</v>
      </c>
      <c r="N16">
        <f t="shared" si="8"/>
        <v>6.25E-2</v>
      </c>
      <c r="O16">
        <f t="shared" si="9"/>
        <v>5.85027200127618E-2</v>
      </c>
      <c r="P16" s="1">
        <f t="shared" si="10"/>
        <v>0.33468969738170068</v>
      </c>
      <c r="Q16">
        <f t="shared" si="5"/>
        <v>6.0340221997974064E-2</v>
      </c>
      <c r="R16" s="1">
        <f t="shared" si="11"/>
        <v>0.34610849359604434</v>
      </c>
      <c r="S16">
        <f t="shared" si="12"/>
        <v>2.5833740560992413E-2</v>
      </c>
      <c r="T16">
        <f t="shared" si="13"/>
        <v>-8.3828965017976875E-3</v>
      </c>
    </row>
    <row r="17" spans="1:20" x14ac:dyDescent="0.25">
      <c r="A17">
        <v>15</v>
      </c>
      <c r="B17">
        <f t="shared" si="0"/>
        <v>2224.6623550967929</v>
      </c>
      <c r="C17" s="1">
        <f t="shared" si="6"/>
        <v>0.24718470612186588</v>
      </c>
      <c r="D17">
        <f t="shared" si="1"/>
        <v>645.52021402725109</v>
      </c>
      <c r="E17" s="1">
        <f t="shared" si="7"/>
        <v>0.35862234112625058</v>
      </c>
      <c r="F17">
        <f t="shared" si="2"/>
        <v>435.29411764705884</v>
      </c>
      <c r="H17">
        <v>35.833558767925396</v>
      </c>
      <c r="I17">
        <v>44.968249578998375</v>
      </c>
      <c r="J17">
        <v>1401.9615544504402</v>
      </c>
      <c r="L17">
        <f t="shared" si="3"/>
        <v>8.3631588940883628E-2</v>
      </c>
      <c r="M17">
        <f t="shared" si="4"/>
        <v>4.842120420747098E-2</v>
      </c>
      <c r="N17">
        <f t="shared" si="8"/>
        <v>5.8823529411764719E-2</v>
      </c>
      <c r="O17">
        <f t="shared" si="9"/>
        <v>5.7029435793055083E-2</v>
      </c>
      <c r="P17" s="1">
        <f t="shared" si="10"/>
        <v>0.31560253277427391</v>
      </c>
      <c r="Q17">
        <f t="shared" si="5"/>
        <v>5.9040510691437342E-2</v>
      </c>
      <c r="R17" s="1">
        <f t="shared" si="11"/>
        <v>0.32567407137948984</v>
      </c>
      <c r="S17">
        <f t="shared" si="12"/>
        <v>2.6602153147828544E-2</v>
      </c>
      <c r="T17">
        <f t="shared" si="13"/>
        <v>-8.608231585584103E-3</v>
      </c>
    </row>
    <row r="18" spans="1:20" x14ac:dyDescent="0.25">
      <c r="A18">
        <v>16</v>
      </c>
      <c r="B18">
        <f t="shared" si="0"/>
        <v>2040.1524310212369</v>
      </c>
      <c r="C18" s="1">
        <f t="shared" si="6"/>
        <v>0.22668360344680411</v>
      </c>
      <c r="D18">
        <f t="shared" si="1"/>
        <v>615.28796169639452</v>
      </c>
      <c r="E18" s="1">
        <f t="shared" si="7"/>
        <v>0.34182664538688584</v>
      </c>
      <c r="F18">
        <f t="shared" si="2"/>
        <v>411.11111111111109</v>
      </c>
      <c r="H18">
        <v>33.83928655244803</v>
      </c>
      <c r="I18">
        <v>42.367906701080891</v>
      </c>
      <c r="J18">
        <v>1399.5414646527115</v>
      </c>
      <c r="L18">
        <f t="shared" si="3"/>
        <v>8.2938394517638181E-2</v>
      </c>
      <c r="M18">
        <f t="shared" si="4"/>
        <v>4.6833935907668267E-2</v>
      </c>
      <c r="N18">
        <f t="shared" si="8"/>
        <v>5.5555555555555691E-2</v>
      </c>
      <c r="O18">
        <f t="shared" si="9"/>
        <v>5.5653758210095439E-2</v>
      </c>
      <c r="P18" s="1">
        <f t="shared" si="10"/>
        <v>0.29803806572476071</v>
      </c>
      <c r="Q18">
        <f t="shared" si="5"/>
        <v>5.7826197422901848E-2</v>
      </c>
      <c r="R18" s="1">
        <f t="shared" si="11"/>
        <v>0.30684157823237918</v>
      </c>
      <c r="S18">
        <f t="shared" si="12"/>
        <v>2.7284636307542742E-2</v>
      </c>
      <c r="T18">
        <f t="shared" si="13"/>
        <v>-8.8198223024271716E-3</v>
      </c>
    </row>
    <row r="19" spans="1:20" x14ac:dyDescent="0.25">
      <c r="A19">
        <v>17</v>
      </c>
      <c r="B19">
        <f t="shared" si="0"/>
        <v>1872.3364495677401</v>
      </c>
      <c r="C19" s="1">
        <f t="shared" si="6"/>
        <v>0.20803738328530447</v>
      </c>
      <c r="D19">
        <f t="shared" si="1"/>
        <v>587.38624136960141</v>
      </c>
      <c r="E19" s="1">
        <f t="shared" si="7"/>
        <v>0.32632568964977854</v>
      </c>
      <c r="F19">
        <f t="shared" si="2"/>
        <v>389.4736842105263</v>
      </c>
      <c r="H19">
        <v>31.999609782076856</v>
      </c>
      <c r="I19">
        <v>39.966099390931042</v>
      </c>
      <c r="J19">
        <v>1397.0453823205742</v>
      </c>
      <c r="L19">
        <f t="shared" si="3"/>
        <v>8.2256589704668981E-2</v>
      </c>
      <c r="M19">
        <f t="shared" si="4"/>
        <v>4.5347417898224385E-2</v>
      </c>
      <c r="N19">
        <f t="shared" si="8"/>
        <v>5.2631578947368363E-2</v>
      </c>
      <c r="O19">
        <f t="shared" si="9"/>
        <v>5.4365116933533186E-2</v>
      </c>
      <c r="P19" s="1">
        <f t="shared" si="10"/>
        <v>0.28183519143099006</v>
      </c>
      <c r="Q19">
        <f t="shared" si="5"/>
        <v>5.668930794941951E-2</v>
      </c>
      <c r="R19" s="1">
        <f t="shared" si="11"/>
        <v>0.28944694151227796</v>
      </c>
      <c r="S19">
        <f t="shared" si="12"/>
        <v>2.7891472771135795E-2</v>
      </c>
      <c r="T19">
        <f t="shared" si="13"/>
        <v>-9.0176990353088016E-3</v>
      </c>
    </row>
    <row r="20" spans="1:20" x14ac:dyDescent="0.25">
      <c r="A20">
        <v>18</v>
      </c>
      <c r="B20">
        <f t="shared" si="0"/>
        <v>1719.5802022224498</v>
      </c>
      <c r="C20" s="1">
        <f t="shared" si="6"/>
        <v>0.19106446691360554</v>
      </c>
      <c r="D20">
        <f t="shared" si="1"/>
        <v>561.56923361618999</v>
      </c>
      <c r="E20" s="1">
        <f t="shared" si="7"/>
        <v>0.31198290756454999</v>
      </c>
      <c r="F20">
        <f t="shared" si="2"/>
        <v>370</v>
      </c>
      <c r="H20">
        <v>30.298671529345363</v>
      </c>
      <c r="I20">
        <v>37.743070773684316</v>
      </c>
      <c r="J20">
        <v>1394.4773052426115</v>
      </c>
      <c r="L20">
        <f t="shared" si="3"/>
        <v>8.1585896263760005E-2</v>
      </c>
      <c r="M20">
        <f t="shared" si="4"/>
        <v>4.3952353553965096E-2</v>
      </c>
      <c r="N20">
        <f t="shared" si="8"/>
        <v>4.9999999999999933E-2</v>
      </c>
      <c r="O20">
        <f t="shared" si="9"/>
        <v>5.3154968586029416E-2</v>
      </c>
      <c r="P20" s="1">
        <f t="shared" si="10"/>
        <v>0.26685425068403823</v>
      </c>
      <c r="Q20">
        <f t="shared" si="5"/>
        <v>5.5622856649132135E-2</v>
      </c>
      <c r="R20" s="1">
        <f t="shared" si="11"/>
        <v>0.27334707577701078</v>
      </c>
      <c r="S20">
        <f t="shared" si="12"/>
        <v>2.8430927677730589E-2</v>
      </c>
      <c r="T20">
        <f t="shared" si="13"/>
        <v>-9.2026150320643207E-3</v>
      </c>
    </row>
    <row r="21" spans="1:20" x14ac:dyDescent="0.25">
      <c r="A21">
        <v>19</v>
      </c>
      <c r="B21">
        <f t="shared" si="0"/>
        <v>1580.4213774990505</v>
      </c>
      <c r="C21" s="1">
        <f t="shared" si="6"/>
        <v>0.17560237527767228</v>
      </c>
      <c r="D21">
        <f t="shared" si="1"/>
        <v>537.62360937224832</v>
      </c>
      <c r="E21" s="1">
        <f t="shared" si="7"/>
        <v>0.29867978298458242</v>
      </c>
      <c r="F21">
        <f t="shared" si="2"/>
        <v>352.38095238095235</v>
      </c>
      <c r="H21">
        <v>28.722662365775843</v>
      </c>
      <c r="I21">
        <v>35.681521572018589</v>
      </c>
      <c r="J21">
        <v>1391.840890532975</v>
      </c>
      <c r="L21">
        <f t="shared" si="3"/>
        <v>8.0926044940239028E-2</v>
      </c>
      <c r="M21">
        <f t="shared" si="4"/>
        <v>4.2640555804215441E-2</v>
      </c>
      <c r="N21">
        <f t="shared" si="8"/>
        <v>4.7619047619047672E-2</v>
      </c>
      <c r="O21">
        <f t="shared" si="9"/>
        <v>5.2015784323847236E-2</v>
      </c>
      <c r="P21" s="1">
        <f t="shared" si="10"/>
        <v>0.25297361753455544</v>
      </c>
      <c r="Q21">
        <f t="shared" si="5"/>
        <v>5.4620600799209607E-2</v>
      </c>
      <c r="R21" s="1">
        <f t="shared" si="11"/>
        <v>0.25841669427136338</v>
      </c>
      <c r="S21">
        <f t="shared" si="12"/>
        <v>2.8910260616391792E-2</v>
      </c>
      <c r="T21">
        <f t="shared" si="13"/>
        <v>-9.3752285196317953E-3</v>
      </c>
    </row>
    <row r="22" spans="1:20" x14ac:dyDescent="0.25">
      <c r="A22">
        <v>20</v>
      </c>
      <c r="B22">
        <f t="shared" si="0"/>
        <v>1453.5502460086116</v>
      </c>
      <c r="C22" s="1">
        <f t="shared" si="6"/>
        <v>0.16150558288984573</v>
      </c>
      <c r="D22">
        <f t="shared" si="1"/>
        <v>515.36341865709448</v>
      </c>
      <c r="E22" s="1">
        <f t="shared" si="7"/>
        <v>0.28631301036505247</v>
      </c>
      <c r="F22">
        <f t="shared" si="2"/>
        <v>336.36363636363637</v>
      </c>
      <c r="H22">
        <v>27.259501136293228</v>
      </c>
      <c r="I22">
        <v>33.766245586661874</v>
      </c>
      <c r="J22">
        <v>1389.1395043263517</v>
      </c>
      <c r="L22">
        <f t="shared" si="3"/>
        <v>8.0276775103616416E-2</v>
      </c>
      <c r="M22">
        <f t="shared" si="4"/>
        <v>4.1404786410228045E-2</v>
      </c>
      <c r="N22">
        <f t="shared" si="8"/>
        <v>4.5454545454545303E-2</v>
      </c>
      <c r="O22">
        <f t="shared" si="9"/>
        <v>5.0941002990935402E-2</v>
      </c>
      <c r="P22" s="1">
        <f t="shared" si="10"/>
        <v>0.24008688772709988</v>
      </c>
      <c r="Q22">
        <f t="shared" si="5"/>
        <v>5.3676970627246745E-2</v>
      </c>
      <c r="R22" s="1">
        <f t="shared" si="11"/>
        <v>0.24454566896336918</v>
      </c>
      <c r="S22">
        <f t="shared" si="12"/>
        <v>2.9335772112681013E-2</v>
      </c>
      <c r="T22">
        <f t="shared" si="13"/>
        <v>-9.5362165807073573E-3</v>
      </c>
    </row>
    <row r="23" spans="1:20" x14ac:dyDescent="0.25">
      <c r="A23">
        <v>21</v>
      </c>
      <c r="B23">
        <f t="shared" si="0"/>
        <v>1337.7926522172934</v>
      </c>
      <c r="C23" s="1">
        <f t="shared" si="6"/>
        <v>0.14864362802414371</v>
      </c>
      <c r="D23">
        <f t="shared" si="1"/>
        <v>494.62590465948159</v>
      </c>
      <c r="E23" s="1">
        <f t="shared" si="7"/>
        <v>0.27479216925526756</v>
      </c>
      <c r="F23">
        <f t="shared" si="2"/>
        <v>321.73913043478262</v>
      </c>
      <c r="H23">
        <v>25.898574144643252</v>
      </c>
      <c r="I23">
        <v>31.983827330607625</v>
      </c>
      <c r="J23">
        <v>1386.3762634732677</v>
      </c>
      <c r="L23">
        <f t="shared" si="3"/>
        <v>7.9637834405232089E-2</v>
      </c>
      <c r="M23">
        <f t="shared" si="4"/>
        <v>4.0238622391262413E-2</v>
      </c>
      <c r="N23">
        <f t="shared" si="8"/>
        <v>4.3478260869565188E-2</v>
      </c>
      <c r="O23">
        <f t="shared" si="9"/>
        <v>4.9924867841328213E-2</v>
      </c>
      <c r="P23" s="1">
        <f t="shared" si="10"/>
        <v>0.22810058158688862</v>
      </c>
      <c r="Q23">
        <f t="shared" si="5"/>
        <v>5.2786983719573799E-2</v>
      </c>
      <c r="R23" s="1">
        <f t="shared" si="11"/>
        <v>0.23163684071710755</v>
      </c>
      <c r="S23">
        <f t="shared" si="12"/>
        <v>2.9712966563903875E-2</v>
      </c>
      <c r="T23">
        <f t="shared" si="13"/>
        <v>-9.6862454500658002E-3</v>
      </c>
    </row>
    <row r="24" spans="1:20" x14ac:dyDescent="0.25">
      <c r="A24">
        <v>22</v>
      </c>
      <c r="B24">
        <f t="shared" si="0"/>
        <v>1232.0950213848357</v>
      </c>
      <c r="C24" s="1">
        <f t="shared" si="6"/>
        <v>0.13689944682053731</v>
      </c>
      <c r="D24">
        <f t="shared" si="1"/>
        <v>475.26805490751468</v>
      </c>
      <c r="E24" s="1">
        <f t="shared" si="7"/>
        <v>0.26403780828195261</v>
      </c>
      <c r="F24">
        <f t="shared" si="2"/>
        <v>308.33333333333331</v>
      </c>
      <c r="H24">
        <v>24.630520401992836</v>
      </c>
      <c r="I24">
        <v>30.322389944229876</v>
      </c>
      <c r="J24">
        <v>1383.5540707396337</v>
      </c>
      <c r="L24">
        <f t="shared" si="3"/>
        <v>7.9008978452132728E-2</v>
      </c>
      <c r="M24">
        <f t="shared" si="4"/>
        <v>3.9136344396061395E-2</v>
      </c>
      <c r="N24">
        <f t="shared" si="8"/>
        <v>4.1666666666666741E-2</v>
      </c>
      <c r="O24">
        <f t="shared" si="9"/>
        <v>4.8962299452021907E-2</v>
      </c>
      <c r="P24" s="1">
        <f t="shared" si="10"/>
        <v>0.21693225260605101</v>
      </c>
      <c r="Q24">
        <f t="shared" si="5"/>
        <v>5.1946171707467959E-2</v>
      </c>
      <c r="R24" s="1">
        <f t="shared" si="11"/>
        <v>0.21960419361544128</v>
      </c>
      <c r="S24">
        <f t="shared" si="12"/>
        <v>3.0046679000110821E-2</v>
      </c>
      <c r="T24">
        <f t="shared" si="13"/>
        <v>-9.8259550559605113E-3</v>
      </c>
    </row>
    <row r="25" spans="1:20" x14ac:dyDescent="0.25">
      <c r="A25">
        <v>23</v>
      </c>
      <c r="B25">
        <f t="shared" si="0"/>
        <v>1135.5111290099642</v>
      </c>
      <c r="C25" s="1">
        <f t="shared" si="6"/>
        <v>0.12616790322332935</v>
      </c>
      <c r="D25">
        <f t="shared" si="1"/>
        <v>457.16374354430786</v>
      </c>
      <c r="E25" s="1">
        <f t="shared" si="7"/>
        <v>0.25397985752461549</v>
      </c>
      <c r="F25">
        <f t="shared" si="2"/>
        <v>296</v>
      </c>
      <c r="H25">
        <v>23.447053609713013</v>
      </c>
      <c r="I25">
        <v>28.771384012391525</v>
      </c>
      <c r="J25">
        <v>1380.6756446599231</v>
      </c>
      <c r="L25">
        <f t="shared" si="3"/>
        <v>7.8389970496199446E-2</v>
      </c>
      <c r="M25">
        <f t="shared" si="4"/>
        <v>3.8092842925725012E-2</v>
      </c>
      <c r="N25">
        <f t="shared" si="8"/>
        <v>3.9999999999999925E-2</v>
      </c>
      <c r="O25">
        <f t="shared" ref="O25:O62" si="14">1-(H25/H24)</f>
        <v>4.8048793649689614E-2</v>
      </c>
      <c r="P25" s="1">
        <f t="shared" si="10"/>
        <v>0.20650891956462053</v>
      </c>
      <c r="Q25">
        <f t="shared" si="5"/>
        <v>5.1150517313807375E-2</v>
      </c>
      <c r="R25" s="1">
        <f t="shared" si="11"/>
        <v>0.20837132550772994</v>
      </c>
      <c r="S25">
        <f t="shared" si="12"/>
        <v>3.0341176846509832E-2</v>
      </c>
      <c r="T25">
        <f t="shared" si="13"/>
        <v>-9.9559507239646017E-3</v>
      </c>
    </row>
    <row r="26" spans="1:20" x14ac:dyDescent="0.25">
      <c r="A26">
        <v>24</v>
      </c>
      <c r="B26">
        <f t="shared" si="0"/>
        <v>1047.1904135072023</v>
      </c>
      <c r="C26" s="1">
        <f t="shared" si="6"/>
        <v>0.11635449038968915</v>
      </c>
      <c r="D26">
        <f t="shared" si="1"/>
        <v>440.20135068129099</v>
      </c>
      <c r="E26" s="1">
        <f t="shared" si="7"/>
        <v>0.24455630593405056</v>
      </c>
      <c r="F26">
        <f t="shared" si="2"/>
        <v>284.61538461538464</v>
      </c>
      <c r="H26">
        <v>22.340813692945794</v>
      </c>
      <c r="I26">
        <v>27.321409840515702</v>
      </c>
      <c r="J26">
        <v>1377.7435449223315</v>
      </c>
      <c r="L26">
        <f t="shared" si="3"/>
        <v>7.7780581137736116E-2</v>
      </c>
      <c r="M26">
        <f t="shared" si="4"/>
        <v>3.7103539164130783E-2</v>
      </c>
      <c r="N26">
        <f t="shared" si="8"/>
        <v>3.8461538461538325E-2</v>
      </c>
      <c r="O26">
        <f t="shared" si="14"/>
        <v>4.7180338100517472E-2</v>
      </c>
      <c r="P26" s="1">
        <f t="shared" si="10"/>
        <v>0.19676575891878917</v>
      </c>
      <c r="Q26">
        <f t="shared" si="5"/>
        <v>5.0396399813485981E-2</v>
      </c>
      <c r="R26" s="1">
        <f t="shared" si="11"/>
        <v>0.19787016087777634</v>
      </c>
      <c r="S26">
        <f t="shared" si="12"/>
        <v>3.0600243037218644E-2</v>
      </c>
      <c r="T26">
        <f t="shared" si="13"/>
        <v>-1.0076798936386688E-2</v>
      </c>
    </row>
    <row r="27" spans="1:20" x14ac:dyDescent="0.25">
      <c r="A27">
        <v>25</v>
      </c>
      <c r="B27">
        <f t="shared" si="0"/>
        <v>966.36764160000007</v>
      </c>
      <c r="C27" s="1">
        <f t="shared" si="6"/>
        <v>0.1073741824</v>
      </c>
      <c r="D27">
        <f t="shared" si="1"/>
        <v>424.28176912667783</v>
      </c>
      <c r="E27" s="1">
        <f t="shared" si="7"/>
        <v>0.23571209395926546</v>
      </c>
      <c r="F27">
        <f t="shared" si="2"/>
        <v>274.07407407407408</v>
      </c>
      <c r="H27">
        <v>21.305242272643266</v>
      </c>
      <c r="I27">
        <v>25.964067222877894</v>
      </c>
      <c r="J27">
        <v>1374.760194044952</v>
      </c>
      <c r="L27">
        <f t="shared" si="3"/>
        <v>7.718058804273642E-2</v>
      </c>
      <c r="M27">
        <f t="shared" si="4"/>
        <v>3.6164317828590753E-2</v>
      </c>
      <c r="N27">
        <f t="shared" si="8"/>
        <v>3.703703703703709E-2</v>
      </c>
      <c r="O27">
        <f t="shared" si="14"/>
        <v>4.6353343908396405E-2</v>
      </c>
      <c r="P27" s="1">
        <f t="shared" si="10"/>
        <v>0.18764500802622991</v>
      </c>
      <c r="Q27">
        <f t="shared" si="5"/>
        <v>4.9680548169405481E-2</v>
      </c>
      <c r="R27" s="1">
        <f t="shared" si="11"/>
        <v>0.18803986281899995</v>
      </c>
      <c r="S27">
        <f t="shared" si="12"/>
        <v>3.0827244134340015E-2</v>
      </c>
      <c r="T27">
        <f t="shared" si="13"/>
        <v>-1.0189026079805652E-2</v>
      </c>
    </row>
    <row r="28" spans="1:20" x14ac:dyDescent="0.25">
      <c r="A28">
        <v>26</v>
      </c>
      <c r="B28">
        <f t="shared" si="0"/>
        <v>892.35376071211761</v>
      </c>
      <c r="C28" s="1">
        <f t="shared" si="6"/>
        <v>9.9150417856901957E-2</v>
      </c>
      <c r="D28">
        <f t="shared" si="1"/>
        <v>409.3167274505455</v>
      </c>
      <c r="E28" s="1">
        <f t="shared" si="7"/>
        <v>0.22739818191696973</v>
      </c>
      <c r="F28">
        <f t="shared" si="2"/>
        <v>264.28571428571428</v>
      </c>
      <c r="H28">
        <v>20.334477670262231</v>
      </c>
      <c r="I28">
        <v>24.691827917941655</v>
      </c>
      <c r="J28">
        <v>1371.727895932723</v>
      </c>
      <c r="L28">
        <f t="shared" si="3"/>
        <v>7.6589775673095661E-2</v>
      </c>
      <c r="M28">
        <f t="shared" si="4"/>
        <v>3.5271469964254343E-2</v>
      </c>
      <c r="N28">
        <f t="shared" si="8"/>
        <v>3.5714285714285698E-2</v>
      </c>
      <c r="O28">
        <f t="shared" si="14"/>
        <v>4.5564588750419133E-2</v>
      </c>
      <c r="P28" s="1">
        <f t="shared" si="10"/>
        <v>0.17909504040444565</v>
      </c>
      <c r="Q28">
        <f t="shared" si="5"/>
        <v>4.900000042424868E-2</v>
      </c>
      <c r="R28" s="1">
        <f t="shared" si="11"/>
        <v>0.17882590946109328</v>
      </c>
      <c r="S28">
        <f t="shared" si="12"/>
        <v>3.1025186922676529E-2</v>
      </c>
      <c r="T28">
        <f t="shared" si="13"/>
        <v>-1.029311878616479E-2</v>
      </c>
    </row>
    <row r="29" spans="1:20" x14ac:dyDescent="0.25">
      <c r="A29">
        <v>27</v>
      </c>
      <c r="B29">
        <f t="shared" si="0"/>
        <v>824.52779404495936</v>
      </c>
      <c r="C29" s="1">
        <f t="shared" si="6"/>
        <v>9.1614199338328817E-2</v>
      </c>
      <c r="D29">
        <f t="shared" si="1"/>
        <v>395.22737277262797</v>
      </c>
      <c r="E29" s="1">
        <f t="shared" si="7"/>
        <v>0.21957076265145997</v>
      </c>
      <c r="F29">
        <f t="shared" si="2"/>
        <v>255.17241379310343</v>
      </c>
      <c r="H29">
        <v>19.42326594845251</v>
      </c>
      <c r="I29">
        <v>23.497926962632448</v>
      </c>
      <c r="J29">
        <v>1368.6488518070864</v>
      </c>
      <c r="L29">
        <f t="shared" si="3"/>
        <v>7.600793502907599E-2</v>
      </c>
      <c r="M29">
        <f t="shared" si="4"/>
        <v>3.4421644005789731E-2</v>
      </c>
      <c r="N29">
        <f t="shared" si="8"/>
        <v>3.4482758620689724E-2</v>
      </c>
      <c r="O29">
        <f t="shared" si="14"/>
        <v>4.4811169314779353E-2</v>
      </c>
      <c r="P29" s="1">
        <f t="shared" si="10"/>
        <v>0.1710695822254448</v>
      </c>
      <c r="Q29">
        <f t="shared" si="5"/>
        <v>4.8352068517442226E-2</v>
      </c>
      <c r="R29" s="1">
        <f t="shared" si="11"/>
        <v>0.1701793068341366</v>
      </c>
      <c r="S29">
        <f t="shared" si="12"/>
        <v>3.1196765714296637E-2</v>
      </c>
      <c r="T29">
        <f t="shared" si="13"/>
        <v>-1.0389525308989622E-2</v>
      </c>
    </row>
    <row r="30" spans="1:20" x14ac:dyDescent="0.25">
      <c r="A30">
        <v>28</v>
      </c>
      <c r="B30">
        <f t="shared" si="0"/>
        <v>762.32965252887016</v>
      </c>
      <c r="C30" s="1">
        <f t="shared" si="6"/>
        <v>8.470329472543002E-2</v>
      </c>
      <c r="D30">
        <f t="shared" si="1"/>
        <v>381.94306788421852</v>
      </c>
      <c r="E30" s="1">
        <f t="shared" si="7"/>
        <v>0.2121905932690103</v>
      </c>
      <c r="F30">
        <f t="shared" si="2"/>
        <v>246.66666666666666</v>
      </c>
      <c r="H30">
        <v>18.566885194264426</v>
      </c>
      <c r="I30">
        <v>22.376269686385772</v>
      </c>
      <c r="J30">
        <v>1365.5251739118544</v>
      </c>
      <c r="L30">
        <f t="shared" si="3"/>
        <v>7.543486340340122E-2</v>
      </c>
      <c r="M30">
        <f t="shared" si="4"/>
        <v>3.3611803745313584E-2</v>
      </c>
      <c r="N30">
        <f t="shared" si="8"/>
        <v>3.3333333333333326E-2</v>
      </c>
      <c r="O30">
        <f t="shared" si="14"/>
        <v>4.4090461226285904E-2</v>
      </c>
      <c r="P30" s="1">
        <f t="shared" si="10"/>
        <v>0.1635270454433369</v>
      </c>
      <c r="Q30">
        <f t="shared" si="5"/>
        <v>4.7734307712777868E-2</v>
      </c>
      <c r="R30" s="1">
        <f t="shared" si="11"/>
        <v>0.16205591543536868</v>
      </c>
      <c r="S30">
        <f t="shared" si="12"/>
        <v>3.1344402177115316E-2</v>
      </c>
      <c r="T30">
        <f t="shared" si="13"/>
        <v>-1.047865748097232E-2</v>
      </c>
    </row>
    <row r="31" spans="1:20" x14ac:dyDescent="0.25">
      <c r="A31">
        <v>29</v>
      </c>
      <c r="B31">
        <f t="shared" si="0"/>
        <v>705.25375384447773</v>
      </c>
      <c r="C31" s="1">
        <f t="shared" si="6"/>
        <v>7.8361528204941966E-2</v>
      </c>
      <c r="D31">
        <f t="shared" si="1"/>
        <v>369.4003661083546</v>
      </c>
      <c r="E31" s="1">
        <f t="shared" si="7"/>
        <v>0.20522242561575255</v>
      </c>
      <c r="F31">
        <f t="shared" si="2"/>
        <v>238.70967741935482</v>
      </c>
      <c r="H31">
        <v>17.76108079739592</v>
      </c>
      <c r="I31">
        <v>21.321351864809415</v>
      </c>
      <c r="J31">
        <v>1362.3588973290584</v>
      </c>
      <c r="L31">
        <f t="shared" si="3"/>
        <v>7.4870364146344071E-2</v>
      </c>
      <c r="M31">
        <f t="shared" si="4"/>
        <v>3.2839192095681868E-2</v>
      </c>
      <c r="N31">
        <f t="shared" si="8"/>
        <v>3.2258064516129115E-2</v>
      </c>
      <c r="O31">
        <f t="shared" si="14"/>
        <v>4.3400085067442085E-2</v>
      </c>
      <c r="P31" s="1">
        <f t="shared" si="10"/>
        <v>0.15642995776026861</v>
      </c>
      <c r="Q31">
        <f t="shared" si="5"/>
        <v>4.7144489960191716E-2</v>
      </c>
      <c r="R31" s="1">
        <f t="shared" si="11"/>
        <v>0.15441587195713627</v>
      </c>
      <c r="S31">
        <f t="shared" si="12"/>
        <v>3.1470279078901986E-2</v>
      </c>
      <c r="T31">
        <f t="shared" si="13"/>
        <v>-1.0560892971760216E-2</v>
      </c>
    </row>
    <row r="32" spans="1:20" x14ac:dyDescent="0.25">
      <c r="A32">
        <v>30</v>
      </c>
      <c r="B32">
        <f t="shared" si="0"/>
        <v>652.84335257765122</v>
      </c>
      <c r="C32" s="1">
        <f t="shared" si="6"/>
        <v>7.2538150286405687E-2</v>
      </c>
      <c r="D32">
        <f t="shared" si="1"/>
        <v>357.54213423261524</v>
      </c>
      <c r="E32" s="1">
        <f t="shared" si="7"/>
        <v>0.19863451901811957</v>
      </c>
      <c r="F32">
        <f t="shared" si="2"/>
        <v>231.25</v>
      </c>
      <c r="H32">
        <v>17.002009903732478</v>
      </c>
      <c r="I32">
        <v>20.328190915359709</v>
      </c>
      <c r="J32">
        <v>1359.1519901822887</v>
      </c>
      <c r="L32">
        <f t="shared" si="3"/>
        <v>7.4314246441266052E-2</v>
      </c>
      <c r="M32">
        <f t="shared" si="4"/>
        <v>3.2101299737913758E-2</v>
      </c>
      <c r="N32">
        <f t="shared" si="8"/>
        <v>3.1249999999999889E-2</v>
      </c>
      <c r="O32">
        <f t="shared" si="14"/>
        <v>4.2737877402975077E-2</v>
      </c>
      <c r="P32" s="1">
        <f t="shared" si="10"/>
        <v>0.1497444734033577</v>
      </c>
      <c r="Q32">
        <f t="shared" si="5"/>
        <v>4.6580580619229095E-2</v>
      </c>
      <c r="R32" s="1">
        <f t="shared" si="11"/>
        <v>0.1472230909845483</v>
      </c>
      <c r="S32">
        <f t="shared" si="12"/>
        <v>3.1576369038290975E-2</v>
      </c>
      <c r="T32">
        <f t="shared" si="13"/>
        <v>-1.063657766506132E-2</v>
      </c>
    </row>
    <row r="33" spans="1:20" x14ac:dyDescent="0.25">
      <c r="A33">
        <v>31</v>
      </c>
      <c r="B33">
        <f t="shared" si="0"/>
        <v>604.68549759852931</v>
      </c>
      <c r="C33" s="1">
        <f t="shared" si="6"/>
        <v>6.7187277510947704E-2</v>
      </c>
      <c r="D33">
        <f t="shared" si="1"/>
        <v>346.3167993432512</v>
      </c>
      <c r="E33" s="1">
        <f t="shared" si="7"/>
        <v>0.19239822185736177</v>
      </c>
      <c r="F33">
        <f t="shared" si="2"/>
        <v>224.24242424242425</v>
      </c>
      <c r="H33">
        <v>16.286193562014834</v>
      </c>
      <c r="I33">
        <v>19.392266408742376</v>
      </c>
      <c r="J33">
        <v>1355.9063624593948</v>
      </c>
      <c r="L33">
        <f t="shared" si="3"/>
        <v>7.376632509005121E-2</v>
      </c>
      <c r="M33">
        <f t="shared" si="4"/>
        <v>3.1395837901613266E-2</v>
      </c>
      <c r="N33">
        <f t="shared" si="8"/>
        <v>3.0303030303030276E-2</v>
      </c>
      <c r="O33">
        <f t="shared" si="14"/>
        <v>4.2101865942361316E-2</v>
      </c>
      <c r="P33" s="1">
        <f t="shared" si="10"/>
        <v>0.14343995165852003</v>
      </c>
      <c r="Q33">
        <f t="shared" si="5"/>
        <v>4.6040718060659347E-2</v>
      </c>
      <c r="R33" s="1">
        <f t="shared" si="11"/>
        <v>0.14044483416050993</v>
      </c>
      <c r="S33">
        <f t="shared" si="12"/>
        <v>3.1664459147689894E-2</v>
      </c>
      <c r="T33">
        <f t="shared" si="13"/>
        <v>-1.070602804074805E-2</v>
      </c>
    </row>
    <row r="34" spans="1:20" x14ac:dyDescent="0.25">
      <c r="A34">
        <v>32</v>
      </c>
      <c r="B34">
        <f t="shared" ref="B34:B62" si="15">W$9*(1+W$7*W$8*$A34)^(-1/W$8)</f>
        <v>560.40654319726491</v>
      </c>
      <c r="C34" s="1">
        <f t="shared" si="6"/>
        <v>6.2267393688584992E-2</v>
      </c>
      <c r="D34">
        <f t="shared" ref="D34:D62" si="16">X$9*(1+X$7*X$8*$A34)^(-1/X$8)</f>
        <v>335.67769976988296</v>
      </c>
      <c r="E34" s="1">
        <f t="shared" si="7"/>
        <v>0.18648761098326833</v>
      </c>
      <c r="F34">
        <f t="shared" ref="F34:F62" si="17">Y$9*(1+Y$7*Y$8*$A34)^(-1/Y$8)</f>
        <v>217.64705882352942</v>
      </c>
      <c r="H34">
        <v>15.61047534974564</v>
      </c>
      <c r="I34">
        <v>18.509468469233468</v>
      </c>
      <c r="J34">
        <v>1352.6238736491384</v>
      </c>
      <c r="L34">
        <f t="shared" si="3"/>
        <v>7.3226420307937801E-2</v>
      </c>
      <c r="M34">
        <f t="shared" si="4"/>
        <v>3.0720714656476522E-2</v>
      </c>
      <c r="N34">
        <f t="shared" si="8"/>
        <v>2.9411764705882359E-2</v>
      </c>
      <c r="O34">
        <f t="shared" si="14"/>
        <v>4.1490248147683095E-2</v>
      </c>
      <c r="P34" s="1">
        <f t="shared" si="10"/>
        <v>0.13748859246991638</v>
      </c>
      <c r="Q34">
        <f t="shared" si="5"/>
        <v>4.5523195736983491E-2</v>
      </c>
      <c r="R34" s="1">
        <f t="shared" si="11"/>
        <v>0.13405133648477285</v>
      </c>
      <c r="S34">
        <f t="shared" si="12"/>
        <v>3.1736172160254705E-2</v>
      </c>
      <c r="T34">
        <f t="shared" si="13"/>
        <v>-1.0769533491206573E-2</v>
      </c>
    </row>
    <row r="35" spans="1:20" x14ac:dyDescent="0.25">
      <c r="A35">
        <v>33</v>
      </c>
      <c r="B35">
        <f t="shared" si="15"/>
        <v>519.66814958545899</v>
      </c>
      <c r="C35" s="1">
        <f t="shared" si="6"/>
        <v>5.7740905509495441E-2</v>
      </c>
      <c r="D35">
        <f t="shared" si="16"/>
        <v>325.58252386117647</v>
      </c>
      <c r="E35" s="1">
        <f t="shared" si="7"/>
        <v>0.1808791799228758</v>
      </c>
      <c r="F35">
        <f t="shared" si="17"/>
        <v>211.42857142857142</v>
      </c>
      <c r="H35">
        <v>14.971985479006504</v>
      </c>
      <c r="I35">
        <v>17.676052879754149</v>
      </c>
      <c r="J35">
        <v>1349.3063393558407</v>
      </c>
      <c r="L35">
        <f t="shared" ref="L35:L62" si="18">1-(B35/B34)</f>
        <v>7.2694357527274378E-2</v>
      </c>
      <c r="M35">
        <f t="shared" ref="M35:M62" si="19">1-(D35/D34)</f>
        <v>3.0074014197627785E-2</v>
      </c>
      <c r="N35">
        <f t="shared" si="8"/>
        <v>2.8571428571428692E-2</v>
      </c>
      <c r="O35">
        <f t="shared" si="14"/>
        <v>4.0901372727867646E-2</v>
      </c>
      <c r="P35" s="1">
        <f t="shared" si="10"/>
        <v>0.13186512030347441</v>
      </c>
      <c r="Q35">
        <f t="shared" ref="Q35:Q62" si="20">1-(I35/I34)</f>
        <v>4.5026446376060236E-2</v>
      </c>
      <c r="R35" s="1">
        <f t="shared" si="11"/>
        <v>0.12801548117090203</v>
      </c>
      <c r="S35">
        <f t="shared" si="12"/>
        <v>3.1792984799406732E-2</v>
      </c>
      <c r="T35">
        <f t="shared" si="13"/>
        <v>-1.0827358530239861E-2</v>
      </c>
    </row>
    <row r="36" spans="1:20" x14ac:dyDescent="0.25">
      <c r="A36">
        <v>34</v>
      </c>
      <c r="B36">
        <f t="shared" si="15"/>
        <v>482.16371626993083</v>
      </c>
      <c r="C36" s="1">
        <f t="shared" si="6"/>
        <v>5.3573746252214539E-2</v>
      </c>
      <c r="D36">
        <f t="shared" si="16"/>
        <v>315.99282314060792</v>
      </c>
      <c r="E36" s="1">
        <f t="shared" si="7"/>
        <v>0.17555156841144884</v>
      </c>
      <c r="F36">
        <f t="shared" si="17"/>
        <v>205.55555555555554</v>
      </c>
      <c r="H36">
        <v>14.368109555488068</v>
      </c>
      <c r="I36">
        <v>16.888601904994339</v>
      </c>
      <c r="J36">
        <v>1345.9555370307571</v>
      </c>
      <c r="L36">
        <f t="shared" si="18"/>
        <v>7.2169967209738672E-2</v>
      </c>
      <c r="M36">
        <f t="shared" si="19"/>
        <v>2.9453978692841165E-2</v>
      </c>
      <c r="N36">
        <f t="shared" si="8"/>
        <v>2.777777777777779E-2</v>
      </c>
      <c r="O36">
        <f t="shared" si="14"/>
        <v>4.033372356426479E-2</v>
      </c>
      <c r="P36" s="1">
        <f t="shared" si="10"/>
        <v>0.12654650899338557</v>
      </c>
      <c r="Q36">
        <f t="shared" si="20"/>
        <v>4.4549028005100855E-2</v>
      </c>
      <c r="R36" s="1">
        <f t="shared" si="11"/>
        <v>0.12231251591513305</v>
      </c>
      <c r="S36">
        <f t="shared" si="12"/>
        <v>3.1836243645473883E-2</v>
      </c>
      <c r="T36">
        <f t="shared" si="13"/>
        <v>-1.0879744871423624E-2</v>
      </c>
    </row>
    <row r="37" spans="1:20" x14ac:dyDescent="0.25">
      <c r="A37">
        <v>35</v>
      </c>
      <c r="B37">
        <f t="shared" si="15"/>
        <v>447.61519868487392</v>
      </c>
      <c r="C37" s="1">
        <f t="shared" si="6"/>
        <v>4.9735022076097105E-2</v>
      </c>
      <c r="D37">
        <f t="shared" si="16"/>
        <v>306.87358868142087</v>
      </c>
      <c r="E37" s="1">
        <f t="shared" si="7"/>
        <v>0.17048532704523381</v>
      </c>
      <c r="F37">
        <f t="shared" si="17"/>
        <v>200</v>
      </c>
      <c r="H37">
        <v>13.796461303686911</v>
      </c>
      <c r="I37">
        <v>16.143990007258395</v>
      </c>
      <c r="J37">
        <v>1342.5732109379537</v>
      </c>
      <c r="L37">
        <f t="shared" si="18"/>
        <v>7.1653084666610467E-2</v>
      </c>
      <c r="M37">
        <f t="shared" si="19"/>
        <v>2.8858992329484856E-2</v>
      </c>
      <c r="N37">
        <f t="shared" si="8"/>
        <v>2.7027027027026973E-2</v>
      </c>
      <c r="O37">
        <f t="shared" si="14"/>
        <v>3.9785905695771229E-2</v>
      </c>
      <c r="P37" s="1">
        <f t="shared" si="10"/>
        <v>0.12151174152044567</v>
      </c>
      <c r="Q37">
        <f t="shared" si="20"/>
        <v>4.4089611557232899E-2</v>
      </c>
      <c r="R37" s="1">
        <f t="shared" si="11"/>
        <v>0.11691980459984698</v>
      </c>
      <c r="S37">
        <f t="shared" si="12"/>
        <v>3.1867178970839238E-2</v>
      </c>
      <c r="T37">
        <f t="shared" si="13"/>
        <v>-1.0926913366286373E-2</v>
      </c>
    </row>
    <row r="38" spans="1:20" x14ac:dyDescent="0.25">
      <c r="A38">
        <v>36</v>
      </c>
      <c r="B38">
        <f t="shared" si="15"/>
        <v>415.77026446719356</v>
      </c>
      <c r="C38" s="1">
        <f t="shared" si="6"/>
        <v>4.6196696051910395E-2</v>
      </c>
      <c r="D38">
        <f t="shared" si="16"/>
        <v>298.19288140239502</v>
      </c>
      <c r="E38" s="1">
        <f t="shared" si="7"/>
        <v>0.16566271189021944</v>
      </c>
      <c r="F38">
        <f t="shared" si="17"/>
        <v>194.73684210526315</v>
      </c>
      <c r="H38">
        <v>13.254858684417561</v>
      </c>
      <c r="I38">
        <v>15.439353762060289</v>
      </c>
      <c r="J38">
        <v>1339.1610764559944</v>
      </c>
      <c r="L38">
        <f t="shared" si="18"/>
        <v>7.1143549886695356E-2</v>
      </c>
      <c r="M38">
        <f t="shared" si="19"/>
        <v>2.8287567256358725E-2</v>
      </c>
      <c r="N38">
        <f t="shared" si="8"/>
        <v>2.6315789473684292E-2</v>
      </c>
      <c r="O38">
        <f t="shared" si="14"/>
        <v>3.9256633084935655E-2</v>
      </c>
      <c r="P38" s="1">
        <f t="shared" si="10"/>
        <v>0.11674159966806599</v>
      </c>
      <c r="Q38">
        <f t="shared" si="20"/>
        <v>4.3646969855735684E-2</v>
      </c>
      <c r="R38" s="1">
        <f t="shared" si="11"/>
        <v>0.11181660941293894</v>
      </c>
      <c r="S38">
        <f t="shared" si="12"/>
        <v>3.1886916801759702E-2</v>
      </c>
      <c r="T38">
        <f t="shared" si="13"/>
        <v>-1.0969065828576929E-2</v>
      </c>
    </row>
    <row r="39" spans="1:20" x14ac:dyDescent="0.25">
      <c r="A39">
        <v>37</v>
      </c>
      <c r="B39">
        <f t="shared" si="15"/>
        <v>386.39975099605988</v>
      </c>
      <c r="C39" s="1">
        <f t="shared" si="6"/>
        <v>4.2933305666228876E-2</v>
      </c>
      <c r="D39">
        <f t="shared" si="16"/>
        <v>289.92150850761772</v>
      </c>
      <c r="E39" s="1">
        <f t="shared" si="7"/>
        <v>0.16106750472645429</v>
      </c>
      <c r="F39">
        <f t="shared" si="17"/>
        <v>189.74358974358972</v>
      </c>
      <c r="H39">
        <v>12.741302926406313</v>
      </c>
      <c r="I39">
        <v>14.772065390208919</v>
      </c>
      <c r="J39">
        <v>1335.7208237936875</v>
      </c>
      <c r="L39">
        <f t="shared" si="18"/>
        <v>7.0641207371507808E-2</v>
      </c>
      <c r="M39">
        <f t="shared" si="19"/>
        <v>2.7738331162961427E-2</v>
      </c>
      <c r="N39">
        <f t="shared" si="8"/>
        <v>2.5641025641025661E-2</v>
      </c>
      <c r="O39">
        <f t="shared" si="14"/>
        <v>3.8744717709815024E-2</v>
      </c>
      <c r="P39" s="1">
        <f t="shared" si="10"/>
        <v>0.11221847934393453</v>
      </c>
      <c r="Q39">
        <f t="shared" si="20"/>
        <v>4.3219967761288225E-2</v>
      </c>
      <c r="R39" s="1">
        <f t="shared" si="11"/>
        <v>0.10698389915893516</v>
      </c>
      <c r="S39">
        <f t="shared" si="12"/>
        <v>3.1896489661692784E-2</v>
      </c>
      <c r="T39">
        <f t="shared" si="13"/>
        <v>-1.1006386546853597E-2</v>
      </c>
    </row>
    <row r="40" spans="1:20" x14ac:dyDescent="0.25">
      <c r="A40">
        <v>38</v>
      </c>
      <c r="B40">
        <f t="shared" si="15"/>
        <v>359.29539039300386</v>
      </c>
      <c r="C40" s="1">
        <f t="shared" si="6"/>
        <v>3.9921710043667097E-2</v>
      </c>
      <c r="D40">
        <f t="shared" si="16"/>
        <v>282.03273954180941</v>
      </c>
      <c r="E40" s="1">
        <f t="shared" si="7"/>
        <v>0.15668485530100523</v>
      </c>
      <c r="F40">
        <f t="shared" si="17"/>
        <v>185</v>
      </c>
      <c r="H40">
        <v>12.253960061408451</v>
      </c>
      <c r="I40">
        <v>14.139709411523985</v>
      </c>
      <c r="J40">
        <v>1332.2541212108774</v>
      </c>
      <c r="L40">
        <f t="shared" si="18"/>
        <v>7.0145905977388678E-2</v>
      </c>
      <c r="M40">
        <f t="shared" si="19"/>
        <v>2.721001627790931E-2</v>
      </c>
      <c r="N40">
        <f t="shared" si="8"/>
        <v>2.4999999999999911E-2</v>
      </c>
      <c r="O40">
        <f t="shared" si="14"/>
        <v>3.8249060383600542E-2</v>
      </c>
      <c r="P40" s="1">
        <f t="shared" si="10"/>
        <v>0.10792622795135255</v>
      </c>
      <c r="Q40">
        <f t="shared" si="20"/>
        <v>4.2807553445035951E-2</v>
      </c>
      <c r="R40" s="1">
        <f t="shared" si="11"/>
        <v>0.10240418017793071</v>
      </c>
      <c r="S40">
        <f t="shared" si="12"/>
        <v>3.1896845593788137E-2</v>
      </c>
      <c r="T40">
        <f t="shared" si="13"/>
        <v>-1.1039044105691231E-2</v>
      </c>
    </row>
    <row r="41" spans="1:20" x14ac:dyDescent="0.25">
      <c r="A41">
        <v>39</v>
      </c>
      <c r="B41">
        <f t="shared" si="15"/>
        <v>334.26777218072704</v>
      </c>
      <c r="C41" s="1">
        <f t="shared" si="6"/>
        <v>3.714086357563634E-2</v>
      </c>
      <c r="D41">
        <f t="shared" si="16"/>
        <v>274.50205656113349</v>
      </c>
      <c r="E41" s="1">
        <f t="shared" si="7"/>
        <v>0.15250114253396305</v>
      </c>
      <c r="F41">
        <f t="shared" si="17"/>
        <v>180.48780487804879</v>
      </c>
      <c r="H41">
        <v>11.791144629736431</v>
      </c>
      <c r="I41">
        <v>13.540062003430027</v>
      </c>
      <c r="J41">
        <v>1328.7626177816251</v>
      </c>
      <c r="L41">
        <f t="shared" si="18"/>
        <v>6.9657498764181591E-2</v>
      </c>
      <c r="M41">
        <f t="shared" si="19"/>
        <v>2.6701449600887717E-2</v>
      </c>
      <c r="N41">
        <f t="shared" si="8"/>
        <v>2.4390243902438935E-2</v>
      </c>
      <c r="O41">
        <f t="shared" si="14"/>
        <v>3.7768642084085924E-2</v>
      </c>
      <c r="P41" s="1">
        <f t="shared" si="10"/>
        <v>0.10385000087637244</v>
      </c>
      <c r="Q41">
        <f t="shared" si="20"/>
        <v>4.2408750465921186E-2</v>
      </c>
      <c r="R41" s="1">
        <f t="shared" si="11"/>
        <v>9.8061346854097606E-2</v>
      </c>
      <c r="S41">
        <f t="shared" si="12"/>
        <v>3.1888856680095667E-2</v>
      </c>
      <c r="T41">
        <f t="shared" si="13"/>
        <v>-1.1067192483198207E-2</v>
      </c>
    </row>
    <row r="42" spans="1:20" x14ac:dyDescent="0.25">
      <c r="A42">
        <v>40</v>
      </c>
      <c r="B42">
        <f t="shared" si="15"/>
        <v>311.14451730246964</v>
      </c>
      <c r="C42" s="1">
        <f t="shared" si="6"/>
        <v>3.4571613033607736E-2</v>
      </c>
      <c r="D42">
        <f t="shared" si="16"/>
        <v>267.30693376991729</v>
      </c>
      <c r="E42" s="1">
        <f t="shared" si="7"/>
        <v>0.14850385209439851</v>
      </c>
      <c r="F42">
        <f t="shared" si="17"/>
        <v>176.19047619047618</v>
      </c>
      <c r="H42">
        <v>11.351323183329434</v>
      </c>
      <c r="I42">
        <v>12.971090188800492</v>
      </c>
      <c r="J42">
        <v>1325.247653024549</v>
      </c>
      <c r="L42">
        <f t="shared" si="18"/>
        <v>6.9175842850190961E-2</v>
      </c>
      <c r="M42">
        <f t="shared" si="19"/>
        <v>2.6211544209738147E-2</v>
      </c>
      <c r="N42">
        <f t="shared" si="8"/>
        <v>2.3809523809523947E-2</v>
      </c>
      <c r="O42">
        <f t="shared" si="14"/>
        <v>3.7300996656236318E-2</v>
      </c>
      <c r="P42" s="1">
        <f t="shared" si="10"/>
        <v>9.9976292340932735E-2</v>
      </c>
      <c r="Q42">
        <f t="shared" si="20"/>
        <v>4.2021359613080067E-2</v>
      </c>
      <c r="R42" s="1">
        <f t="shared" si="11"/>
        <v>9.3940675733798593E-2</v>
      </c>
      <c r="S42">
        <f t="shared" si="12"/>
        <v>3.1874846193954642E-2</v>
      </c>
      <c r="T42">
        <f t="shared" si="13"/>
        <v>-1.1089452446498171E-2</v>
      </c>
    </row>
    <row r="43" spans="1:20" x14ac:dyDescent="0.25">
      <c r="A43">
        <v>41</v>
      </c>
      <c r="B43">
        <f t="shared" si="15"/>
        <v>289.76864027435073</v>
      </c>
      <c r="C43" s="1">
        <f t="shared" si="6"/>
        <v>3.2196515586038969E-2</v>
      </c>
      <c r="D43">
        <f t="shared" si="16"/>
        <v>260.42664267974249</v>
      </c>
      <c r="E43" s="1">
        <f t="shared" si="7"/>
        <v>0.1446814681554125</v>
      </c>
      <c r="F43">
        <f t="shared" si="17"/>
        <v>172.09302325581396</v>
      </c>
      <c r="H43">
        <v>10.933027287995369</v>
      </c>
      <c r="I43">
        <v>12.430863283311378</v>
      </c>
      <c r="J43">
        <v>1321.7114936105284</v>
      </c>
      <c r="L43">
        <f t="shared" si="18"/>
        <v>6.8700799273088253E-2</v>
      </c>
      <c r="M43">
        <f t="shared" si="19"/>
        <v>2.5739291507106854E-2</v>
      </c>
      <c r="N43">
        <f t="shared" si="8"/>
        <v>2.3255813953488302E-2</v>
      </c>
      <c r="O43">
        <f t="shared" si="14"/>
        <v>3.6849967935753569E-2</v>
      </c>
      <c r="P43" s="1">
        <f t="shared" si="10"/>
        <v>9.6292169173833847E-2</v>
      </c>
      <c r="Q43">
        <f t="shared" si="20"/>
        <v>4.1648535136665443E-2</v>
      </c>
      <c r="R43" s="1">
        <f t="shared" si="11"/>
        <v>9.0028184199737391E-2</v>
      </c>
      <c r="S43">
        <f t="shared" si="12"/>
        <v>3.1850831337334684E-2</v>
      </c>
      <c r="T43">
        <f t="shared" si="13"/>
        <v>-1.1110676428646715E-2</v>
      </c>
    </row>
    <row r="44" spans="1:20" x14ac:dyDescent="0.25">
      <c r="A44">
        <v>42</v>
      </c>
      <c r="B44">
        <f t="shared" si="15"/>
        <v>269.99707893663879</v>
      </c>
      <c r="C44" s="1">
        <f t="shared" si="6"/>
        <v>2.9999675437404311E-2</v>
      </c>
      <c r="D44">
        <f t="shared" si="16"/>
        <v>253.8420794355826</v>
      </c>
      <c r="E44" s="1">
        <f t="shared" si="7"/>
        <v>0.14102337746421256</v>
      </c>
      <c r="F44">
        <f t="shared" si="17"/>
        <v>168.18181818181819</v>
      </c>
      <c r="H44">
        <v>10.534957723091598</v>
      </c>
      <c r="I44">
        <v>11.917651012222994</v>
      </c>
      <c r="J44">
        <v>1318.1553891839822</v>
      </c>
      <c r="L44">
        <f t="shared" si="18"/>
        <v>6.8232232856503705E-2</v>
      </c>
      <c r="M44">
        <f t="shared" si="19"/>
        <v>2.5283754290290505E-2</v>
      </c>
      <c r="N44">
        <f t="shared" si="8"/>
        <v>2.2727272727272707E-2</v>
      </c>
      <c r="O44">
        <f t="shared" si="14"/>
        <v>3.6409820849972463E-2</v>
      </c>
      <c r="P44" s="1">
        <f t="shared" si="10"/>
        <v>9.2786188544959319E-2</v>
      </c>
      <c r="Q44">
        <f t="shared" si="20"/>
        <v>4.1285328250482811E-2</v>
      </c>
      <c r="R44" s="1">
        <f t="shared" si="11"/>
        <v>8.6311341063256303E-2</v>
      </c>
      <c r="S44">
        <f t="shared" si="12"/>
        <v>3.1822412006531242E-2</v>
      </c>
      <c r="T44">
        <f t="shared" si="13"/>
        <v>-1.1126066559681957E-2</v>
      </c>
    </row>
    <row r="45" spans="1:20" x14ac:dyDescent="0.25">
      <c r="A45">
        <v>43</v>
      </c>
      <c r="B45">
        <f t="shared" si="15"/>
        <v>251.69937363499093</v>
      </c>
      <c r="C45" s="1">
        <f t="shared" si="6"/>
        <v>2.7966597070554548E-2</v>
      </c>
      <c r="D45">
        <f t="shared" si="16"/>
        <v>247.53561144545128</v>
      </c>
      <c r="E45" s="1">
        <f t="shared" si="7"/>
        <v>0.13751978413636182</v>
      </c>
      <c r="F45">
        <f t="shared" si="17"/>
        <v>164.44444444444446</v>
      </c>
      <c r="H45">
        <v>10.155894089802672</v>
      </c>
      <c r="I45">
        <v>11.42983233947834</v>
      </c>
      <c r="J45">
        <v>1314.5809323985288</v>
      </c>
      <c r="L45">
        <f t="shared" si="18"/>
        <v>6.7770012082026376E-2</v>
      </c>
      <c r="M45">
        <f t="shared" si="19"/>
        <v>2.4844060544074287E-2</v>
      </c>
      <c r="N45">
        <f t="shared" si="8"/>
        <v>2.2222222222222143E-2</v>
      </c>
      <c r="O45">
        <f t="shared" si="14"/>
        <v>3.5981504933622621E-2</v>
      </c>
      <c r="P45" s="1">
        <f t="shared" si="10"/>
        <v>8.9447601844056826E-2</v>
      </c>
      <c r="Q45">
        <f t="shared" si="20"/>
        <v>4.0932451558141514E-2</v>
      </c>
      <c r="R45" s="1">
        <f t="shared" si="11"/>
        <v>8.2778406276266328E-2</v>
      </c>
      <c r="S45">
        <f t="shared" si="12"/>
        <v>3.1788507148403755E-2</v>
      </c>
      <c r="T45">
        <f t="shared" si="13"/>
        <v>-1.1137444389548334E-2</v>
      </c>
    </row>
    <row r="46" spans="1:20" x14ac:dyDescent="0.25">
      <c r="A46">
        <v>44</v>
      </c>
      <c r="B46">
        <f t="shared" si="15"/>
        <v>234.75647974129953</v>
      </c>
      <c r="C46" s="1">
        <f t="shared" si="6"/>
        <v>2.6084053304588836E-2</v>
      </c>
      <c r="D46">
        <f t="shared" si="16"/>
        <v>241.4909408625513</v>
      </c>
      <c r="E46" s="1">
        <f t="shared" si="7"/>
        <v>0.13416163381252849</v>
      </c>
      <c r="F46">
        <f t="shared" si="17"/>
        <v>160.86956521739131</v>
      </c>
      <c r="H46">
        <v>9.7947067552343192</v>
      </c>
      <c r="I46">
        <v>10.965904439098672</v>
      </c>
      <c r="J46">
        <v>1310.9897056395789</v>
      </c>
      <c r="L46">
        <f t="shared" si="18"/>
        <v>6.7314008966353756E-2</v>
      </c>
      <c r="M46">
        <f t="shared" si="19"/>
        <v>2.4419397870079962E-2</v>
      </c>
      <c r="N46">
        <f t="shared" si="8"/>
        <v>2.1739130434782594E-2</v>
      </c>
      <c r="O46">
        <f t="shared" si="14"/>
        <v>3.5564306930988332E-2</v>
      </c>
      <c r="P46" s="1">
        <f t="shared" si="10"/>
        <v>8.6266459877833948E-2</v>
      </c>
      <c r="Q46">
        <f t="shared" si="20"/>
        <v>4.0589213087340981E-2</v>
      </c>
      <c r="R46" s="1">
        <f t="shared" si="11"/>
        <v>7.9418495904888475E-2</v>
      </c>
      <c r="S46">
        <f t="shared" si="12"/>
        <v>3.1749702035365424E-2</v>
      </c>
      <c r="T46">
        <f t="shared" si="13"/>
        <v>-1.114490906090837E-2</v>
      </c>
    </row>
    <row r="47" spans="1:20" x14ac:dyDescent="0.25">
      <c r="A47">
        <v>45</v>
      </c>
      <c r="B47">
        <f t="shared" si="15"/>
        <v>219.05969925227782</v>
      </c>
      <c r="C47" s="1">
        <f t="shared" si="6"/>
        <v>2.4339966583586423E-2</v>
      </c>
      <c r="D47">
        <f t="shared" si="16"/>
        <v>235.69298281608201</v>
      </c>
      <c r="E47" s="1">
        <f t="shared" si="7"/>
        <v>0.13094054600893446</v>
      </c>
      <c r="F47">
        <f t="shared" si="17"/>
        <v>157.44680851063831</v>
      </c>
      <c r="H47">
        <v>9.4503487660202321</v>
      </c>
      <c r="I47">
        <v>10.524472359889391</v>
      </c>
      <c r="J47">
        <v>1307.3832818333888</v>
      </c>
      <c r="L47">
        <f t="shared" si="18"/>
        <v>6.6864098943379413E-2</v>
      </c>
      <c r="M47">
        <f t="shared" si="19"/>
        <v>2.4009008477752003E-2</v>
      </c>
      <c r="N47">
        <f t="shared" si="8"/>
        <v>2.1276595744680882E-2</v>
      </c>
      <c r="O47">
        <f t="shared" si="14"/>
        <v>3.515755987590552E-2</v>
      </c>
      <c r="P47" s="1">
        <f t="shared" si="10"/>
        <v>8.32335416493966E-2</v>
      </c>
      <c r="Q47">
        <f t="shared" si="20"/>
        <v>4.0254963159752299E-2</v>
      </c>
      <c r="R47" s="1">
        <f t="shared" si="11"/>
        <v>7.6221507278034242E-2</v>
      </c>
      <c r="S47">
        <f t="shared" si="12"/>
        <v>3.1706539067473893E-2</v>
      </c>
      <c r="T47">
        <f t="shared" si="13"/>
        <v>-1.1148551398153517E-2</v>
      </c>
    </row>
    <row r="48" spans="1:20" x14ac:dyDescent="0.25">
      <c r="A48">
        <v>46</v>
      </c>
      <c r="B48">
        <f t="shared" si="15"/>
        <v>204.50971881389358</v>
      </c>
      <c r="C48" s="1">
        <f t="shared" si="6"/>
        <v>2.2723302090432621E-2</v>
      </c>
      <c r="D48">
        <f t="shared" si="16"/>
        <v>230.12775657993063</v>
      </c>
      <c r="E48" s="1">
        <f t="shared" si="7"/>
        <v>0.12784875365551701</v>
      </c>
      <c r="F48">
        <f t="shared" si="17"/>
        <v>154.16666666666666</v>
      </c>
      <c r="H48">
        <v>9.1218485986639575</v>
      </c>
      <c r="I48">
        <v>10.104239747822643</v>
      </c>
      <c r="J48">
        <v>1303.763225212783</v>
      </c>
      <c r="L48">
        <f t="shared" si="18"/>
        <v>6.6420160750918833E-2</v>
      </c>
      <c r="M48">
        <f t="shared" si="19"/>
        <v>2.361218467201498E-2</v>
      </c>
      <c r="N48">
        <f t="shared" si="8"/>
        <v>2.0833333333333481E-2</v>
      </c>
      <c r="O48">
        <f t="shared" si="14"/>
        <v>3.4760639579507702E-2</v>
      </c>
      <c r="P48" s="1">
        <f t="shared" si="10"/>
        <v>8.0340290507195988E-2</v>
      </c>
      <c r="Q48">
        <f t="shared" si="20"/>
        <v>3.9929090760723374E-2</v>
      </c>
      <c r="R48" s="1">
        <f t="shared" si="11"/>
        <v>7.3178051796010474E-2</v>
      </c>
      <c r="S48">
        <f t="shared" si="12"/>
        <v>3.1659521171411131E-2</v>
      </c>
      <c r="T48">
        <f t="shared" si="13"/>
        <v>-1.1148454907492722E-2</v>
      </c>
    </row>
    <row r="49" spans="1:20" x14ac:dyDescent="0.25">
      <c r="A49">
        <v>47</v>
      </c>
      <c r="B49">
        <f t="shared" si="15"/>
        <v>191.01574293852806</v>
      </c>
      <c r="C49" s="1">
        <f t="shared" si="6"/>
        <v>2.1223971437614231E-2</v>
      </c>
      <c r="D49">
        <f t="shared" si="16"/>
        <v>224.78228811661651</v>
      </c>
      <c r="E49" s="1">
        <f t="shared" si="7"/>
        <v>0.12487904895367584</v>
      </c>
      <c r="F49">
        <f t="shared" si="17"/>
        <v>151.0204081632653</v>
      </c>
      <c r="H49">
        <v>8.8083036498485274</v>
      </c>
      <c r="I49">
        <v>9.7040005062337311</v>
      </c>
      <c r="J49">
        <v>1300.1310918932118</v>
      </c>
      <c r="L49">
        <f t="shared" si="18"/>
        <v>6.5982076321982608E-2</v>
      </c>
      <c r="M49">
        <f t="shared" si="19"/>
        <v>2.322826478107809E-2</v>
      </c>
      <c r="N49">
        <f t="shared" si="8"/>
        <v>2.0408163265306145E-2</v>
      </c>
      <c r="O49">
        <f t="shared" si="14"/>
        <v>3.4372961294419357E-2</v>
      </c>
      <c r="P49" s="1">
        <f t="shared" si="10"/>
        <v>7.7578756811209723E-2</v>
      </c>
      <c r="Q49">
        <f t="shared" si="20"/>
        <v>3.9611019886494514E-2</v>
      </c>
      <c r="R49" s="1">
        <f t="shared" si="11"/>
        <v>7.0279394531063785E-2</v>
      </c>
      <c r="S49">
        <f t="shared" si="12"/>
        <v>3.160911502756325E-2</v>
      </c>
      <c r="T49">
        <f t="shared" si="13"/>
        <v>-1.1144696513341268E-2</v>
      </c>
    </row>
    <row r="50" spans="1:20" x14ac:dyDescent="0.25">
      <c r="A50">
        <v>48</v>
      </c>
      <c r="B50">
        <f t="shared" si="15"/>
        <v>178.49471243322532</v>
      </c>
      <c r="C50" s="1">
        <f t="shared" si="6"/>
        <v>1.9832745825913923E-2</v>
      </c>
      <c r="D50">
        <f t="shared" si="16"/>
        <v>219.6445226445671</v>
      </c>
      <c r="E50" s="1">
        <f t="shared" si="7"/>
        <v>0.12202473480253728</v>
      </c>
      <c r="F50">
        <f t="shared" si="17"/>
        <v>148</v>
      </c>
      <c r="H50">
        <v>8.5088661316925531</v>
      </c>
      <c r="I50">
        <v>9.3226206812629151</v>
      </c>
      <c r="J50">
        <v>1296.4881714299543</v>
      </c>
      <c r="L50">
        <f t="shared" si="18"/>
        <v>6.5549730680220519E-2</v>
      </c>
      <c r="M50">
        <f t="shared" si="19"/>
        <v>2.2856629475112133E-2</v>
      </c>
      <c r="N50">
        <f t="shared" si="8"/>
        <v>2.0000000000000018E-2</v>
      </c>
      <c r="O50">
        <f t="shared" si="14"/>
        <v>3.3994913215908862E-2</v>
      </c>
      <c r="P50" s="1">
        <f t="shared" si="10"/>
        <v>7.4941473706014547E-2</v>
      </c>
      <c r="Q50">
        <f t="shared" si="20"/>
        <v>3.930129895663359E-2</v>
      </c>
      <c r="R50" s="1">
        <f t="shared" si="11"/>
        <v>6.7517323036107232E-2</v>
      </c>
      <c r="S50">
        <f t="shared" si="12"/>
        <v>3.1554817464311657E-2</v>
      </c>
      <c r="T50">
        <f t="shared" si="13"/>
        <v>-1.1138283740796728E-2</v>
      </c>
    </row>
    <row r="51" spans="1:20" x14ac:dyDescent="0.25">
      <c r="A51">
        <v>49</v>
      </c>
      <c r="B51">
        <f t="shared" si="15"/>
        <v>166.87059916213897</v>
      </c>
      <c r="C51" s="1">
        <f t="shared" si="6"/>
        <v>1.8541177684682109E-2</v>
      </c>
      <c r="D51">
        <f t="shared" si="16"/>
        <v>214.7032460562391</v>
      </c>
      <c r="E51" s="1">
        <f t="shared" si="7"/>
        <v>0.11927958114235505</v>
      </c>
      <c r="F51">
        <f t="shared" si="17"/>
        <v>145.09803921568627</v>
      </c>
      <c r="H51">
        <v>8.2227708531389201</v>
      </c>
      <c r="I51">
        <v>8.9590736247821408</v>
      </c>
      <c r="J51">
        <v>1292.8364473384022</v>
      </c>
      <c r="L51">
        <f t="shared" si="18"/>
        <v>6.5123011839551936E-2</v>
      </c>
      <c r="M51">
        <f t="shared" si="19"/>
        <v>2.2496698432694751E-2</v>
      </c>
      <c r="N51">
        <f t="shared" si="8"/>
        <v>1.9607843137254943E-2</v>
      </c>
      <c r="O51">
        <f t="shared" si="14"/>
        <v>3.3623196572340919E-2</v>
      </c>
      <c r="P51" s="1">
        <f t="shared" si="10"/>
        <v>7.24217018041763E-2</v>
      </c>
      <c r="Q51">
        <f t="shared" si="20"/>
        <v>3.8996229591476306E-2</v>
      </c>
      <c r="R51" s="1">
        <f t="shared" si="11"/>
        <v>6.4884402005589328E-2</v>
      </c>
      <c r="S51">
        <f t="shared" si="12"/>
        <v>3.1499815267211018E-2</v>
      </c>
      <c r="T51">
        <f t="shared" si="13"/>
        <v>-1.1126498139646168E-2</v>
      </c>
    </row>
    <row r="52" spans="1:20" x14ac:dyDescent="0.25">
      <c r="A52">
        <v>50</v>
      </c>
      <c r="B52">
        <f t="shared" si="15"/>
        <v>156.07376924249351</v>
      </c>
      <c r="C52" s="1">
        <f t="shared" si="6"/>
        <v>1.7341529915832612E-2</v>
      </c>
      <c r="D52">
        <f t="shared" si="16"/>
        <v>209.94801416779265</v>
      </c>
      <c r="E52" s="1">
        <f t="shared" si="7"/>
        <v>0.1166377856487737</v>
      </c>
      <c r="F52">
        <f t="shared" si="17"/>
        <v>142.30769230769232</v>
      </c>
      <c r="H52">
        <v>7.9492806320976808</v>
      </c>
      <c r="I52">
        <v>8.6123714389182364</v>
      </c>
      <c r="J52">
        <v>1289.1772682864369</v>
      </c>
      <c r="L52">
        <f t="shared" si="18"/>
        <v>6.4701810707557761E-2</v>
      </c>
      <c r="M52">
        <f t="shared" si="19"/>
        <v>2.2147927317320848E-2</v>
      </c>
      <c r="N52">
        <f t="shared" si="8"/>
        <v>1.9230769230769162E-2</v>
      </c>
      <c r="O52">
        <f t="shared" si="14"/>
        <v>3.3260104887495201E-2</v>
      </c>
      <c r="P52" s="1">
        <f t="shared" si="10"/>
        <v>7.00129484060385E-2</v>
      </c>
      <c r="Q52">
        <f t="shared" si="20"/>
        <v>3.8698441421987417E-2</v>
      </c>
      <c r="R52" s="1">
        <f t="shared" si="11"/>
        <v>6.2373476775375344E-2</v>
      </c>
      <c r="S52">
        <f t="shared" si="12"/>
        <v>3.144170582006256E-2</v>
      </c>
      <c r="T52">
        <f t="shared" si="13"/>
        <v>-1.1112177570174353E-2</v>
      </c>
    </row>
    <row r="53" spans="1:20" x14ac:dyDescent="0.25">
      <c r="A53">
        <v>51</v>
      </c>
      <c r="B53">
        <f t="shared" si="15"/>
        <v>146.04040763655735</v>
      </c>
      <c r="C53" s="1">
        <f t="shared" si="6"/>
        <v>1.6226711959617484E-2</v>
      </c>
      <c r="D53">
        <f t="shared" si="16"/>
        <v>205.36908891218496</v>
      </c>
      <c r="E53" s="1">
        <f t="shared" si="7"/>
        <v>0.1140939382845472</v>
      </c>
      <c r="F53">
        <f t="shared" si="17"/>
        <v>139.62264150943395</v>
      </c>
      <c r="H53">
        <v>7.6877154809863431</v>
      </c>
      <c r="I53">
        <v>8.2816008359078968</v>
      </c>
      <c r="J53">
        <v>1285.5121604966346</v>
      </c>
      <c r="L53">
        <f t="shared" si="18"/>
        <v>6.4286020992721848E-2</v>
      </c>
      <c r="M53">
        <f t="shared" si="19"/>
        <v>2.1809805030821416E-2</v>
      </c>
      <c r="N53">
        <f t="shared" si="8"/>
        <v>1.8867924528302105E-2</v>
      </c>
      <c r="O53">
        <f t="shared" si="14"/>
        <v>3.2904254261094668E-2</v>
      </c>
      <c r="P53" s="1">
        <f t="shared" si="10"/>
        <v>6.7709224550117297E-2</v>
      </c>
      <c r="Q53">
        <f t="shared" si="20"/>
        <v>3.8406448834246598E-2</v>
      </c>
      <c r="R53" s="1">
        <f t="shared" si="11"/>
        <v>5.9977933030987821E-2</v>
      </c>
      <c r="S53">
        <f t="shared" si="12"/>
        <v>3.1381766731627181E-2</v>
      </c>
      <c r="T53">
        <f t="shared" si="13"/>
        <v>-1.1094449230273251E-2</v>
      </c>
    </row>
    <row r="54" spans="1:20" x14ac:dyDescent="0.25">
      <c r="A54">
        <v>52</v>
      </c>
      <c r="B54">
        <f t="shared" si="15"/>
        <v>136.71199786618527</v>
      </c>
      <c r="C54" s="1">
        <f t="shared" si="6"/>
        <v>1.5190221985131697E-2</v>
      </c>
      <c r="D54">
        <f t="shared" si="16"/>
        <v>200.95738070010407</v>
      </c>
      <c r="E54" s="1">
        <f t="shared" si="7"/>
        <v>0.1116429892778356</v>
      </c>
      <c r="F54">
        <f t="shared" si="17"/>
        <v>137.03703703703704</v>
      </c>
      <c r="H54">
        <v>7.4374402269161815</v>
      </c>
      <c r="I54">
        <v>7.9659077548465644</v>
      </c>
      <c r="J54">
        <v>1281.8426425941007</v>
      </c>
      <c r="L54">
        <f t="shared" si="18"/>
        <v>6.3875539115086366E-2</v>
      </c>
      <c r="M54">
        <f t="shared" si="19"/>
        <v>2.1481851214558034E-2</v>
      </c>
      <c r="N54">
        <f t="shared" si="8"/>
        <v>1.8518518518518379E-2</v>
      </c>
      <c r="O54">
        <f t="shared" si="14"/>
        <v>3.2555218086459559E-2</v>
      </c>
      <c r="P54" s="1">
        <f t="shared" si="10"/>
        <v>6.5504935978423176E-2</v>
      </c>
      <c r="Q54">
        <f t="shared" si="20"/>
        <v>3.8119813707095163E-2</v>
      </c>
      <c r="R54" s="1">
        <f t="shared" si="11"/>
        <v>5.7691585397309939E-2</v>
      </c>
      <c r="S54">
        <f t="shared" si="12"/>
        <v>3.1320321028626807E-2</v>
      </c>
      <c r="T54">
        <f t="shared" si="13"/>
        <v>-1.1073366871901524E-2</v>
      </c>
    </row>
    <row r="55" spans="1:20" x14ac:dyDescent="0.25">
      <c r="A55">
        <v>53</v>
      </c>
      <c r="B55">
        <f t="shared" si="15"/>
        <v>128.03485125318664</v>
      </c>
      <c r="C55" s="1">
        <f t="shared" si="6"/>
        <v>1.4226094583687406E-2</v>
      </c>
      <c r="D55">
        <f t="shared" si="16"/>
        <v>196.70439627000226</v>
      </c>
      <c r="E55" s="1">
        <f t="shared" si="7"/>
        <v>0.10928022015000126</v>
      </c>
      <c r="F55">
        <f t="shared" si="17"/>
        <v>134.54545454545453</v>
      </c>
      <c r="H55">
        <v>7.1978609753902818</v>
      </c>
      <c r="I55">
        <v>7.6644927852776199</v>
      </c>
      <c r="J55">
        <v>1278.1702253021488</v>
      </c>
      <c r="L55">
        <f t="shared" si="18"/>
        <v>6.347026412043133E-2</v>
      </c>
      <c r="M55">
        <f t="shared" si="19"/>
        <v>2.1163613972699391E-2</v>
      </c>
      <c r="N55">
        <f t="shared" si="8"/>
        <v>1.8181818181818299E-2</v>
      </c>
      <c r="O55">
        <f t="shared" si="14"/>
        <v>3.2212595223133356E-2</v>
      </c>
      <c r="P55" s="1">
        <f t="shared" si="10"/>
        <v>6.3394851990632967E-2</v>
      </c>
      <c r="Q55">
        <f t="shared" si="20"/>
        <v>3.783811950189353E-2</v>
      </c>
      <c r="R55" s="1">
        <f t="shared" si="11"/>
        <v>5.5508644294792832E-2</v>
      </c>
      <c r="S55">
        <f t="shared" si="12"/>
        <v>3.1257668897297974E-2</v>
      </c>
      <c r="T55">
        <f t="shared" si="13"/>
        <v>-1.1048981250433965E-2</v>
      </c>
    </row>
    <row r="56" spans="1:20" x14ac:dyDescent="0.25">
      <c r="A56">
        <v>54</v>
      </c>
      <c r="B56">
        <f t="shared" si="15"/>
        <v>119.95968068875814</v>
      </c>
      <c r="C56" s="1">
        <f t="shared" si="6"/>
        <v>1.3328853409862016E-2</v>
      </c>
      <c r="D56">
        <f t="shared" si="16"/>
        <v>192.60219143199501</v>
      </c>
      <c r="E56" s="1">
        <f t="shared" si="7"/>
        <v>0.10700121746221945</v>
      </c>
      <c r="F56">
        <f t="shared" si="17"/>
        <v>132.14285714285714</v>
      </c>
      <c r="H56">
        <v>6.9684218985743716</v>
      </c>
      <c r="I56">
        <v>7.3766070032288873</v>
      </c>
      <c r="J56">
        <v>1274.4964110232086</v>
      </c>
      <c r="L56">
        <f t="shared" si="18"/>
        <v>6.3070097597567432E-2</v>
      </c>
      <c r="M56">
        <f t="shared" si="19"/>
        <v>2.0854667794899973E-2</v>
      </c>
      <c r="N56">
        <f t="shared" si="8"/>
        <v>1.7857142857142794E-2</v>
      </c>
      <c r="O56">
        <f t="shared" si="14"/>
        <v>3.1876008386431676E-2</v>
      </c>
      <c r="P56" s="1">
        <f t="shared" si="10"/>
        <v>6.1374077156922946E-2</v>
      </c>
      <c r="Q56">
        <f t="shared" si="20"/>
        <v>3.7560969801122335E-2</v>
      </c>
      <c r="R56" s="1">
        <f t="shared" si="11"/>
        <v>5.3423685782734875E-2</v>
      </c>
      <c r="S56">
        <f t="shared" si="12"/>
        <v>3.1194089211135756E-2</v>
      </c>
      <c r="T56">
        <f t="shared" si="13"/>
        <v>-1.1021340591531703E-2</v>
      </c>
    </row>
    <row r="57" spans="1:20" x14ac:dyDescent="0.25">
      <c r="A57">
        <v>55</v>
      </c>
      <c r="B57">
        <f t="shared" si="15"/>
        <v>112.44121446745359</v>
      </c>
      <c r="C57" s="1">
        <f t="shared" si="6"/>
        <v>1.249346827416151E-2</v>
      </c>
      <c r="D57">
        <f t="shared" si="16"/>
        <v>188.64332818257799</v>
      </c>
      <c r="E57" s="1">
        <f t="shared" si="7"/>
        <v>0.10480184899032111</v>
      </c>
      <c r="F57">
        <f t="shared" si="17"/>
        <v>129.82456140350877</v>
      </c>
      <c r="H57">
        <v>6.7486023142458746</v>
      </c>
      <c r="I57">
        <v>7.1015481770131101</v>
      </c>
      <c r="J57">
        <v>1270.8226933129988</v>
      </c>
      <c r="L57">
        <f t="shared" si="18"/>
        <v>6.2674943598854838E-2</v>
      </c>
      <c r="M57">
        <f t="shared" si="19"/>
        <v>2.0554611658272992E-2</v>
      </c>
      <c r="N57">
        <f t="shared" si="8"/>
        <v>1.7543859649122862E-2</v>
      </c>
      <c r="O57">
        <f t="shared" si="14"/>
        <v>3.154510268292865E-2</v>
      </c>
      <c r="P57" s="1">
        <f t="shared" si="10"/>
        <v>5.9438025590937832E-2</v>
      </c>
      <c r="Q57">
        <f t="shared" si="20"/>
        <v>3.7287987023760127E-2</v>
      </c>
      <c r="R57" s="1">
        <f t="shared" si="11"/>
        <v>5.1431624080506819E-2</v>
      </c>
      <c r="S57">
        <f t="shared" si="12"/>
        <v>3.1129840915926188E-2</v>
      </c>
      <c r="T57">
        <f t="shared" si="13"/>
        <v>-1.0990491024655658E-2</v>
      </c>
    </row>
    <row r="58" spans="1:20" x14ac:dyDescent="0.25">
      <c r="A58">
        <v>56</v>
      </c>
      <c r="B58">
        <f t="shared" si="15"/>
        <v>105.43784619381464</v>
      </c>
      <c r="C58" s="1">
        <f t="shared" si="6"/>
        <v>1.1715316243757181E-2</v>
      </c>
      <c r="D58">
        <f t="shared" si="16"/>
        <v>184.82083572963529</v>
      </c>
      <c r="E58" s="1">
        <f t="shared" si="7"/>
        <v>0.1026782420720196</v>
      </c>
      <c r="F58">
        <f t="shared" si="17"/>
        <v>127.58620689655172</v>
      </c>
      <c r="H58">
        <v>6.5379140255041088</v>
      </c>
      <c r="I58">
        <v>6.8386573051268345</v>
      </c>
      <c r="J58">
        <v>1267.1505562561752</v>
      </c>
      <c r="L58">
        <f t="shared" si="18"/>
        <v>6.2284708563567714E-2</v>
      </c>
      <c r="M58">
        <f t="shared" si="19"/>
        <v>2.0263067290898884E-2</v>
      </c>
      <c r="N58">
        <f t="shared" si="8"/>
        <v>1.7241379310344862E-2</v>
      </c>
      <c r="O58">
        <f t="shared" si="14"/>
        <v>3.1219544274673883E-2</v>
      </c>
      <c r="P58" s="1">
        <f t="shared" si="10"/>
        <v>5.7582397519402348E-2</v>
      </c>
      <c r="Q58">
        <f t="shared" si="20"/>
        <v>3.7018811297686138E-2</v>
      </c>
      <c r="R58" s="1">
        <f t="shared" si="11"/>
        <v>4.9527686493937004E-2</v>
      </c>
      <c r="S58">
        <f t="shared" si="12"/>
        <v>3.1065164288893832E-2</v>
      </c>
      <c r="T58">
        <f t="shared" si="13"/>
        <v>-1.0956476983774999E-2</v>
      </c>
    </row>
    <row r="59" spans="1:20" x14ac:dyDescent="0.25">
      <c r="A59">
        <v>57</v>
      </c>
      <c r="B59">
        <f t="shared" si="15"/>
        <v>98.911317189723235</v>
      </c>
      <c r="C59" s="1">
        <f t="shared" si="6"/>
        <v>1.0990146354413692E-2</v>
      </c>
      <c r="D59">
        <f t="shared" si="16"/>
        <v>181.12817502150358</v>
      </c>
      <c r="E59" s="1">
        <f t="shared" si="7"/>
        <v>0.10062676390083532</v>
      </c>
      <c r="F59">
        <f t="shared" si="17"/>
        <v>125.42372881355932</v>
      </c>
      <c r="H59">
        <v>6.3358988947839467</v>
      </c>
      <c r="I59">
        <v>6.5873154529540292</v>
      </c>
      <c r="J59">
        <v>1263.4814737517677</v>
      </c>
      <c r="L59">
        <f t="shared" si="18"/>
        <v>6.1899301244207949E-2</v>
      </c>
      <c r="M59">
        <f t="shared" si="19"/>
        <v>1.9979677581014266E-2</v>
      </c>
      <c r="N59">
        <f t="shared" si="8"/>
        <v>1.6949152542372836E-2</v>
      </c>
      <c r="O59">
        <f t="shared" si="14"/>
        <v>3.0899019156891638E-2</v>
      </c>
      <c r="P59" s="1">
        <f t="shared" si="10"/>
        <v>5.5803157915350586E-2</v>
      </c>
      <c r="Q59">
        <f t="shared" si="20"/>
        <v>3.6753099469449713E-2</v>
      </c>
      <c r="R59" s="1">
        <f t="shared" si="11"/>
        <v>4.7707390505733617E-2</v>
      </c>
      <c r="S59">
        <f t="shared" si="12"/>
        <v>3.1000282087316311E-2</v>
      </c>
      <c r="T59">
        <f t="shared" si="13"/>
        <v>-1.0919341575877373E-2</v>
      </c>
    </row>
    <row r="60" spans="1:20" x14ac:dyDescent="0.25">
      <c r="A60">
        <v>58</v>
      </c>
      <c r="B60">
        <f t="shared" si="15"/>
        <v>92.826428204040965</v>
      </c>
      <c r="C60" s="1">
        <f t="shared" si="6"/>
        <v>1.0314047578226774E-2</v>
      </c>
      <c r="D60">
        <f t="shared" si="16"/>
        <v>177.5592064210756</v>
      </c>
      <c r="E60" s="1">
        <f t="shared" si="7"/>
        <v>9.8644003567264216E-2</v>
      </c>
      <c r="F60">
        <f t="shared" si="17"/>
        <v>123.33333333333333</v>
      </c>
      <c r="H60">
        <v>6.1421266287312104</v>
      </c>
      <c r="I60">
        <v>6.3469408587824452</v>
      </c>
      <c r="J60">
        <v>1259.816908716934</v>
      </c>
      <c r="L60">
        <f t="shared" si="18"/>
        <v>6.1518632635442105E-2</v>
      </c>
      <c r="M60">
        <f t="shared" si="19"/>
        <v>1.9704105117849702E-2</v>
      </c>
      <c r="N60">
        <f t="shared" si="8"/>
        <v>1.6666666666666718E-2</v>
      </c>
      <c r="O60">
        <f t="shared" si="14"/>
        <v>3.0583232035514385E-2</v>
      </c>
      <c r="P60" s="1">
        <f t="shared" si="10"/>
        <v>5.4096516988510965E-2</v>
      </c>
      <c r="Q60">
        <f t="shared" si="20"/>
        <v>3.649052423378174E-2</v>
      </c>
      <c r="R60" s="1">
        <f t="shared" si="11"/>
        <v>4.5966522816353654E-2</v>
      </c>
      <c r="S60">
        <f t="shared" si="12"/>
        <v>3.093540059992772E-2</v>
      </c>
      <c r="T60">
        <f t="shared" si="13"/>
        <v>-1.0879126917664683E-2</v>
      </c>
    </row>
    <row r="61" spans="1:20" x14ac:dyDescent="0.25">
      <c r="A61">
        <v>59</v>
      </c>
      <c r="B61">
        <f t="shared" si="15"/>
        <v>87.150777558463759</v>
      </c>
      <c r="C61" s="1">
        <f t="shared" si="6"/>
        <v>9.6834197287181956E-3</v>
      </c>
      <c r="D61">
        <f t="shared" si="16"/>
        <v>174.10816020709626</v>
      </c>
      <c r="E61" s="1">
        <f t="shared" si="7"/>
        <v>9.6726755670609038E-2</v>
      </c>
      <c r="F61">
        <f t="shared" si="17"/>
        <v>121.31147540983608</v>
      </c>
      <c r="H61">
        <v>5.9561927531287813</v>
      </c>
      <c r="I61">
        <v>6.1169862829653967</v>
      </c>
      <c r="J61">
        <v>1256.1583122176792</v>
      </c>
      <c r="L61">
        <f t="shared" si="18"/>
        <v>6.1142615905694586E-2</v>
      </c>
      <c r="M61">
        <f t="shared" si="19"/>
        <v>1.9436030851564534E-2</v>
      </c>
      <c r="N61">
        <f t="shared" si="8"/>
        <v>1.6393442622950727E-2</v>
      </c>
      <c r="O61">
        <f t="shared" si="14"/>
        <v>3.0271905292977963E-2</v>
      </c>
      <c r="P61" s="1">
        <f t="shared" si="10"/>
        <v>5.2458912349554791E-2</v>
      </c>
      <c r="Q61">
        <f t="shared" si="20"/>
        <v>3.6230773365227398E-2</v>
      </c>
      <c r="R61" s="1">
        <f t="shared" si="11"/>
        <v>4.430112014580679E-2</v>
      </c>
      <c r="S61">
        <f t="shared" si="12"/>
        <v>3.0870710612716623E-2</v>
      </c>
      <c r="T61">
        <f t="shared" si="13"/>
        <v>-1.0835874441413429E-2</v>
      </c>
    </row>
    <row r="62" spans="1:20" x14ac:dyDescent="0.25">
      <c r="A62">
        <v>60</v>
      </c>
      <c r="B62">
        <f t="shared" si="15"/>
        <v>81.854523159563442</v>
      </c>
      <c r="C62" s="1">
        <f t="shared" si="6"/>
        <v>9.094947017729272E-3</v>
      </c>
      <c r="D62">
        <f t="shared" si="16"/>
        <v>170.76960962076151</v>
      </c>
      <c r="E62" s="1">
        <f t="shared" si="7"/>
        <v>9.4872005344867505E-2</v>
      </c>
      <c r="F62">
        <f t="shared" si="17"/>
        <v>119.35483870967741</v>
      </c>
      <c r="H62">
        <v>5.7777167593672054</v>
      </c>
      <c r="I62">
        <v>5.89693657696019</v>
      </c>
      <c r="J62">
        <v>1252.5071225353852</v>
      </c>
      <c r="L62">
        <f t="shared" si="18"/>
        <v>6.0771166331217263E-2</v>
      </c>
      <c r="M62">
        <f t="shared" si="19"/>
        <v>1.9175152861093059E-2</v>
      </c>
      <c r="N62">
        <f t="shared" si="8"/>
        <v>1.6129032258064724E-2</v>
      </c>
      <c r="O62">
        <f t="shared" si="14"/>
        <v>2.9964778031708716E-2</v>
      </c>
      <c r="P62" s="1">
        <f t="shared" si="10"/>
        <v>5.0886992685215522E-2</v>
      </c>
      <c r="Q62">
        <f t="shared" si="20"/>
        <v>3.597354903639427E-2</v>
      </c>
      <c r="R62" s="1">
        <f t="shared" si="11"/>
        <v>4.270745162787442E-2</v>
      </c>
      <c r="S62">
        <f t="shared" si="12"/>
        <v>3.0806388299508547E-2</v>
      </c>
      <c r="T62">
        <f t="shared" si="13"/>
        <v>-1.0789625170615658E-2</v>
      </c>
    </row>
  </sheetData>
  <autoFilter ref="A1:Y1" xr:uid="{2029224F-73D1-4141-9B70-F150178FA0BD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224F-73D1-4141-9B70-F150178FA0BD}">
  <dimension ref="A1:Y62"/>
  <sheetViews>
    <sheetView zoomScale="85" zoomScaleNormal="85" workbookViewId="0">
      <selection activeCell="P37" sqref="P3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113.54013477573156</v>
      </c>
      <c r="I2">
        <v>138.07744436844769</v>
      </c>
      <c r="J2">
        <v>1424.1899449153063</v>
      </c>
    </row>
    <row r="3" spans="1:25" x14ac:dyDescent="0.25">
      <c r="A3">
        <v>1</v>
      </c>
      <c r="B3">
        <f t="shared" ref="B3:B62" si="0">W$9*(1+W$7*W$8*$A3)^(-1/W$8)</f>
        <v>8159.4176046766643</v>
      </c>
      <c r="C3" s="1">
        <f>1-B3/B$2</f>
        <v>9.33980439248151E-2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89.140205230274915</v>
      </c>
      <c r="I3">
        <v>110.47817327879532</v>
      </c>
      <c r="J3">
        <v>1433.6809007583252</v>
      </c>
      <c r="L3">
        <f>1-(B3/B2)</f>
        <v>9.33980439248151E-2</v>
      </c>
      <c r="M3">
        <f>1-(D3/D2)</f>
        <v>0.23838553246020433</v>
      </c>
      <c r="N3">
        <f>1-(F3/F2)</f>
        <v>0.33333333333333337</v>
      </c>
      <c r="O3">
        <f>1-(H3/H2)</f>
        <v>0.21490136147585381</v>
      </c>
      <c r="P3" s="1">
        <f>1-H3/H$2</f>
        <v>0.21490136147585381</v>
      </c>
      <c r="Q3">
        <f>1-(I3/I2)</f>
        <v>0.1998825457401</v>
      </c>
      <c r="R3" s="1">
        <f>1-I3/I$2</f>
        <v>0.1998825457401</v>
      </c>
      <c r="S3">
        <f>L3-O3</f>
        <v>-0.12150331755103871</v>
      </c>
      <c r="T3">
        <f>M3-O3</f>
        <v>2.3484170984350516E-2</v>
      </c>
    </row>
    <row r="4" spans="1:25" x14ac:dyDescent="0.25">
      <c r="A4">
        <v>2</v>
      </c>
      <c r="B4">
        <f t="shared" si="0"/>
        <v>7424.7719803192595</v>
      </c>
      <c r="C4" s="1">
        <f t="shared" ref="C4:C62" si="3">1-B4/B$2</f>
        <v>0.17502533552008226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72.768716056031479</v>
      </c>
      <c r="I4">
        <v>91.108137252270907</v>
      </c>
      <c r="J4">
        <v>1440.6690188283123</v>
      </c>
      <c r="L4">
        <f t="shared" ref="L4:L62" si="5">1-(B4/B3)</f>
        <v>9.0036527109034648E-2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24" si="8">1-(H4/H3)</f>
        <v>0.18365998969770314</v>
      </c>
      <c r="P4" s="1">
        <f t="shared" ref="P4:P62" si="9">1-H4/H$2</f>
        <v>0.35909256933887923</v>
      </c>
      <c r="Q4">
        <f t="shared" ref="Q4:Q24" si="10">1-(I4/I3)</f>
        <v>0.1753290758858177</v>
      </c>
      <c r="R4" s="1">
        <f t="shared" ref="R4:R62" si="11">1-I4/I$2</f>
        <v>0.34016639959560124</v>
      </c>
      <c r="S4">
        <f t="shared" ref="S4:S62" si="12">L4-O4</f>
        <v>-9.3623462588668493E-2</v>
      </c>
      <c r="T4">
        <f t="shared" ref="T4:T62" si="13">M4-O4</f>
        <v>2.0712049702503732E-2</v>
      </c>
    </row>
    <row r="5" spans="1:25" x14ac:dyDescent="0.25">
      <c r="A5">
        <v>3</v>
      </c>
      <c r="B5">
        <f t="shared" si="0"/>
        <v>6779.4966858319603</v>
      </c>
      <c r="C5" s="1">
        <f t="shared" si="3"/>
        <v>0.24672259046311551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61.027372918817811</v>
      </c>
      <c r="I5">
        <v>76.875019156620283</v>
      </c>
      <c r="J5">
        <v>1445.9883451786352</v>
      </c>
      <c r="L5">
        <f t="shared" si="5"/>
        <v>8.6908432501054733E-2</v>
      </c>
      <c r="M5">
        <f t="shared" si="6"/>
        <v>0.17883651621508134</v>
      </c>
      <c r="N5">
        <f t="shared" si="7"/>
        <v>0.19999999999999996</v>
      </c>
      <c r="O5">
        <f t="shared" si="8"/>
        <v>0.1613515226539507</v>
      </c>
      <c r="P5" s="1">
        <f t="shared" si="9"/>
        <v>0.4625039591562824</v>
      </c>
      <c r="Q5">
        <f t="shared" si="10"/>
        <v>0.15622224891109671</v>
      </c>
      <c r="R5" s="1">
        <f t="shared" si="11"/>
        <v>0.44324708855788231</v>
      </c>
      <c r="S5">
        <f t="shared" si="12"/>
        <v>-7.4443090152895963E-2</v>
      </c>
      <c r="T5">
        <f t="shared" si="13"/>
        <v>1.7484993561130646E-2</v>
      </c>
    </row>
    <row r="6" spans="1:25" x14ac:dyDescent="0.25">
      <c r="A6">
        <v>4</v>
      </c>
      <c r="B6">
        <f t="shared" si="0"/>
        <v>6210.0848825559833</v>
      </c>
      <c r="C6" s="1">
        <f t="shared" si="3"/>
        <v>0.30999056860489071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52.221137808872129</v>
      </c>
      <c r="I6">
        <v>66.03631621800622</v>
      </c>
      <c r="J6">
        <v>1450.1383132421372</v>
      </c>
      <c r="L6">
        <f t="shared" si="5"/>
        <v>8.3990276810069764E-2</v>
      </c>
      <c r="M6">
        <f t="shared" si="6"/>
        <v>0.15896518607938703</v>
      </c>
      <c r="N6">
        <f t="shared" si="7"/>
        <v>0.16666666666666674</v>
      </c>
      <c r="O6">
        <f t="shared" si="8"/>
        <v>0.14429975744917367</v>
      </c>
      <c r="P6" s="1">
        <f t="shared" si="9"/>
        <v>0.54006450747992196</v>
      </c>
      <c r="Q6">
        <f t="shared" si="10"/>
        <v>0.14099122260421137</v>
      </c>
      <c r="R6" s="1">
        <f t="shared" si="11"/>
        <v>0.52174436223056064</v>
      </c>
      <c r="S6">
        <f t="shared" si="12"/>
        <v>-6.0309480639103907E-2</v>
      </c>
      <c r="T6">
        <f t="shared" si="13"/>
        <v>1.4665428630213362E-2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5705.4433073454811</v>
      </c>
      <c r="C7" s="1">
        <f t="shared" si="3"/>
        <v>0.36606185473939101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45.393956901748851</v>
      </c>
      <c r="I7">
        <v>57.546233573364127</v>
      </c>
      <c r="J7">
        <v>1453.4364148459786</v>
      </c>
      <c r="L7">
        <f t="shared" si="5"/>
        <v>8.1261622788447063E-2</v>
      </c>
      <c r="M7">
        <f t="shared" si="6"/>
        <v>0.1430637452807626</v>
      </c>
      <c r="N7">
        <f t="shared" si="7"/>
        <v>0.14285714285714279</v>
      </c>
      <c r="O7">
        <f t="shared" si="8"/>
        <v>0.13073596619266636</v>
      </c>
      <c r="P7" s="1">
        <f t="shared" si="9"/>
        <v>0.60019461848083422</v>
      </c>
      <c r="Q7">
        <f t="shared" si="10"/>
        <v>0.1285668724556609</v>
      </c>
      <c r="R7" s="1">
        <f t="shared" si="11"/>
        <v>0.58323219381286495</v>
      </c>
      <c r="S7">
        <f t="shared" si="12"/>
        <v>-4.9474343404219301E-2</v>
      </c>
      <c r="T7">
        <f t="shared" si="13"/>
        <v>1.2327779088096236E-2</v>
      </c>
      <c r="V7" t="s">
        <v>17</v>
      </c>
      <c r="W7">
        <v>0.1</v>
      </c>
      <c r="X7">
        <v>0.3</v>
      </c>
      <c r="Y7">
        <v>0.5</v>
      </c>
    </row>
    <row r="8" spans="1:25" x14ac:dyDescent="0.25">
      <c r="A8">
        <v>6</v>
      </c>
      <c r="B8">
        <f t="shared" si="0"/>
        <v>5256.3986675369861</v>
      </c>
      <c r="C8" s="1">
        <f t="shared" si="3"/>
        <v>0.41595570360700151</v>
      </c>
      <c r="D8">
        <f t="shared" si="1"/>
        <v>561.56923361618999</v>
      </c>
      <c r="E8" s="1">
        <f t="shared" si="4"/>
        <v>0.68801709243545006</v>
      </c>
      <c r="F8">
        <f t="shared" si="2"/>
        <v>925</v>
      </c>
      <c r="H8">
        <v>39.962889814127209</v>
      </c>
      <c r="I8">
        <v>50.742419345906896</v>
      </c>
      <c r="J8">
        <v>1456.0944519325542</v>
      </c>
      <c r="L8">
        <f t="shared" si="5"/>
        <v>7.8704601135966445E-2</v>
      </c>
      <c r="M8">
        <f t="shared" si="6"/>
        <v>0.13005166776623522</v>
      </c>
      <c r="N8">
        <f t="shared" si="7"/>
        <v>0.125</v>
      </c>
      <c r="O8">
        <f t="shared" si="8"/>
        <v>0.11964295378296053</v>
      </c>
      <c r="P8" s="1">
        <f t="shared" si="9"/>
        <v>0.64802851526411076</v>
      </c>
      <c r="Q8">
        <f t="shared" si="10"/>
        <v>0.11823213796925969</v>
      </c>
      <c r="R8" s="1">
        <f t="shared" si="11"/>
        <v>0.63250754257512798</v>
      </c>
      <c r="S8">
        <f t="shared" si="12"/>
        <v>-4.0938352646994081E-2</v>
      </c>
      <c r="T8">
        <f t="shared" si="13"/>
        <v>1.0408713983274698E-2</v>
      </c>
      <c r="V8" t="s">
        <v>18</v>
      </c>
      <c r="W8">
        <v>0.4</v>
      </c>
      <c r="X8">
        <v>0.7</v>
      </c>
      <c r="Y8">
        <v>1</v>
      </c>
    </row>
    <row r="9" spans="1:25" x14ac:dyDescent="0.25">
      <c r="A9">
        <v>7</v>
      </c>
      <c r="B9">
        <f t="shared" si="0"/>
        <v>4855.3169484549917</v>
      </c>
      <c r="C9" s="1">
        <f t="shared" si="3"/>
        <v>0.46052033906055645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35.551784798658183</v>
      </c>
      <c r="I9">
        <v>45.186313077579584</v>
      </c>
      <c r="J9">
        <v>1458.2594471925763</v>
      </c>
      <c r="L9">
        <f t="shared" si="5"/>
        <v>7.6303519662432873E-2</v>
      </c>
      <c r="M9">
        <f t="shared" si="6"/>
        <v>0.11920761492867227</v>
      </c>
      <c r="N9">
        <f t="shared" si="7"/>
        <v>0.11111111111111116</v>
      </c>
      <c r="O9">
        <f t="shared" si="8"/>
        <v>0.11038003097337734</v>
      </c>
      <c r="P9" s="1">
        <f t="shared" si="9"/>
        <v>0.68687913865100381</v>
      </c>
      <c r="Q9">
        <f t="shared" si="10"/>
        <v>0.10949628220230878</v>
      </c>
      <c r="R9" s="1">
        <f t="shared" si="11"/>
        <v>0.67274660040054168</v>
      </c>
      <c r="S9">
        <f t="shared" si="12"/>
        <v>-3.4076511310944468E-2</v>
      </c>
      <c r="T9">
        <f t="shared" si="13"/>
        <v>8.8275839552949265E-3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4495.8072302607898</v>
      </c>
      <c r="C10" s="1">
        <f t="shared" si="3"/>
        <v>0.50046586330435672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31.907244772532867</v>
      </c>
      <c r="I10">
        <v>40.576935592089924</v>
      </c>
      <c r="J10">
        <v>1460.03660438413</v>
      </c>
      <c r="L10">
        <f t="shared" si="5"/>
        <v>7.4044541687150023E-2</v>
      </c>
      <c r="M10">
        <f t="shared" si="6"/>
        <v>0.11003175018837408</v>
      </c>
      <c r="N10">
        <f t="shared" si="7"/>
        <v>9.9999999999999978E-2</v>
      </c>
      <c r="O10">
        <f t="shared" si="8"/>
        <v>0.1025135600579713</v>
      </c>
      <c r="P10" s="1">
        <f t="shared" si="9"/>
        <v>0.71897827287630789</v>
      </c>
      <c r="Q10">
        <f t="shared" si="10"/>
        <v>0.10200826691869946</v>
      </c>
      <c r="R10" s="1">
        <f t="shared" si="11"/>
        <v>0.70612915253693509</v>
      </c>
      <c r="S10">
        <f t="shared" si="12"/>
        <v>-2.8469018370821275E-2</v>
      </c>
      <c r="T10">
        <f t="shared" si="13"/>
        <v>7.5181901304027798E-3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4172.4893660320595</v>
      </c>
      <c r="C11" s="1">
        <f t="shared" si="3"/>
        <v>0.53639007044088227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28.852400592140029</v>
      </c>
      <c r="I11">
        <v>36.701232937790536</v>
      </c>
      <c r="J11">
        <v>1461.5033221915626</v>
      </c>
      <c r="L11">
        <f t="shared" si="5"/>
        <v>7.1915419783240009E-2</v>
      </c>
      <c r="M11">
        <f t="shared" si="6"/>
        <v>0.10216683306186514</v>
      </c>
      <c r="N11">
        <f t="shared" si="7"/>
        <v>9.0909090909090828E-2</v>
      </c>
      <c r="O11">
        <f t="shared" si="8"/>
        <v>9.5741396732023087E-2</v>
      </c>
      <c r="P11" s="1">
        <f t="shared" si="9"/>
        <v>0.74588368554317563</v>
      </c>
      <c r="Q11">
        <f t="shared" si="10"/>
        <v>9.5514917470872707E-2</v>
      </c>
      <c r="R11" s="1">
        <f t="shared" si="11"/>
        <v>0.73419820227946508</v>
      </c>
      <c r="S11">
        <f t="shared" si="12"/>
        <v>-2.3825976948783079E-2</v>
      </c>
      <c r="T11">
        <f t="shared" si="13"/>
        <v>6.4254363298420492E-3</v>
      </c>
    </row>
    <row r="12" spans="1:25" x14ac:dyDescent="0.25">
      <c r="A12">
        <v>10</v>
      </c>
      <c r="B12">
        <f t="shared" si="0"/>
        <v>3880.8103533452286</v>
      </c>
      <c r="C12" s="1">
        <f t="shared" si="3"/>
        <v>0.56879884962830796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26.260109669260867</v>
      </c>
      <c r="I12">
        <v>33.404361714886797</v>
      </c>
      <c r="J12">
        <v>1462.7179495428297</v>
      </c>
      <c r="L12">
        <f t="shared" si="5"/>
        <v>6.9905274070047763E-2</v>
      </c>
      <c r="M12">
        <f t="shared" si="6"/>
        <v>9.5350780680094616E-2</v>
      </c>
      <c r="N12">
        <f t="shared" si="7"/>
        <v>8.333333333333337E-2</v>
      </c>
      <c r="O12">
        <f t="shared" si="8"/>
        <v>8.9846628692149544E-2</v>
      </c>
      <c r="P12" s="1">
        <f t="shared" si="9"/>
        <v>0.76871517969279535</v>
      </c>
      <c r="Q12">
        <f t="shared" si="10"/>
        <v>8.9829985507353771E-2</v>
      </c>
      <c r="R12" s="1">
        <f t="shared" si="11"/>
        <v>0.75807517391652934</v>
      </c>
      <c r="S12">
        <f t="shared" si="12"/>
        <v>-1.9941354622101781E-2</v>
      </c>
      <c r="T12">
        <f t="shared" si="13"/>
        <v>5.5041519879450718E-3</v>
      </c>
    </row>
    <row r="13" spans="1:25" x14ac:dyDescent="0.25">
      <c r="A13">
        <v>11</v>
      </c>
      <c r="B13">
        <f t="shared" si="0"/>
        <v>3616.8981481481483</v>
      </c>
      <c r="C13" s="1">
        <f t="shared" si="3"/>
        <v>0.5981224279835391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24.036845652652676</v>
      </c>
      <c r="I13">
        <v>30.571433662998853</v>
      </c>
      <c r="J13">
        <v>1463.725130890637</v>
      </c>
      <c r="L13">
        <f t="shared" si="5"/>
        <v>6.8004406597603984E-2</v>
      </c>
      <c r="M13">
        <f t="shared" si="6"/>
        <v>8.9386976558812781E-2</v>
      </c>
      <c r="N13">
        <f t="shared" si="7"/>
        <v>7.6923076923076761E-2</v>
      </c>
      <c r="O13">
        <f t="shared" si="8"/>
        <v>8.4663165714447208E-2</v>
      </c>
      <c r="P13" s="1">
        <f t="shared" si="9"/>
        <v>0.78829648476170044</v>
      </c>
      <c r="Q13">
        <f t="shared" si="10"/>
        <v>8.480713016065311E-2</v>
      </c>
      <c r="R13" s="1">
        <f t="shared" si="11"/>
        <v>0.77859212413128365</v>
      </c>
      <c r="S13">
        <f t="shared" si="12"/>
        <v>-1.6658759116843225E-2</v>
      </c>
      <c r="T13">
        <f t="shared" si="13"/>
        <v>4.7238108443655724E-3</v>
      </c>
    </row>
    <row r="14" spans="1:25" x14ac:dyDescent="0.25">
      <c r="A14">
        <v>12</v>
      </c>
      <c r="B14">
        <f t="shared" si="0"/>
        <v>3377.4444981469496</v>
      </c>
      <c r="C14" s="1">
        <f t="shared" si="3"/>
        <v>0.62472838909478345</v>
      </c>
      <c r="D14">
        <f t="shared" si="1"/>
        <v>298.19288140239502</v>
      </c>
      <c r="E14" s="1">
        <f t="shared" si="4"/>
        <v>0.83433728810978058</v>
      </c>
      <c r="F14">
        <f t="shared" si="2"/>
        <v>528.57142857142856</v>
      </c>
      <c r="H14">
        <v>22.112275668695048</v>
      </c>
      <c r="I14">
        <v>28.115439851388167</v>
      </c>
      <c r="J14">
        <v>1464.5597307610847</v>
      </c>
      <c r="L14">
        <f t="shared" si="5"/>
        <v>6.6204145152331417E-2</v>
      </c>
      <c r="M14">
        <f t="shared" si="6"/>
        <v>8.4125038819528264E-2</v>
      </c>
      <c r="N14">
        <f t="shared" si="7"/>
        <v>7.1428571428571508E-2</v>
      </c>
      <c r="O14">
        <f t="shared" si="8"/>
        <v>8.0067493537582135E-2</v>
      </c>
      <c r="P14" s="1">
        <f t="shared" si="9"/>
        <v>0.8052470545999264</v>
      </c>
      <c r="Q14">
        <f t="shared" si="10"/>
        <v>8.0336232794447571E-2</v>
      </c>
      <c r="R14" s="1">
        <f t="shared" si="11"/>
        <v>0.79637919878959695</v>
      </c>
      <c r="S14">
        <f t="shared" si="12"/>
        <v>-1.3863348385250718E-2</v>
      </c>
      <c r="T14">
        <f t="shared" si="13"/>
        <v>4.0575452819461288E-3</v>
      </c>
    </row>
    <row r="15" spans="1:25" x14ac:dyDescent="0.25">
      <c r="A15">
        <v>13</v>
      </c>
      <c r="B15">
        <f t="shared" si="0"/>
        <v>3159.6104358051916</v>
      </c>
      <c r="C15" s="1">
        <f t="shared" si="3"/>
        <v>0.64893217379942314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20.43256146817426</v>
      </c>
      <c r="I15">
        <v>25.969391737848728</v>
      </c>
      <c r="J15">
        <v>1465.2493486988456</v>
      </c>
      <c r="L15">
        <f t="shared" si="5"/>
        <v>6.4496711185416555E-2</v>
      </c>
      <c r="M15">
        <f t="shared" si="6"/>
        <v>7.9447989267362962E-2</v>
      </c>
      <c r="N15">
        <f t="shared" si="7"/>
        <v>6.6666666666666652E-2</v>
      </c>
      <c r="O15">
        <f t="shared" si="8"/>
        <v>7.5962973042110082E-2</v>
      </c>
      <c r="P15" s="1">
        <f t="shared" si="9"/>
        <v>0.82004106734122373</v>
      </c>
      <c r="Q15">
        <f t="shared" si="10"/>
        <v>7.6329878703052967E-2</v>
      </c>
      <c r="R15" s="1">
        <f t="shared" si="11"/>
        <v>0.8119215498474055</v>
      </c>
      <c r="S15">
        <f t="shared" si="12"/>
        <v>-1.1466261856693527E-2</v>
      </c>
      <c r="T15">
        <f t="shared" si="13"/>
        <v>3.4850162252528794E-3</v>
      </c>
    </row>
    <row r="16" spans="1:25" x14ac:dyDescent="0.25">
      <c r="A16">
        <v>14</v>
      </c>
      <c r="B16">
        <f t="shared" si="0"/>
        <v>2960.9495895911077</v>
      </c>
      <c r="C16" s="1">
        <f t="shared" si="3"/>
        <v>0.67100560115654351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18.955831952666703</v>
      </c>
      <c r="I16">
        <v>24.080941007100542</v>
      </c>
      <c r="J16">
        <v>1465.816118290566</v>
      </c>
      <c r="L16">
        <f t="shared" si="5"/>
        <v>6.2875107628088789E-2</v>
      </c>
      <c r="M16">
        <f t="shared" si="6"/>
        <v>7.5263469368397451E-2</v>
      </c>
      <c r="N16">
        <f t="shared" si="7"/>
        <v>6.25E-2</v>
      </c>
      <c r="O16">
        <f t="shared" si="8"/>
        <v>7.2273342615790437E-2</v>
      </c>
      <c r="P16" s="1">
        <f t="shared" si="9"/>
        <v>0.83304730093804347</v>
      </c>
      <c r="Q16">
        <f t="shared" si="10"/>
        <v>7.2718327399093008E-2</v>
      </c>
      <c r="R16" s="1">
        <f t="shared" si="11"/>
        <v>0.82559830016231583</v>
      </c>
      <c r="S16">
        <f t="shared" si="12"/>
        <v>-9.398234987701648E-3</v>
      </c>
      <c r="T16">
        <f t="shared" si="13"/>
        <v>2.9901267526070141E-3</v>
      </c>
    </row>
    <row r="17" spans="1:20" x14ac:dyDescent="0.25">
      <c r="A17">
        <v>15</v>
      </c>
      <c r="B17">
        <f t="shared" si="0"/>
        <v>2779.3455997573642</v>
      </c>
      <c r="C17" s="1">
        <f t="shared" si="3"/>
        <v>0.69118382224918173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17.649063182171201</v>
      </c>
      <c r="I17">
        <v>22.408634337824097</v>
      </c>
      <c r="J17">
        <v>1466.2779956123752</v>
      </c>
      <c r="L17">
        <f t="shared" si="5"/>
        <v>6.133302318693723E-2</v>
      </c>
      <c r="M17">
        <f t="shared" si="6"/>
        <v>7.1497588815278679E-2</v>
      </c>
      <c r="N17">
        <f t="shared" si="7"/>
        <v>5.8823529411764719E-2</v>
      </c>
      <c r="O17">
        <f t="shared" si="8"/>
        <v>6.8937558307044733E-2</v>
      </c>
      <c r="P17" s="1">
        <f t="shared" si="9"/>
        <v>0.84455661236414548</v>
      </c>
      <c r="Q17">
        <f t="shared" si="10"/>
        <v>6.9445237575364915E-2</v>
      </c>
      <c r="R17" s="1">
        <f t="shared" si="11"/>
        <v>0.83770966764109134</v>
      </c>
      <c r="S17">
        <f t="shared" si="12"/>
        <v>-7.6045351201075029E-3</v>
      </c>
      <c r="T17">
        <f t="shared" si="13"/>
        <v>2.5600305082339458E-3</v>
      </c>
    </row>
    <row r="18" spans="1:20" x14ac:dyDescent="0.25">
      <c r="A18">
        <v>16</v>
      </c>
      <c r="B18">
        <f t="shared" si="0"/>
        <v>2612.9607692546374</v>
      </c>
      <c r="C18" s="1">
        <f t="shared" si="3"/>
        <v>0.70967102563837359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16.485881549818792</v>
      </c>
      <c r="I18">
        <v>20.919253871544004</v>
      </c>
      <c r="J18">
        <v>1466.6496989313844</v>
      </c>
      <c r="L18">
        <f t="shared" si="5"/>
        <v>5.986475036326977E-2</v>
      </c>
      <c r="M18">
        <f t="shared" si="6"/>
        <v>6.8090530230328961E-2</v>
      </c>
      <c r="N18">
        <f t="shared" si="7"/>
        <v>5.5555555555555691E-2</v>
      </c>
      <c r="O18">
        <f t="shared" si="8"/>
        <v>6.5906140192610096E-2</v>
      </c>
      <c r="P18" s="1">
        <f t="shared" si="9"/>
        <v>0.85480128606168837</v>
      </c>
      <c r="Q18">
        <f t="shared" si="10"/>
        <v>6.6464579850193273E-2</v>
      </c>
      <c r="R18" s="1">
        <f t="shared" si="11"/>
        <v>0.84849622639507438</v>
      </c>
      <c r="S18">
        <f t="shared" si="12"/>
        <v>-6.0413898293403268E-3</v>
      </c>
      <c r="T18">
        <f t="shared" si="13"/>
        <v>2.1843900377188641E-3</v>
      </c>
    </row>
    <row r="19" spans="1:20" x14ac:dyDescent="0.25">
      <c r="A19">
        <v>17</v>
      </c>
      <c r="B19">
        <f t="shared" si="0"/>
        <v>2460.1937175078419</v>
      </c>
      <c r="C19" s="1">
        <f t="shared" si="3"/>
        <v>0.7266451424991287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15.44498719240376</v>
      </c>
      <c r="I19">
        <v>19.585894757617915</v>
      </c>
      <c r="J19">
        <v>1466.9434052795732</v>
      </c>
      <c r="L19">
        <f t="shared" si="5"/>
        <v>5.8465114954777242E-2</v>
      </c>
      <c r="M19">
        <f t="shared" si="6"/>
        <v>6.4993351805466615E-2</v>
      </c>
      <c r="N19">
        <f t="shared" si="7"/>
        <v>5.2631578947368363E-2</v>
      </c>
      <c r="O19">
        <f t="shared" si="8"/>
        <v>6.3138531856458346E-2</v>
      </c>
      <c r="P19" s="1">
        <f t="shared" si="9"/>
        <v>0.86396891968719924</v>
      </c>
      <c r="Q19">
        <f t="shared" si="10"/>
        <v>6.37383685916173E-2</v>
      </c>
      <c r="R19" s="1">
        <f t="shared" si="11"/>
        <v>0.85815282976012608</v>
      </c>
      <c r="S19">
        <f t="shared" si="12"/>
        <v>-4.6734169016811045E-3</v>
      </c>
      <c r="T19">
        <f t="shared" si="13"/>
        <v>1.8548199490082684E-3</v>
      </c>
    </row>
    <row r="20" spans="1:20" x14ac:dyDescent="0.25">
      <c r="A20">
        <v>18</v>
      </c>
      <c r="B20">
        <f t="shared" si="0"/>
        <v>2319.6442891316956</v>
      </c>
      <c r="C20" s="1">
        <f t="shared" si="3"/>
        <v>0.74226174565203384</v>
      </c>
      <c r="D20">
        <f t="shared" si="1"/>
        <v>192.60219143199501</v>
      </c>
      <c r="E20" s="1">
        <f t="shared" si="4"/>
        <v>0.89299878253778053</v>
      </c>
      <c r="F20">
        <f t="shared" si="2"/>
        <v>370</v>
      </c>
      <c r="H20">
        <v>14.509003092608788</v>
      </c>
      <c r="I20">
        <v>18.386553090754344</v>
      </c>
      <c r="J20">
        <v>1467.1692744011063</v>
      </c>
      <c r="L20">
        <f t="shared" si="5"/>
        <v>5.7129415206588652E-2</v>
      </c>
      <c r="M20">
        <f t="shared" si="6"/>
        <v>6.2165623599026776E-2</v>
      </c>
      <c r="N20">
        <f t="shared" si="7"/>
        <v>4.9999999999999933E-2</v>
      </c>
      <c r="O20">
        <f t="shared" si="8"/>
        <v>6.060115739398686E-2</v>
      </c>
      <c r="P20" s="1">
        <f t="shared" si="9"/>
        <v>0.8722125605957094</v>
      </c>
      <c r="Q20">
        <f t="shared" si="10"/>
        <v>6.1234969436210651E-2</v>
      </c>
      <c r="R20" s="1">
        <f t="shared" si="11"/>
        <v>0.8668388368943778</v>
      </c>
      <c r="S20">
        <f t="shared" si="12"/>
        <v>-3.4717421873982079E-3</v>
      </c>
      <c r="T20">
        <f t="shared" si="13"/>
        <v>1.5644662050399161E-3</v>
      </c>
    </row>
    <row r="21" spans="1:20" x14ac:dyDescent="0.25">
      <c r="A21">
        <v>19</v>
      </c>
      <c r="B21">
        <f t="shared" si="0"/>
        <v>2190.0843404570246</v>
      </c>
      <c r="C21" s="1">
        <f t="shared" si="3"/>
        <v>0.75665729550477501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13.663621973634624</v>
      </c>
      <c r="I21">
        <v>17.30307362724206</v>
      </c>
      <c r="J21">
        <v>1467.3358480934439</v>
      </c>
      <c r="L21">
        <f t="shared" si="5"/>
        <v>5.5853369105643647E-2</v>
      </c>
      <c r="M21">
        <f t="shared" si="6"/>
        <v>5.9573654511312912E-2</v>
      </c>
      <c r="N21">
        <f t="shared" si="7"/>
        <v>4.7619047619047672E-2</v>
      </c>
      <c r="O21">
        <f t="shared" si="8"/>
        <v>5.8265968625013209E-2</v>
      </c>
      <c r="P21" s="1">
        <f t="shared" si="9"/>
        <v>0.87965821953071055</v>
      </c>
      <c r="Q21">
        <f t="shared" si="10"/>
        <v>5.8927818507597762E-2</v>
      </c>
      <c r="R21" s="1">
        <f t="shared" si="11"/>
        <v>0.87468573374612646</v>
      </c>
      <c r="S21">
        <f t="shared" si="12"/>
        <v>-2.4125995193695626E-3</v>
      </c>
      <c r="T21">
        <f t="shared" si="13"/>
        <v>1.3076858862997032E-3</v>
      </c>
    </row>
    <row r="22" spans="1:20" x14ac:dyDescent="0.25">
      <c r="A22">
        <v>20</v>
      </c>
      <c r="B22">
        <f t="shared" si="0"/>
        <v>2070.4333124998047</v>
      </c>
      <c r="C22" s="1">
        <f t="shared" si="3"/>
        <v>0.76995185416668832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12.896965119527708</v>
      </c>
      <c r="I22">
        <v>16.320355237701843</v>
      </c>
      <c r="J22">
        <v>1467.4503582519505</v>
      </c>
      <c r="L22">
        <f t="shared" si="5"/>
        <v>5.4633068574998944E-2</v>
      </c>
      <c r="M22">
        <f t="shared" si="6"/>
        <v>5.7189144645841461E-2</v>
      </c>
      <c r="N22">
        <f t="shared" si="7"/>
        <v>4.5454545454545303E-2</v>
      </c>
      <c r="O22">
        <f t="shared" si="8"/>
        <v>5.6109343158516789E-2</v>
      </c>
      <c r="P22" s="1">
        <f t="shared" si="9"/>
        <v>0.88641051778736879</v>
      </c>
      <c r="Q22">
        <f t="shared" si="10"/>
        <v>5.6794440728323514E-2</v>
      </c>
      <c r="R22" s="1">
        <f t="shared" si="11"/>
        <v>0.88180288741329549</v>
      </c>
      <c r="S22">
        <f t="shared" si="12"/>
        <v>-1.4762745835178448E-3</v>
      </c>
      <c r="T22">
        <f t="shared" si="13"/>
        <v>1.079801487324672E-3</v>
      </c>
    </row>
    <row r="23" spans="1:20" x14ac:dyDescent="0.25">
      <c r="A23">
        <v>21</v>
      </c>
      <c r="B23">
        <f t="shared" si="0"/>
        <v>1959.7377206316069</v>
      </c>
      <c r="C23" s="1">
        <f t="shared" si="3"/>
        <v>0.7822513643742659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12.199094374289055</v>
      </c>
      <c r="I23">
        <v>15.425743727797508</v>
      </c>
      <c r="J23">
        <v>1467.5189671084945</v>
      </c>
      <c r="L23">
        <f t="shared" si="5"/>
        <v>5.3464939537002487E-2</v>
      </c>
      <c r="M23">
        <f t="shared" si="6"/>
        <v>5.498814858501444E-2</v>
      </c>
      <c r="N23">
        <f t="shared" si="7"/>
        <v>4.3478260869565188E-2</v>
      </c>
      <c r="O23">
        <f t="shared" si="8"/>
        <v>5.4111237703665993E-2</v>
      </c>
      <c r="P23" s="1">
        <f t="shared" si="9"/>
        <v>0.89255698526001281</v>
      </c>
      <c r="Q23">
        <f t="shared" si="10"/>
        <v>5.4815688560361897E-2</v>
      </c>
      <c r="R23" s="1">
        <f t="shared" si="11"/>
        <v>0.88828194352558232</v>
      </c>
      <c r="S23">
        <f t="shared" si="12"/>
        <v>-6.4629816666350592E-4</v>
      </c>
      <c r="T23">
        <f t="shared" si="13"/>
        <v>8.7691088134844719E-4</v>
      </c>
    </row>
    <row r="24" spans="1:20" x14ac:dyDescent="0.25">
      <c r="A24">
        <v>22</v>
      </c>
      <c r="B24">
        <f t="shared" si="0"/>
        <v>1857.153864136842</v>
      </c>
      <c r="C24" s="1">
        <f t="shared" si="3"/>
        <v>0.79364957065146202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11.561636433412094</v>
      </c>
      <c r="I24">
        <v>14.60856271175188</v>
      </c>
      <c r="J24">
        <v>1467.5469564813191</v>
      </c>
      <c r="L24">
        <f t="shared" si="5"/>
        <v>5.2345706986597684E-2</v>
      </c>
      <c r="M24">
        <f t="shared" si="6"/>
        <v>5.2950269004966688E-2</v>
      </c>
      <c r="N24">
        <f t="shared" si="7"/>
        <v>4.1666666666666741E-2</v>
      </c>
      <c r="O24">
        <f t="shared" si="8"/>
        <v>5.2254529829728558E-2</v>
      </c>
      <c r="P24" s="1">
        <f t="shared" si="9"/>
        <v>0.89817136947873943</v>
      </c>
      <c r="Q24">
        <f t="shared" si="10"/>
        <v>5.2975145345702246E-2</v>
      </c>
      <c r="R24" s="1">
        <f t="shared" si="11"/>
        <v>0.89420022380505393</v>
      </c>
      <c r="S24">
        <f t="shared" si="12"/>
        <v>9.1177156869126641E-5</v>
      </c>
      <c r="T24">
        <f t="shared" si="13"/>
        <v>6.9573917523813034E-4</v>
      </c>
    </row>
    <row r="25" spans="1:20" x14ac:dyDescent="0.25">
      <c r="A25">
        <v>23</v>
      </c>
      <c r="B25">
        <f t="shared" si="0"/>
        <v>1761.9331945484182</v>
      </c>
      <c r="C25" s="1">
        <f t="shared" si="3"/>
        <v>0.8042296450501758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10.977490524982048</v>
      </c>
      <c r="I25">
        <v>13.859747464147505</v>
      </c>
      <c r="J25">
        <v>1467.5388782429691</v>
      </c>
      <c r="L25">
        <f t="shared" si="5"/>
        <v>5.1272364356671041E-2</v>
      </c>
      <c r="M25">
        <f t="shared" si="6"/>
        <v>5.1058023063620173E-2</v>
      </c>
      <c r="N25">
        <f t="shared" si="7"/>
        <v>3.9999999999999925E-2</v>
      </c>
      <c r="O25">
        <f t="shared" ref="O25:O62" si="14">1-(H25/H24)</f>
        <v>5.0524500730875443E-2</v>
      </c>
      <c r="P25" s="1">
        <f t="shared" si="9"/>
        <v>0.90331621019593489</v>
      </c>
      <c r="Q25">
        <f t="shared" ref="Q25:Q62" si="15">1-(I25/I24)</f>
        <v>5.1258653050240799E-2</v>
      </c>
      <c r="R25" s="1">
        <f t="shared" si="11"/>
        <v>0.8996233778258238</v>
      </c>
      <c r="S25">
        <f t="shared" si="12"/>
        <v>7.4786362579559729E-4</v>
      </c>
      <c r="T25">
        <f t="shared" si="13"/>
        <v>5.3352233274472916E-4</v>
      </c>
    </row>
    <row r="26" spans="1:20" x14ac:dyDescent="0.25">
      <c r="A26">
        <v>24</v>
      </c>
      <c r="B26">
        <f t="shared" si="0"/>
        <v>1673.4098887368355</v>
      </c>
      <c r="C26" s="1">
        <f t="shared" si="3"/>
        <v>0.81406556791812945</v>
      </c>
      <c r="D26">
        <f t="shared" si="1"/>
        <v>137.88132554888043</v>
      </c>
      <c r="E26" s="1">
        <f t="shared" si="4"/>
        <v>0.9233992635839553</v>
      </c>
      <c r="F26">
        <f t="shared" si="2"/>
        <v>284.61538461538464</v>
      </c>
      <c r="H26">
        <v>10.440598755247304</v>
      </c>
      <c r="I26">
        <v>13.171556463364631</v>
      </c>
      <c r="J26">
        <v>1467.4986749794507</v>
      </c>
      <c r="L26">
        <f t="shared" si="5"/>
        <v>5.0242146572572643E-2</v>
      </c>
      <c r="M26">
        <f t="shared" si="6"/>
        <v>4.9296339869006944E-2</v>
      </c>
      <c r="N26">
        <f t="shared" si="7"/>
        <v>3.8461538461538325E-2</v>
      </c>
      <c r="O26">
        <f t="shared" si="14"/>
        <v>4.8908424790976679E-2</v>
      </c>
      <c r="P26" s="1">
        <f t="shared" si="9"/>
        <v>0.90804486205807367</v>
      </c>
      <c r="Q26">
        <f t="shared" si="15"/>
        <v>4.9653935078044609E-2</v>
      </c>
      <c r="R26" s="1">
        <f t="shared" si="11"/>
        <v>0.90460747210661374</v>
      </c>
      <c r="S26">
        <f t="shared" si="12"/>
        <v>1.3337217815959646E-3</v>
      </c>
      <c r="T26">
        <f t="shared" si="13"/>
        <v>3.8791507803026537E-4</v>
      </c>
    </row>
    <row r="27" spans="1:20" x14ac:dyDescent="0.25">
      <c r="A27">
        <v>25</v>
      </c>
      <c r="B27">
        <f t="shared" si="0"/>
        <v>1590.9902576697318</v>
      </c>
      <c r="C27" s="1">
        <f t="shared" si="3"/>
        <v>0.82322330470336313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9.9457640615834197</v>
      </c>
      <c r="I27">
        <v>12.537342167114812</v>
      </c>
      <c r="J27">
        <v>1467.4297775142586</v>
      </c>
      <c r="L27">
        <f t="shared" si="5"/>
        <v>4.9252506287815523E-2</v>
      </c>
      <c r="M27">
        <f t="shared" si="6"/>
        <v>4.7652158448883264E-2</v>
      </c>
      <c r="N27">
        <f t="shared" si="7"/>
        <v>3.703703703703709E-2</v>
      </c>
      <c r="O27">
        <f t="shared" si="14"/>
        <v>4.739524094968095E-2</v>
      </c>
      <c r="P27" s="1">
        <f t="shared" si="9"/>
        <v>0.91240309797739239</v>
      </c>
      <c r="Q27">
        <f t="shared" si="15"/>
        <v>4.8150292489260726E-2</v>
      </c>
      <c r="R27" s="1">
        <f t="shared" si="11"/>
        <v>0.9092006502259703</v>
      </c>
      <c r="S27">
        <f t="shared" si="12"/>
        <v>1.8572653381345727E-3</v>
      </c>
      <c r="T27">
        <f t="shared" si="13"/>
        <v>2.5691749920231377E-4</v>
      </c>
    </row>
    <row r="28" spans="1:20" x14ac:dyDescent="0.25">
      <c r="A28">
        <v>26</v>
      </c>
      <c r="B28">
        <f t="shared" si="0"/>
        <v>1514.1436894766539</v>
      </c>
      <c r="C28" s="1">
        <f t="shared" si="3"/>
        <v>0.83176181228037183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9.4885047007295231</v>
      </c>
      <c r="I28">
        <v>11.951367387658475</v>
      </c>
      <c r="J28">
        <v>1467.335184314511</v>
      </c>
      <c r="L28">
        <f t="shared" si="5"/>
        <v>4.8301092871324336E-2</v>
      </c>
      <c r="M28">
        <f t="shared" si="6"/>
        <v>4.6114103531428863E-2</v>
      </c>
      <c r="N28">
        <f t="shared" si="7"/>
        <v>3.5714285714285698E-2</v>
      </c>
      <c r="O28">
        <f t="shared" si="14"/>
        <v>4.5975287370842666E-2</v>
      </c>
      <c r="P28" s="1">
        <f t="shared" si="9"/>
        <v>0.91643039072067733</v>
      </c>
      <c r="Q28">
        <f t="shared" si="15"/>
        <v>4.6738357432194455E-2</v>
      </c>
      <c r="R28" s="1">
        <f t="shared" si="11"/>
        <v>0.91344446269031976</v>
      </c>
      <c r="S28">
        <f t="shared" si="12"/>
        <v>2.3258055004816702E-3</v>
      </c>
      <c r="T28">
        <f t="shared" si="13"/>
        <v>1.3881616058619706E-4</v>
      </c>
    </row>
    <row r="29" spans="1:20" x14ac:dyDescent="0.25">
      <c r="A29">
        <v>27</v>
      </c>
      <c r="B29">
        <f t="shared" si="0"/>
        <v>1442.3948796999416</v>
      </c>
      <c r="C29" s="1">
        <f t="shared" si="3"/>
        <v>0.8397339022555621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9.0649370390134489</v>
      </c>
      <c r="I29">
        <v>11.408657090517906</v>
      </c>
      <c r="J29">
        <v>1467.2175265891633</v>
      </c>
      <c r="L29">
        <f t="shared" si="5"/>
        <v>4.7385733781654116E-2</v>
      </c>
      <c r="M29">
        <f t="shared" si="6"/>
        <v>4.4672222117921323E-2</v>
      </c>
      <c r="N29">
        <f t="shared" si="7"/>
        <v>3.4482758620689724E-2</v>
      </c>
      <c r="O29">
        <f t="shared" si="14"/>
        <v>4.464008556411514E-2</v>
      </c>
      <c r="P29" s="1">
        <f t="shared" si="9"/>
        <v>0.9201609452294659</v>
      </c>
      <c r="Q29">
        <f t="shared" si="15"/>
        <v>4.5409891566131289E-2</v>
      </c>
      <c r="R29" s="1">
        <f t="shared" si="11"/>
        <v>0.91737494025400057</v>
      </c>
      <c r="S29">
        <f t="shared" si="12"/>
        <v>2.7456482175389763E-3</v>
      </c>
      <c r="T29">
        <f t="shared" si="13"/>
        <v>3.2136553806183521E-5</v>
      </c>
    </row>
    <row r="30" spans="1:20" s="2" customFormat="1" x14ac:dyDescent="0.25">
      <c r="A30" s="2">
        <v>28</v>
      </c>
      <c r="B30" s="2">
        <f t="shared" si="0"/>
        <v>1375.3171452676675</v>
      </c>
      <c r="C30" s="1">
        <f t="shared" si="3"/>
        <v>0.84718698385914804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8.6716804584239409</v>
      </c>
      <c r="I30" s="2">
        <v>10.90487794424706</v>
      </c>
      <c r="J30" s="2">
        <v>1467.0791219996156</v>
      </c>
      <c r="L30" s="2">
        <f t="shared" si="5"/>
        <v>4.6504418017781823E-2</v>
      </c>
      <c r="M30" s="2">
        <f t="shared" si="6"/>
        <v>4.3317767953195863E-2</v>
      </c>
      <c r="N30" s="2">
        <f t="shared" si="7"/>
        <v>3.3333333333333326E-2</v>
      </c>
      <c r="O30" s="2">
        <f t="shared" si="14"/>
        <v>4.3382163482991731E-2</v>
      </c>
      <c r="P30" s="1">
        <f t="shared" si="9"/>
        <v>0.92362453615584883</v>
      </c>
      <c r="Q30" s="2">
        <f t="shared" si="15"/>
        <v>4.4157620154045341E-2</v>
      </c>
      <c r="R30" s="1">
        <f t="shared" si="11"/>
        <v>0.92102346625746967</v>
      </c>
      <c r="S30" s="2">
        <f t="shared" si="12"/>
        <v>3.1222545347900921E-3</v>
      </c>
      <c r="T30" s="2">
        <f t="shared" si="13"/>
        <v>-6.4395529795868711E-5</v>
      </c>
    </row>
    <row r="31" spans="1:20" x14ac:dyDescent="0.25">
      <c r="A31">
        <v>29</v>
      </c>
      <c r="B31">
        <f t="shared" si="0"/>
        <v>1312.5266540119048</v>
      </c>
      <c r="C31" s="1">
        <f t="shared" si="3"/>
        <v>0.85416370510978834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8.3057796854565833</v>
      </c>
      <c r="I31">
        <v>10.436239782415408</v>
      </c>
      <c r="J31">
        <v>1466.9220192406754</v>
      </c>
      <c r="L31">
        <f t="shared" si="5"/>
        <v>4.5655281381329793E-2</v>
      </c>
      <c r="M31">
        <f t="shared" si="6"/>
        <v>4.2043024033107668E-2</v>
      </c>
      <c r="N31">
        <f t="shared" si="7"/>
        <v>3.2258064516129115E-2</v>
      </c>
      <c r="O31">
        <f t="shared" si="14"/>
        <v>4.2194909593550545E-2</v>
      </c>
      <c r="P31" s="1">
        <f t="shared" si="9"/>
        <v>0.9268471919479182</v>
      </c>
      <c r="Q31">
        <f t="shared" si="15"/>
        <v>4.2975094652836998E-2</v>
      </c>
      <c r="R31" s="1">
        <f t="shared" si="11"/>
        <v>0.92441749027040787</v>
      </c>
      <c r="S31">
        <f t="shared" si="12"/>
        <v>3.4603717877792484E-3</v>
      </c>
      <c r="T31">
        <f t="shared" si="13"/>
        <v>-1.5188556044287704E-4</v>
      </c>
    </row>
    <row r="32" spans="1:20" x14ac:dyDescent="0.25">
      <c r="A32">
        <v>30</v>
      </c>
      <c r="B32">
        <f t="shared" si="0"/>
        <v>1253.6774302002434</v>
      </c>
      <c r="C32" s="1">
        <f t="shared" si="3"/>
        <v>0.86070250775552848</v>
      </c>
      <c r="D32">
        <f t="shared" si="1"/>
        <v>105.18507804045274</v>
      </c>
      <c r="E32" s="1">
        <f t="shared" si="4"/>
        <v>0.94156384553308181</v>
      </c>
      <c r="F32">
        <f t="shared" si="2"/>
        <v>231.25</v>
      </c>
      <c r="H32">
        <v>7.9646409501527957</v>
      </c>
      <c r="I32">
        <v>9.9994144954852757</v>
      </c>
      <c r="J32">
        <v>1466.7480352519301</v>
      </c>
      <c r="L32">
        <f t="shared" si="5"/>
        <v>4.4836593323100415E-2</v>
      </c>
      <c r="M32">
        <f t="shared" si="6"/>
        <v>4.0841155541782581E-2</v>
      </c>
      <c r="N32">
        <f t="shared" si="7"/>
        <v>3.1249999999999889E-2</v>
      </c>
      <c r="O32">
        <f t="shared" si="14"/>
        <v>4.1072451741179905E-2</v>
      </c>
      <c r="P32" s="1">
        <f t="shared" si="9"/>
        <v>0.92985175712636914</v>
      </c>
      <c r="Q32">
        <f t="shared" si="15"/>
        <v>4.1856578234831576E-2</v>
      </c>
      <c r="R32" s="1">
        <f t="shared" si="11"/>
        <v>0.92758111550208944</v>
      </c>
      <c r="S32">
        <f t="shared" si="12"/>
        <v>3.7641415819205104E-3</v>
      </c>
      <c r="T32">
        <f t="shared" si="13"/>
        <v>-2.3129619939732393E-4</v>
      </c>
    </row>
    <row r="33" spans="1:20" x14ac:dyDescent="0.25">
      <c r="A33">
        <v>31</v>
      </c>
      <c r="B33">
        <f t="shared" si="0"/>
        <v>1198.4570198958763</v>
      </c>
      <c r="C33" s="1">
        <f t="shared" si="3"/>
        <v>0.8668381089004582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7.6459792019233124</v>
      </c>
      <c r="I33">
        <v>9.5914688834319595</v>
      </c>
      <c r="J33">
        <v>1466.5587864420627</v>
      </c>
      <c r="L33">
        <f t="shared" si="5"/>
        <v>4.4046745178739521E-2</v>
      </c>
      <c r="M33">
        <f t="shared" si="6"/>
        <v>3.9706087301761395E-2</v>
      </c>
      <c r="N33">
        <f t="shared" si="7"/>
        <v>3.0303030303030276E-2</v>
      </c>
      <c r="O33">
        <f t="shared" si="14"/>
        <v>4.0009556014369951E-2</v>
      </c>
      <c r="P33" s="1">
        <f t="shared" si="9"/>
        <v>0.93265835717893131</v>
      </c>
      <c r="Q33">
        <f t="shared" si="15"/>
        <v>4.0796949885166134E-2</v>
      </c>
      <c r="R33" s="1">
        <f t="shared" si="11"/>
        <v>0.93053558510369039</v>
      </c>
      <c r="S33">
        <f t="shared" si="12"/>
        <v>4.0371891643695701E-3</v>
      </c>
      <c r="T33">
        <f t="shared" si="13"/>
        <v>-3.0346871260855668E-4</v>
      </c>
    </row>
    <row r="34" spans="1:20" x14ac:dyDescent="0.25">
      <c r="A34">
        <v>32</v>
      </c>
      <c r="B34">
        <f t="shared" si="0"/>
        <v>1146.5827190660004</v>
      </c>
      <c r="C34" s="1">
        <f t="shared" si="3"/>
        <v>0.8726019201037778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7.3477742241528921</v>
      </c>
      <c r="I34">
        <v>9.2098087634377404</v>
      </c>
      <c r="J34">
        <v>1466.3557150198149</v>
      </c>
      <c r="L34">
        <f t="shared" si="5"/>
        <v>4.3284239625366649E-2</v>
      </c>
      <c r="M34">
        <f t="shared" si="6"/>
        <v>3.8632401099366165E-2</v>
      </c>
      <c r="N34">
        <f t="shared" si="7"/>
        <v>2.9411764705882359E-2</v>
      </c>
      <c r="O34">
        <f t="shared" si="14"/>
        <v>3.9001541842463849E-2</v>
      </c>
      <c r="P34" s="1">
        <f t="shared" si="9"/>
        <v>0.93528478507915747</v>
      </c>
      <c r="Q34">
        <f t="shared" si="15"/>
        <v>3.9791623643119833E-2</v>
      </c>
      <c r="R34" s="1">
        <f t="shared" si="11"/>
        <v>0.93329968695783383</v>
      </c>
      <c r="S34">
        <f t="shared" si="12"/>
        <v>4.2826977829028001E-3</v>
      </c>
      <c r="T34">
        <f t="shared" si="13"/>
        <v>-3.6914074309768452E-4</v>
      </c>
    </row>
    <row r="35" spans="1:20" x14ac:dyDescent="0.25">
      <c r="A35">
        <v>33</v>
      </c>
      <c r="B35">
        <f t="shared" si="0"/>
        <v>1097.7982830498497</v>
      </c>
      <c r="C35" s="1">
        <f t="shared" si="3"/>
        <v>0.87802241299446115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7.068233955930773</v>
      </c>
      <c r="I35">
        <v>8.8521322071820023</v>
      </c>
      <c r="J35">
        <v>1466.1401113027437</v>
      </c>
      <c r="L35">
        <f t="shared" si="5"/>
        <v>4.2547681213868538E-2</v>
      </c>
      <c r="M35">
        <f t="shared" si="6"/>
        <v>3.7615249223918346E-2</v>
      </c>
      <c r="N35">
        <f t="shared" si="7"/>
        <v>2.8571428571428692E-2</v>
      </c>
      <c r="O35">
        <f t="shared" si="14"/>
        <v>3.8044210354646113E-2</v>
      </c>
      <c r="P35" s="1">
        <f t="shared" si="9"/>
        <v>0.93774682432875212</v>
      </c>
      <c r="Q35">
        <f t="shared" si="15"/>
        <v>3.8836480261749573E-2</v>
      </c>
      <c r="R35" s="1">
        <f t="shared" si="11"/>
        <v>0.93589009234874843</v>
      </c>
      <c r="S35">
        <f t="shared" si="12"/>
        <v>4.5034708592224248E-3</v>
      </c>
      <c r="T35">
        <f t="shared" si="13"/>
        <v>-4.2896113072776743E-4</v>
      </c>
    </row>
    <row r="36" spans="1:20" x14ac:dyDescent="0.25">
      <c r="A36">
        <v>34</v>
      </c>
      <c r="B36">
        <f t="shared" si="0"/>
        <v>1051.8710489329703</v>
      </c>
      <c r="C36" s="1">
        <f t="shared" si="3"/>
        <v>0.88312543900744778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6.8057636855212946</v>
      </c>
      <c r="I36">
        <v>8.5163902266194711</v>
      </c>
      <c r="J36">
        <v>1465.913132702032</v>
      </c>
      <c r="L36">
        <f t="shared" si="5"/>
        <v>4.1835767850981309E-2</v>
      </c>
      <c r="M36">
        <f t="shared" si="6"/>
        <v>3.6650281310455113E-2</v>
      </c>
      <c r="N36">
        <f t="shared" si="7"/>
        <v>2.777777777777779E-2</v>
      </c>
      <c r="O36">
        <f t="shared" si="14"/>
        <v>3.7133783636186246E-2</v>
      </c>
      <c r="P36" s="1">
        <f t="shared" si="9"/>
        <v>0.94005852028479375</v>
      </c>
      <c r="Q36">
        <f t="shared" si="15"/>
        <v>3.7927809109101873E-2</v>
      </c>
      <c r="R36" s="1">
        <f t="shared" si="11"/>
        <v>0.93832164068814727</v>
      </c>
      <c r="S36">
        <f t="shared" si="12"/>
        <v>4.701984214795063E-3</v>
      </c>
      <c r="T36">
        <f t="shared" si="13"/>
        <v>-4.8350232573113328E-4</v>
      </c>
    </row>
    <row r="37" spans="1:20" x14ac:dyDescent="0.25">
      <c r="A37">
        <v>35</v>
      </c>
      <c r="B37">
        <f t="shared" si="0"/>
        <v>1008.5894130748477</v>
      </c>
      <c r="C37" s="1">
        <f t="shared" si="3"/>
        <v>0.8879345096583503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6.5589400544626004</v>
      </c>
      <c r="I37">
        <v>8.2007535700442666</v>
      </c>
      <c r="J37">
        <v>1465.6758199464148</v>
      </c>
      <c r="L37">
        <f t="shared" si="5"/>
        <v>4.1147283121850342E-2</v>
      </c>
      <c r="M37">
        <f t="shared" si="6"/>
        <v>3.5733582157689625E-2</v>
      </c>
      <c r="N37">
        <f t="shared" si="7"/>
        <v>2.7027027027026973E-2</v>
      </c>
      <c r="O37">
        <f t="shared" si="14"/>
        <v>3.6266852988708909E-2</v>
      </c>
      <c r="P37" s="1">
        <f t="shared" si="9"/>
        <v>0.9422324091175508</v>
      </c>
      <c r="Q37">
        <f t="shared" si="15"/>
        <v>3.706225855980938E-2</v>
      </c>
      <c r="R37" s="1">
        <f t="shared" si="11"/>
        <v>0.94060757998850797</v>
      </c>
      <c r="S37">
        <f t="shared" si="12"/>
        <v>4.8804301331414335E-3</v>
      </c>
      <c r="T37">
        <f t="shared" si="13"/>
        <v>-5.3327083101928352E-4</v>
      </c>
    </row>
    <row r="38" spans="1:20" x14ac:dyDescent="0.25">
      <c r="A38">
        <v>36</v>
      </c>
      <c r="B38">
        <f t="shared" si="0"/>
        <v>967.76061491875771</v>
      </c>
      <c r="C38" s="1">
        <f t="shared" si="3"/>
        <v>0.89247104278680467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6.3264890238539309</v>
      </c>
      <c r="I38">
        <v>7.9035845567054173</v>
      </c>
      <c r="J38">
        <v>1465.429111001878</v>
      </c>
      <c r="L38">
        <f t="shared" si="5"/>
        <v>4.0481089357875422E-2</v>
      </c>
      <c r="M38">
        <f t="shared" si="6"/>
        <v>3.4861618647204273E-2</v>
      </c>
      <c r="N38">
        <f t="shared" si="7"/>
        <v>2.6315789473684292E-2</v>
      </c>
      <c r="O38">
        <f t="shared" si="14"/>
        <v>3.54403346697022E-2</v>
      </c>
      <c r="P38" s="1">
        <f t="shared" si="9"/>
        <v>0.94427971187148729</v>
      </c>
      <c r="Q38">
        <f t="shared" si="15"/>
        <v>3.6236793460585059E-2</v>
      </c>
      <c r="R38" s="1">
        <f t="shared" si="11"/>
        <v>0.94275977084558871</v>
      </c>
      <c r="S38">
        <f t="shared" si="12"/>
        <v>5.0407546881732213E-3</v>
      </c>
      <c r="T38">
        <f t="shared" si="13"/>
        <v>-5.7871602249792709E-4</v>
      </c>
    </row>
    <row r="39" spans="1:20" x14ac:dyDescent="0.25">
      <c r="A39">
        <v>37</v>
      </c>
      <c r="B39">
        <f t="shared" si="0"/>
        <v>929.20878560883352</v>
      </c>
      <c r="C39" s="1">
        <f t="shared" si="3"/>
        <v>0.89675457937679626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6.1072671204344449</v>
      </c>
      <c r="I39">
        <v>7.623413086684999</v>
      </c>
      <c r="J39">
        <v>1465.1738530594598</v>
      </c>
      <c r="L39">
        <f t="shared" si="5"/>
        <v>3.9836121366811916E-2</v>
      </c>
      <c r="M39">
        <f t="shared" si="6"/>
        <v>3.4031194246880725E-2</v>
      </c>
      <c r="N39">
        <f t="shared" si="7"/>
        <v>2.5641025641025661E-2</v>
      </c>
      <c r="O39">
        <f t="shared" si="14"/>
        <v>3.4651431875233341E-2</v>
      </c>
      <c r="P39" s="1">
        <f t="shared" si="9"/>
        <v>0.94621049963964077</v>
      </c>
      <c r="Q39">
        <f t="shared" si="15"/>
        <v>3.5448658518206222E-2</v>
      </c>
      <c r="R39" s="1">
        <f t="shared" si="11"/>
        <v>0.94478886018238739</v>
      </c>
      <c r="S39">
        <f t="shared" si="12"/>
        <v>5.1846894915785757E-3</v>
      </c>
      <c r="T39">
        <f t="shared" si="13"/>
        <v>-6.2023762835261564E-4</v>
      </c>
    </row>
    <row r="40" spans="1:20" x14ac:dyDescent="0.25">
      <c r="A40">
        <v>38</v>
      </c>
      <c r="B40">
        <f t="shared" si="0"/>
        <v>892.77322611778891</v>
      </c>
      <c r="C40" s="1">
        <f t="shared" si="3"/>
        <v>0.90080297487580119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5.9002454105323494</v>
      </c>
      <c r="I40">
        <v>7.3589161268570198</v>
      </c>
      <c r="J40">
        <v>1464.9108128962819</v>
      </c>
      <c r="L40">
        <f t="shared" si="5"/>
        <v>3.9211380752466107E-2</v>
      </c>
      <c r="M40">
        <f t="shared" si="6"/>
        <v>3.3239409863777492E-2</v>
      </c>
      <c r="N40">
        <f t="shared" si="7"/>
        <v>2.4999999999999911E-2</v>
      </c>
      <c r="O40">
        <f t="shared" si="14"/>
        <v>3.3897601958397527E-2</v>
      </c>
      <c r="P40" s="1">
        <f t="shared" si="9"/>
        <v>0.94803383471239733</v>
      </c>
      <c r="Q40">
        <f t="shared" si="15"/>
        <v>3.4695346666960503E-2</v>
      </c>
      <c r="R40" s="1">
        <f t="shared" si="11"/>
        <v>0.94670442981823744</v>
      </c>
      <c r="S40">
        <f t="shared" si="12"/>
        <v>5.3137787940685799E-3</v>
      </c>
      <c r="T40">
        <f t="shared" si="13"/>
        <v>-6.5819209462003592E-4</v>
      </c>
    </row>
    <row r="41" spans="1:20" x14ac:dyDescent="0.25">
      <c r="A41">
        <v>39</v>
      </c>
      <c r="B41">
        <f t="shared" si="0"/>
        <v>858.30688476562477</v>
      </c>
      <c r="C41" s="1">
        <f t="shared" si="3"/>
        <v>0.904632568359375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5.7044957531156788</v>
      </c>
      <c r="I41">
        <v>7.1089001036962953</v>
      </c>
      <c r="J41">
        <v>1464.640685861124</v>
      </c>
      <c r="L41">
        <f t="shared" si="5"/>
        <v>3.860593076031249E-2</v>
      </c>
      <c r="M41">
        <f t="shared" si="6"/>
        <v>3.2483630036210132E-2</v>
      </c>
      <c r="N41">
        <f t="shared" si="7"/>
        <v>2.4390243902438935E-2</v>
      </c>
      <c r="O41">
        <f t="shared" si="14"/>
        <v>3.3176528058857291E-2</v>
      </c>
      <c r="P41" s="1">
        <f t="shared" si="9"/>
        <v>0.9497578916531727</v>
      </c>
      <c r="Q41">
        <f t="shared" si="15"/>
        <v>3.3974571642183649E-2</v>
      </c>
      <c r="R41" s="1">
        <f t="shared" si="11"/>
        <v>0.94851512398558879</v>
      </c>
      <c r="S41">
        <f t="shared" si="12"/>
        <v>5.4294027014551993E-3</v>
      </c>
      <c r="T41">
        <f t="shared" si="13"/>
        <v>-6.9289802264715927E-4</v>
      </c>
    </row>
    <row r="42" spans="1:20" x14ac:dyDescent="0.25">
      <c r="A42">
        <v>40</v>
      </c>
      <c r="B42">
        <f t="shared" si="0"/>
        <v>825.67500836011527</v>
      </c>
      <c r="C42" s="1">
        <f t="shared" si="3"/>
        <v>0.90825833240443166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5.5191789652127232</v>
      </c>
      <c r="I42">
        <v>6.872285737221933</v>
      </c>
      <c r="J42">
        <v>1464.3641036924528</v>
      </c>
      <c r="L42">
        <f t="shared" si="5"/>
        <v>3.8018891593092796E-2</v>
      </c>
      <c r="M42">
        <f t="shared" si="6"/>
        <v>3.1761453634372327E-2</v>
      </c>
      <c r="N42">
        <f t="shared" si="7"/>
        <v>2.3809523809523947E-2</v>
      </c>
      <c r="O42">
        <f t="shared" si="14"/>
        <v>3.2486094463606063E-2</v>
      </c>
      <c r="P42" s="1">
        <f t="shared" si="9"/>
        <v>0.95139006153097849</v>
      </c>
      <c r="Q42">
        <f t="shared" si="15"/>
        <v>3.3284244119752615E-2</v>
      </c>
      <c r="R42" s="1">
        <f t="shared" si="11"/>
        <v>0.95022875916732763</v>
      </c>
      <c r="S42">
        <f t="shared" si="12"/>
        <v>5.5327971294867329E-3</v>
      </c>
      <c r="T42">
        <f t="shared" si="13"/>
        <v>-7.2464082923373585E-4</v>
      </c>
    </row>
    <row r="43" spans="1:20" x14ac:dyDescent="0.25">
      <c r="A43">
        <v>41</v>
      </c>
      <c r="B43">
        <f t="shared" si="0"/>
        <v>794.75394485622837</v>
      </c>
      <c r="C43" s="1">
        <f t="shared" si="3"/>
        <v>0.91169400612708573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5.3435345985661344</v>
      </c>
      <c r="I43">
        <v>6.6480949332496859</v>
      </c>
      <c r="J43">
        <v>1464.0816413416583</v>
      </c>
      <c r="L43">
        <f t="shared" si="5"/>
        <v>3.7449436147158788E-2</v>
      </c>
      <c r="M43">
        <f t="shared" si="6"/>
        <v>3.1070688383339484E-2</v>
      </c>
      <c r="N43">
        <f t="shared" si="7"/>
        <v>2.3255813953488302E-2</v>
      </c>
      <c r="O43">
        <f t="shared" si="14"/>
        <v>3.1824365137219091E-2</v>
      </c>
      <c r="P43" s="1">
        <f t="shared" si="9"/>
        <v>0.95293704196211437</v>
      </c>
      <c r="Q43">
        <f t="shared" si="15"/>
        <v>3.262245089111715E-2</v>
      </c>
      <c r="R43" s="1">
        <f t="shared" si="11"/>
        <v>0.95185241902718143</v>
      </c>
      <c r="S43">
        <f t="shared" si="12"/>
        <v>5.6250710099396972E-3</v>
      </c>
      <c r="T43">
        <f t="shared" si="13"/>
        <v>-7.5367675387960631E-4</v>
      </c>
    </row>
    <row r="44" spans="1:20" x14ac:dyDescent="0.25">
      <c r="A44">
        <v>42</v>
      </c>
      <c r="B44">
        <f t="shared" si="0"/>
        <v>765.43007852998062</v>
      </c>
      <c r="C44" s="1">
        <f t="shared" si="3"/>
        <v>0.91495221349666878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5.1768720791194589</v>
      </c>
      <c r="I44">
        <v>6.4354394178479968</v>
      </c>
      <c r="J44">
        <v>1463.7938229456952</v>
      </c>
      <c r="L44">
        <f t="shared" si="5"/>
        <v>3.6896786126116687E-2</v>
      </c>
      <c r="M44">
        <f t="shared" si="6"/>
        <v>3.0409328639079636E-2</v>
      </c>
      <c r="N44">
        <f t="shared" si="7"/>
        <v>2.2727272727272707E-2</v>
      </c>
      <c r="O44">
        <f t="shared" si="14"/>
        <v>3.1189564954140492E-2</v>
      </c>
      <c r="P44" s="1">
        <f t="shared" si="9"/>
        <v>0.95440491514877102</v>
      </c>
      <c r="Q44">
        <f t="shared" si="15"/>
        <v>3.1987436632126998E-2</v>
      </c>
      <c r="R44" s="1">
        <f t="shared" si="11"/>
        <v>0.95339253672253965</v>
      </c>
      <c r="S44">
        <f t="shared" si="12"/>
        <v>5.7072211719761956E-3</v>
      </c>
      <c r="T44">
        <f t="shared" si="13"/>
        <v>-7.80236315060856E-4</v>
      </c>
    </row>
    <row r="45" spans="1:20" x14ac:dyDescent="0.25">
      <c r="A45">
        <v>43</v>
      </c>
      <c r="B45">
        <f t="shared" si="0"/>
        <v>737.59888128750663</v>
      </c>
      <c r="C45" s="1">
        <f t="shared" si="3"/>
        <v>0.91804456874583262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5.0185630035342319</v>
      </c>
      <c r="I45">
        <v>6.2335108518676678</v>
      </c>
      <c r="J45">
        <v>1463.5011270699335</v>
      </c>
      <c r="L45">
        <f t="shared" si="5"/>
        <v>3.636020849340571E-2</v>
      </c>
      <c r="M45">
        <f t="shared" si="6"/>
        <v>2.9775535942997089E-2</v>
      </c>
      <c r="N45">
        <f t="shared" si="7"/>
        <v>2.2222222222222143E-2</v>
      </c>
      <c r="O45">
        <f t="shared" si="14"/>
        <v>3.0580063243933586E-2</v>
      </c>
      <c r="P45" s="1">
        <f t="shared" si="9"/>
        <v>0.95579921572713411</v>
      </c>
      <c r="Q45">
        <f t="shared" si="15"/>
        <v>3.137758789559919E-2</v>
      </c>
      <c r="R45" s="1">
        <f t="shared" si="11"/>
        <v>0.95485496649811907</v>
      </c>
      <c r="S45">
        <f t="shared" si="12"/>
        <v>5.7801452494721239E-3</v>
      </c>
      <c r="T45">
        <f t="shared" si="13"/>
        <v>-8.0452730093649727E-4</v>
      </c>
    </row>
    <row r="46" spans="1:20" x14ac:dyDescent="0.25">
      <c r="A46">
        <v>44</v>
      </c>
      <c r="B46">
        <f t="shared" si="0"/>
        <v>711.16406596035677</v>
      </c>
      <c r="C46" s="1">
        <f t="shared" si="3"/>
        <v>0.92098177044884921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4.8680344215275868</v>
      </c>
      <c r="I46">
        <v>6.0415722072837195</v>
      </c>
      <c r="J46">
        <v>1463.2039913228002</v>
      </c>
      <c r="L46">
        <f t="shared" si="5"/>
        <v>3.5839012229800127E-2</v>
      </c>
      <c r="M46">
        <f t="shared" si="6"/>
        <v>2.9167621958033574E-2</v>
      </c>
      <c r="N46">
        <f t="shared" si="7"/>
        <v>2.1739130434782594E-2</v>
      </c>
      <c r="O46">
        <f t="shared" si="14"/>
        <v>2.9994359321709796E-2</v>
      </c>
      <c r="P46" s="1">
        <f t="shared" si="9"/>
        <v>0.95712498993291584</v>
      </c>
      <c r="Q46">
        <f t="shared" si="15"/>
        <v>3.0791419016530708E-2</v>
      </c>
      <c r="R46" s="1">
        <f t="shared" si="11"/>
        <v>0.95624504614119088</v>
      </c>
      <c r="S46">
        <f t="shared" si="12"/>
        <v>5.8446529080903309E-3</v>
      </c>
      <c r="T46">
        <f t="shared" si="13"/>
        <v>-8.2673736367622208E-4</v>
      </c>
    </row>
    <row r="47" spans="1:20" x14ac:dyDescent="0.25">
      <c r="A47">
        <v>45</v>
      </c>
      <c r="B47">
        <f t="shared" si="0"/>
        <v>686.03682933734308</v>
      </c>
      <c r="C47" s="1">
        <f t="shared" si="3"/>
        <v>0.92377368562918405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4.7247629610201161</v>
      </c>
      <c r="I47">
        <v>5.8589502228943555</v>
      </c>
      <c r="J47">
        <v>1462.9028164279971</v>
      </c>
      <c r="L47">
        <f t="shared" si="5"/>
        <v>3.5332545365719281E-2</v>
      </c>
      <c r="M47">
        <f t="shared" si="6"/>
        <v>2.8584033452840996E-2</v>
      </c>
      <c r="N47">
        <f t="shared" si="7"/>
        <v>2.1276595744680882E-2</v>
      </c>
      <c r="O47">
        <f t="shared" si="14"/>
        <v>2.9431069729887405E-2</v>
      </c>
      <c r="P47" s="1">
        <f t="shared" si="9"/>
        <v>0.95838684734386981</v>
      </c>
      <c r="Q47">
        <f t="shared" si="15"/>
        <v>3.0227559668854931E-2</v>
      </c>
      <c r="R47" s="1">
        <f t="shared" si="11"/>
        <v>0.95756765161976598</v>
      </c>
      <c r="S47">
        <f t="shared" si="12"/>
        <v>5.9014756358318765E-3</v>
      </c>
      <c r="T47">
        <f t="shared" si="13"/>
        <v>-8.4703627704640905E-4</v>
      </c>
    </row>
    <row r="48" spans="1:20" x14ac:dyDescent="0.25">
      <c r="A48">
        <v>46</v>
      </c>
      <c r="B48">
        <f t="shared" si="0"/>
        <v>662.1351743047436</v>
      </c>
      <c r="C48" s="1">
        <f t="shared" si="3"/>
        <v>0.92642942507725068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4.5882219786189999</v>
      </c>
      <c r="I48">
        <v>5.68496779083</v>
      </c>
      <c r="J48">
        <v>1462.5985536650001</v>
      </c>
      <c r="L48">
        <f t="shared" si="5"/>
        <v>3.4840192261524128E-2</v>
      </c>
      <c r="M48">
        <f t="shared" si="6"/>
        <v>2.8023339052883123E-2</v>
      </c>
      <c r="N48">
        <f t="shared" si="7"/>
        <v>2.0833333333333481E-2</v>
      </c>
      <c r="O48">
        <f t="shared" si="14"/>
        <v>2.8899012189097406E-2</v>
      </c>
      <c r="P48" s="1">
        <f t="shared" si="9"/>
        <v>0.95958942634970601</v>
      </c>
      <c r="Q48">
        <f t="shared" si="15"/>
        <v>2.9695154497900389E-2</v>
      </c>
      <c r="R48" s="1">
        <f t="shared" si="11"/>
        <v>0.9588276867606258</v>
      </c>
      <c r="S48">
        <f t="shared" si="12"/>
        <v>5.9411800724267216E-3</v>
      </c>
      <c r="T48">
        <f t="shared" si="13"/>
        <v>-8.7567313621428333E-4</v>
      </c>
    </row>
    <row r="49" spans="1:20" x14ac:dyDescent="0.25">
      <c r="A49">
        <v>47</v>
      </c>
      <c r="B49">
        <f t="shared" si="0"/>
        <v>639.38330185415487</v>
      </c>
      <c r="C49" s="1">
        <f t="shared" si="3"/>
        <v>0.92895741090509387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4.4581155175275216</v>
      </c>
      <c r="I49">
        <v>5.5192431131793827</v>
      </c>
      <c r="J49">
        <v>1462.289788873293</v>
      </c>
      <c r="L49">
        <f t="shared" si="5"/>
        <v>3.436137111199189E-2</v>
      </c>
      <c r="M49">
        <f t="shared" si="6"/>
        <v>2.7484217520570398E-2</v>
      </c>
      <c r="N49">
        <f t="shared" si="7"/>
        <v>2.0408163265306145E-2</v>
      </c>
      <c r="O49">
        <f t="shared" si="14"/>
        <v>2.8356618685358104E-2</v>
      </c>
      <c r="P49" s="1">
        <f t="shared" si="9"/>
        <v>0.96073533357756402</v>
      </c>
      <c r="Q49">
        <f t="shared" si="15"/>
        <v>2.9151383745381176E-2</v>
      </c>
      <c r="R49" s="1">
        <f t="shared" si="11"/>
        <v>0.96002791666355181</v>
      </c>
      <c r="S49">
        <f t="shared" si="12"/>
        <v>6.0047524266337859E-3</v>
      </c>
      <c r="T49">
        <f t="shared" si="13"/>
        <v>-8.7240116478770613E-4</v>
      </c>
    </row>
    <row r="50" spans="1:20" x14ac:dyDescent="0.25">
      <c r="A50">
        <v>48</v>
      </c>
      <c r="B50">
        <f t="shared" si="0"/>
        <v>617.71106490733155</v>
      </c>
      <c r="C50" s="1">
        <f t="shared" si="3"/>
        <v>0.93136543723251874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4.3338640899019998</v>
      </c>
      <c r="I50">
        <v>5.3610306643590002</v>
      </c>
      <c r="J50">
        <v>1461.9785836718511</v>
      </c>
      <c r="L50">
        <f t="shared" si="5"/>
        <v>3.3895531653666544E-2</v>
      </c>
      <c r="M50">
        <f t="shared" si="6"/>
        <v>2.6965447362439554E-2</v>
      </c>
      <c r="N50">
        <f t="shared" si="7"/>
        <v>2.0000000000000018E-2</v>
      </c>
      <c r="O50">
        <f t="shared" si="14"/>
        <v>2.7870840748072778E-2</v>
      </c>
      <c r="P50" s="1">
        <f t="shared" si="9"/>
        <v>0.96182967284244991</v>
      </c>
      <c r="Q50">
        <f t="shared" si="15"/>
        <v>2.866560605793711E-2</v>
      </c>
      <c r="R50" s="1">
        <f t="shared" si="11"/>
        <v>0.96117374065778949</v>
      </c>
      <c r="S50">
        <f t="shared" si="12"/>
        <v>6.0246909055937659E-3</v>
      </c>
      <c r="T50">
        <f t="shared" si="13"/>
        <v>-9.0539338563322413E-4</v>
      </c>
    </row>
    <row r="51" spans="1:20" x14ac:dyDescent="0.25">
      <c r="A51">
        <v>49</v>
      </c>
      <c r="B51">
        <f t="shared" si="0"/>
        <v>597.05347693022566</v>
      </c>
      <c r="C51" s="1">
        <f t="shared" si="3"/>
        <v>0.93366072478553053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4.2152443680066956</v>
      </c>
      <c r="I51">
        <v>5.2100463634427072</v>
      </c>
      <c r="J51">
        <v>1461.664639607538</v>
      </c>
      <c r="L51">
        <f t="shared" si="5"/>
        <v>3.3442153056145951E-2</v>
      </c>
      <c r="M51">
        <f t="shared" si="6"/>
        <v>2.6465897591328225E-2</v>
      </c>
      <c r="N51">
        <f t="shared" si="7"/>
        <v>1.9607843137254943E-2</v>
      </c>
      <c r="O51">
        <f t="shared" si="14"/>
        <v>2.7370429583080558E-2</v>
      </c>
      <c r="P51" s="1">
        <f t="shared" si="9"/>
        <v>0.96287441109407879</v>
      </c>
      <c r="Q51">
        <f t="shared" si="15"/>
        <v>2.8163297389821151E-2</v>
      </c>
      <c r="R51" s="1">
        <f t="shared" si="11"/>
        <v>0.96226721614617849</v>
      </c>
      <c r="S51">
        <f t="shared" si="12"/>
        <v>6.0717234730653935E-3</v>
      </c>
      <c r="T51">
        <f t="shared" si="13"/>
        <v>-9.0453199175233312E-4</v>
      </c>
    </row>
    <row r="52" spans="1:20" x14ac:dyDescent="0.25">
      <c r="A52">
        <v>50</v>
      </c>
      <c r="B52">
        <f t="shared" si="0"/>
        <v>577.35026918962558</v>
      </c>
      <c r="C52" s="1">
        <f t="shared" si="3"/>
        <v>0.93584997009004156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4.1018150830596696</v>
      </c>
      <c r="I52">
        <v>5.0657190703999797</v>
      </c>
      <c r="J52">
        <v>1461.3482196024493</v>
      </c>
      <c r="L52">
        <f t="shared" si="5"/>
        <v>3.3000741980274362E-2</v>
      </c>
      <c r="M52">
        <f t="shared" si="6"/>
        <v>2.5984519496543901E-2</v>
      </c>
      <c r="N52">
        <f t="shared" si="7"/>
        <v>1.9230769230769162E-2</v>
      </c>
      <c r="O52">
        <f t="shared" si="14"/>
        <v>2.6909302295246129E-2</v>
      </c>
      <c r="P52" s="1">
        <f t="shared" si="9"/>
        <v>0.96387343478883725</v>
      </c>
      <c r="Q52">
        <f t="shared" si="15"/>
        <v>2.7701729116160645E-2</v>
      </c>
      <c r="R52" s="1">
        <f t="shared" si="11"/>
        <v>0.96331247950329568</v>
      </c>
      <c r="S52">
        <f t="shared" si="12"/>
        <v>6.0914396850282326E-3</v>
      </c>
      <c r="T52">
        <f t="shared" si="13"/>
        <v>-9.2478279870222835E-4</v>
      </c>
    </row>
    <row r="53" spans="1:20" x14ac:dyDescent="0.25">
      <c r="A53">
        <v>51</v>
      </c>
      <c r="B53">
        <f t="shared" si="0"/>
        <v>558.54549126640836</v>
      </c>
      <c r="C53" s="1">
        <f t="shared" si="3"/>
        <v>0.93793938985928793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3.9932944363910523</v>
      </c>
      <c r="I53">
        <v>4.927687521238771</v>
      </c>
      <c r="J53">
        <v>1461.0295661346024</v>
      </c>
      <c r="L53">
        <f t="shared" si="5"/>
        <v>3.2570830788061778E-2</v>
      </c>
      <c r="M53">
        <f t="shared" si="6"/>
        <v>2.5520339295943995E-2</v>
      </c>
      <c r="N53">
        <f t="shared" si="7"/>
        <v>1.8867924528302105E-2</v>
      </c>
      <c r="O53">
        <f t="shared" si="14"/>
        <v>2.6456737924828277E-2</v>
      </c>
      <c r="P53" s="1">
        <f t="shared" si="9"/>
        <v>0.96482922585675324</v>
      </c>
      <c r="Q53">
        <f t="shared" si="15"/>
        <v>2.7248165017234149E-2</v>
      </c>
      <c r="R53" s="1">
        <f t="shared" si="11"/>
        <v>0.96431214711586299</v>
      </c>
      <c r="S53">
        <f t="shared" si="12"/>
        <v>6.1140928632335001E-3</v>
      </c>
      <c r="T53">
        <f t="shared" si="13"/>
        <v>-9.3639862888428294E-4</v>
      </c>
    </row>
    <row r="54" spans="1:20" x14ac:dyDescent="0.25">
      <c r="A54">
        <v>52</v>
      </c>
      <c r="B54">
        <f t="shared" si="0"/>
        <v>540.58715009737159</v>
      </c>
      <c r="C54" s="1">
        <f t="shared" si="3"/>
        <v>0.93993476110029206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3.8893913871908663</v>
      </c>
      <c r="I54">
        <v>4.7955773991546247</v>
      </c>
      <c r="J54">
        <v>1460.7089030469756</v>
      </c>
      <c r="L54">
        <f t="shared" si="5"/>
        <v>3.2151975890664208E-2</v>
      </c>
      <c r="M54">
        <f t="shared" si="6"/>
        <v>2.5072451561683362E-2</v>
      </c>
      <c r="N54">
        <f t="shared" si="7"/>
        <v>1.8518518518518379E-2</v>
      </c>
      <c r="O54">
        <f t="shared" si="14"/>
        <v>2.6019380953558935E-2</v>
      </c>
      <c r="P54" s="1">
        <f t="shared" si="9"/>
        <v>0.96574434762761796</v>
      </c>
      <c r="Q54">
        <f t="shared" si="15"/>
        <v>2.6809760463653576E-2</v>
      </c>
      <c r="R54" s="1">
        <f t="shared" si="11"/>
        <v>0.96526892990314883</v>
      </c>
      <c r="S54">
        <f t="shared" si="12"/>
        <v>6.1325949371052735E-3</v>
      </c>
      <c r="T54">
        <f t="shared" si="13"/>
        <v>-9.4692939187557279E-4</v>
      </c>
    </row>
    <row r="55" spans="1:20" x14ac:dyDescent="0.25">
      <c r="A55">
        <v>53</v>
      </c>
      <c r="B55">
        <f t="shared" si="0"/>
        <v>523.4268833878491</v>
      </c>
      <c r="C55" s="1">
        <f t="shared" si="3"/>
        <v>0.94184145740135006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3.789836700821624</v>
      </c>
      <c r="I55">
        <v>4.6690424543565223</v>
      </c>
      <c r="J55">
        <v>1460.3864371716572</v>
      </c>
      <c r="L55">
        <f t="shared" si="5"/>
        <v>3.1743756222158748E-2</v>
      </c>
      <c r="M55">
        <f t="shared" si="6"/>
        <v>2.4640013326175603E-2</v>
      </c>
      <c r="N55">
        <f t="shared" si="7"/>
        <v>1.8181818181818299E-2</v>
      </c>
      <c r="O55">
        <f t="shared" si="14"/>
        <v>2.5596469076655803E-2</v>
      </c>
      <c r="P55" s="1">
        <f t="shared" si="9"/>
        <v>0.96662117137426828</v>
      </c>
      <c r="Q55">
        <f t="shared" si="15"/>
        <v>2.6385758015376459E-2</v>
      </c>
      <c r="R55" s="1">
        <f t="shared" si="11"/>
        <v>0.96618533551433938</v>
      </c>
      <c r="S55">
        <f t="shared" si="12"/>
        <v>6.1472871455029443E-3</v>
      </c>
      <c r="T55">
        <f t="shared" si="13"/>
        <v>-9.5645575048020071E-4</v>
      </c>
    </row>
    <row r="56" spans="1:20" x14ac:dyDescent="0.25">
      <c r="A56">
        <v>54</v>
      </c>
      <c r="B56">
        <f t="shared" si="0"/>
        <v>507.01966373248524</v>
      </c>
      <c r="C56" s="1">
        <f t="shared" si="3"/>
        <v>0.94366448180750162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3.6943809830875654</v>
      </c>
      <c r="I56">
        <v>4.5477619747720688</v>
      </c>
      <c r="J56">
        <v>1460.0623597906265</v>
      </c>
      <c r="L56">
        <f t="shared" si="5"/>
        <v>3.1345771828090174E-2</v>
      </c>
      <c r="M56">
        <f t="shared" si="6"/>
        <v>2.4222238787580119E-2</v>
      </c>
      <c r="N56">
        <f t="shared" si="7"/>
        <v>1.7857142857142794E-2</v>
      </c>
      <c r="O56">
        <f t="shared" si="14"/>
        <v>2.5187290447993282E-2</v>
      </c>
      <c r="P56" s="1">
        <f t="shared" si="9"/>
        <v>0.96746189362567836</v>
      </c>
      <c r="Q56">
        <f t="shared" si="15"/>
        <v>2.597545016351066E-2</v>
      </c>
      <c r="R56" s="1">
        <f t="shared" si="11"/>
        <v>0.96706368664648257</v>
      </c>
      <c r="S56">
        <f t="shared" si="12"/>
        <v>6.1584813800968918E-3</v>
      </c>
      <c r="T56">
        <f t="shared" si="13"/>
        <v>-9.6505166041316315E-4</v>
      </c>
    </row>
    <row r="57" spans="1:20" x14ac:dyDescent="0.25">
      <c r="A57">
        <v>55</v>
      </c>
      <c r="B57">
        <f t="shared" si="0"/>
        <v>491.32353021235588</v>
      </c>
      <c r="C57" s="1">
        <f t="shared" si="3"/>
        <v>0.94540849664307158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3.6027929207913814</v>
      </c>
      <c r="I57">
        <v>4.4314385218957355</v>
      </c>
      <c r="J57">
        <v>1459.7368479518946</v>
      </c>
      <c r="L57">
        <f t="shared" si="5"/>
        <v>3.0957642558831822E-2</v>
      </c>
      <c r="M57">
        <f t="shared" si="6"/>
        <v>2.3818394544849797E-2</v>
      </c>
      <c r="N57">
        <f t="shared" si="7"/>
        <v>1.7543859649122862E-2</v>
      </c>
      <c r="O57">
        <f t="shared" si="14"/>
        <v>2.4791179554968235E-2</v>
      </c>
      <c r="P57" s="1">
        <f t="shared" si="9"/>
        <v>0.96826855166318282</v>
      </c>
      <c r="Q57">
        <f t="shared" si="15"/>
        <v>2.5578175269861947E-2</v>
      </c>
      <c r="R57" s="1">
        <f t="shared" si="11"/>
        <v>0.9679061374421819</v>
      </c>
      <c r="S57">
        <f t="shared" si="12"/>
        <v>6.166463003863587E-3</v>
      </c>
      <c r="T57">
        <f t="shared" si="13"/>
        <v>-9.7278501011843765E-4</v>
      </c>
    </row>
    <row r="58" spans="1:20" x14ac:dyDescent="0.25">
      <c r="A58">
        <v>56</v>
      </c>
      <c r="B58">
        <f t="shared" si="0"/>
        <v>476.29934461210172</v>
      </c>
      <c r="C58" s="1">
        <f t="shared" si="3"/>
        <v>0.94707785059865535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3.5148577039656228</v>
      </c>
      <c r="I58">
        <v>4.3197959001989625</v>
      </c>
      <c r="J58">
        <v>1459.4100656573173</v>
      </c>
      <c r="L58">
        <f t="shared" si="5"/>
        <v>3.0579006858801439E-2</v>
      </c>
      <c r="M58">
        <f t="shared" si="6"/>
        <v>2.3427795301570464E-2</v>
      </c>
      <c r="N58">
        <f t="shared" si="7"/>
        <v>1.7241379310344862E-2</v>
      </c>
      <c r="O58">
        <f t="shared" si="14"/>
        <v>2.4407513492738508E-2</v>
      </c>
      <c r="P58" s="1">
        <f t="shared" si="9"/>
        <v>0.96904303741660791</v>
      </c>
      <c r="Q58">
        <f t="shared" si="15"/>
        <v>2.5193313896863745E-2</v>
      </c>
      <c r="R58" s="1">
        <f t="shared" si="11"/>
        <v>0.96871468819576378</v>
      </c>
      <c r="S58">
        <f t="shared" si="12"/>
        <v>6.1714933660629301E-3</v>
      </c>
      <c r="T58">
        <f t="shared" si="13"/>
        <v>-9.7971819116804415E-4</v>
      </c>
    </row>
    <row r="59" spans="1:20" x14ac:dyDescent="0.25">
      <c r="A59">
        <v>57</v>
      </c>
      <c r="B59">
        <f t="shared" si="0"/>
        <v>461.91056972859298</v>
      </c>
      <c r="C59" s="1">
        <f t="shared" si="3"/>
        <v>0.94867660336348969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3.430375608446258</v>
      </c>
      <c r="I59">
        <v>4.2125773327180234</v>
      </c>
      <c r="J59">
        <v>1459.0821649363083</v>
      </c>
      <c r="L59">
        <f t="shared" si="5"/>
        <v>3.0209520643424304E-2</v>
      </c>
      <c r="M59">
        <f t="shared" si="6"/>
        <v>2.3049799985624064E-2</v>
      </c>
      <c r="N59">
        <f t="shared" si="7"/>
        <v>1.6949152542372836E-2</v>
      </c>
      <c r="O59">
        <f t="shared" si="14"/>
        <v>2.4035708593280525E-2</v>
      </c>
      <c r="P59" s="1">
        <f t="shared" si="9"/>
        <v>0.96978710994819539</v>
      </c>
      <c r="Q59">
        <f t="shared" si="15"/>
        <v>2.4820285485247284E-2</v>
      </c>
      <c r="R59" s="1">
        <f t="shared" si="11"/>
        <v>0.96949119856623989</v>
      </c>
      <c r="S59">
        <f t="shared" si="12"/>
        <v>6.1738120501437788E-3</v>
      </c>
      <c r="T59">
        <f t="shared" si="13"/>
        <v>-9.8590860765646049E-4</v>
      </c>
    </row>
    <row r="60" spans="1:20" x14ac:dyDescent="0.25">
      <c r="A60">
        <v>58</v>
      </c>
      <c r="B60">
        <f t="shared" si="0"/>
        <v>448.12306752940054</v>
      </c>
      <c r="C60" s="1">
        <f t="shared" si="3"/>
        <v>0.95020854805228883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3.3491607202537605</v>
      </c>
      <c r="I60">
        <v>4.1095438190219165</v>
      </c>
      <c r="J60">
        <v>1458.7532868179605</v>
      </c>
      <c r="L60">
        <f t="shared" si="5"/>
        <v>2.9848856256512235E-2</v>
      </c>
      <c r="M60">
        <f t="shared" si="6"/>
        <v>2.268380823851146E-2</v>
      </c>
      <c r="N60">
        <f t="shared" si="7"/>
        <v>1.6666666666666718E-2</v>
      </c>
      <c r="O60">
        <f t="shared" si="14"/>
        <v>2.3675217370520696E-2</v>
      </c>
      <c r="P60" s="1">
        <f t="shared" si="9"/>
        <v>0.97050240668756349</v>
      </c>
      <c r="Q60">
        <f t="shared" si="15"/>
        <v>2.4458545341321525E-2</v>
      </c>
      <c r="R60" s="1">
        <f t="shared" si="11"/>
        <v>0.97023739946941689</v>
      </c>
      <c r="S60">
        <f t="shared" si="12"/>
        <v>6.1736388859915392E-3</v>
      </c>
      <c r="T60">
        <f t="shared" si="13"/>
        <v>-9.9140913200923553E-4</v>
      </c>
    </row>
    <row r="61" spans="1:20" x14ac:dyDescent="0.25">
      <c r="A61">
        <v>59</v>
      </c>
      <c r="B61">
        <f t="shared" si="0"/>
        <v>434.90491517058405</v>
      </c>
      <c r="C61" s="1">
        <f t="shared" si="3"/>
        <v>0.9516772316477129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3.2710397856413254</v>
      </c>
      <c r="I61">
        <v>4.0104726548312257</v>
      </c>
      <c r="J61">
        <v>1458.4235622124804</v>
      </c>
      <c r="L61">
        <f t="shared" si="5"/>
        <v>2.9496701501422473E-2</v>
      </c>
      <c r="M61">
        <f t="shared" si="6"/>
        <v>2.2329257233845379E-2</v>
      </c>
      <c r="N61">
        <f t="shared" si="7"/>
        <v>1.6393442622950727E-2</v>
      </c>
      <c r="O61">
        <f t="shared" si="14"/>
        <v>2.3325525747392661E-2</v>
      </c>
      <c r="P61" s="1">
        <f t="shared" si="9"/>
        <v>0.97119045355985878</v>
      </c>
      <c r="Q61">
        <f t="shared" si="15"/>
        <v>2.4107581900482122E-2</v>
      </c>
      <c r="R61" s="1">
        <f t="shared" si="11"/>
        <v>0.97095490379927929</v>
      </c>
      <c r="S61">
        <f t="shared" si="12"/>
        <v>6.1711757540298118E-3</v>
      </c>
      <c r="T61">
        <f t="shared" si="13"/>
        <v>-9.9626851354728263E-4</v>
      </c>
    </row>
    <row r="62" spans="1:20" x14ac:dyDescent="0.25">
      <c r="A62">
        <v>60</v>
      </c>
      <c r="B62">
        <f t="shared" si="0"/>
        <v>422.22623710378565</v>
      </c>
      <c r="C62" s="1">
        <f t="shared" si="3"/>
        <v>0.95308597365513492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3.195851172723235</v>
      </c>
      <c r="I62">
        <v>3.9151560951891256</v>
      </c>
      <c r="J62">
        <v>1458.0931127115971</v>
      </c>
      <c r="L62">
        <f t="shared" si="5"/>
        <v>2.9152758739977469E-2</v>
      </c>
      <c r="M62">
        <f t="shared" si="6"/>
        <v>2.1985618789599148E-2</v>
      </c>
      <c r="N62">
        <f t="shared" si="7"/>
        <v>1.6129032258064724E-2</v>
      </c>
      <c r="O62">
        <f t="shared" si="14"/>
        <v>2.2986150534805794E-2</v>
      </c>
      <c r="P62" s="1">
        <f t="shared" si="9"/>
        <v>0.97185267413117138</v>
      </c>
      <c r="Q62">
        <f t="shared" si="15"/>
        <v>2.3766914238219972E-2</v>
      </c>
      <c r="R62" s="1">
        <f t="shared" si="11"/>
        <v>0.97164521610972265</v>
      </c>
      <c r="S62">
        <f t="shared" si="12"/>
        <v>6.1666082051716753E-3</v>
      </c>
      <c r="T62">
        <f t="shared" si="13"/>
        <v>-1.0005317452066453E-3</v>
      </c>
    </row>
  </sheetData>
  <autoFilter ref="A1:Y1" xr:uid="{2029224F-73D1-4141-9B70-F150178FA0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7EE-5E46-4B2E-B243-83A2082E9CE0}">
  <dimension ref="B1:AD65"/>
  <sheetViews>
    <sheetView showGridLines="0" zoomScale="145" zoomScaleNormal="145" workbookViewId="0">
      <selection activeCell="E20" sqref="E20"/>
    </sheetView>
  </sheetViews>
  <sheetFormatPr defaultColWidth="9.140625" defaultRowHeight="15" x14ac:dyDescent="0.25"/>
  <cols>
    <col min="2" max="2" width="7" bestFit="1" customWidth="1"/>
    <col min="3" max="3" width="16.7109375" style="76" bestFit="1" customWidth="1"/>
    <col min="4" max="4" width="20" style="76" bestFit="1" customWidth="1"/>
    <col min="5" max="5" width="8" style="76" bestFit="1" customWidth="1"/>
    <col min="6" max="6" width="24" style="76" bestFit="1" customWidth="1"/>
    <col min="7" max="7" width="16" style="76" bestFit="1" customWidth="1"/>
    <col min="8" max="8" width="7.42578125" style="76" bestFit="1" customWidth="1"/>
    <col min="9" max="9" width="17.85546875" style="76" bestFit="1" customWidth="1"/>
    <col min="10" max="10" width="14" style="76" bestFit="1" customWidth="1"/>
    <col min="11" max="11" width="13.28515625" style="76" bestFit="1" customWidth="1"/>
    <col min="12" max="12" width="15.5703125" style="76" bestFit="1" customWidth="1"/>
    <col min="13" max="17" width="9.140625" style="76"/>
  </cols>
  <sheetData>
    <row r="1" spans="2:30" ht="45" customHeight="1" x14ac:dyDescent="0.4">
      <c r="B1" s="140" t="s">
        <v>73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2:30" x14ac:dyDescent="0.25">
      <c r="B2" t="s">
        <v>56</v>
      </c>
      <c r="C2" s="76" t="s">
        <v>57</v>
      </c>
      <c r="D2" s="76" t="s">
        <v>60</v>
      </c>
      <c r="E2" s="76" t="s">
        <v>58</v>
      </c>
      <c r="F2" s="76" t="s">
        <v>59</v>
      </c>
      <c r="G2" s="76" t="s">
        <v>61</v>
      </c>
      <c r="H2" s="76" t="s">
        <v>62</v>
      </c>
      <c r="I2" s="76" t="s">
        <v>63</v>
      </c>
      <c r="J2" s="76" t="s">
        <v>64</v>
      </c>
      <c r="K2" s="76" t="s">
        <v>65</v>
      </c>
      <c r="L2" s="76" t="s">
        <v>66</v>
      </c>
    </row>
    <row r="3" spans="2:30" x14ac:dyDescent="0.25">
      <c r="B3" s="25" t="s">
        <v>32</v>
      </c>
      <c r="C3" s="80" t="s">
        <v>54</v>
      </c>
      <c r="D3" s="80" t="s">
        <v>46</v>
      </c>
      <c r="E3" s="80" t="s">
        <v>47</v>
      </c>
      <c r="F3" s="80" t="s">
        <v>49</v>
      </c>
      <c r="G3" s="80" t="s">
        <v>48</v>
      </c>
      <c r="H3" s="80" t="s">
        <v>50</v>
      </c>
      <c r="I3" s="80" t="s">
        <v>51</v>
      </c>
      <c r="J3" s="80" t="s">
        <v>53</v>
      </c>
      <c r="K3" s="81" t="s">
        <v>55</v>
      </c>
      <c r="L3" s="80" t="s">
        <v>52</v>
      </c>
    </row>
    <row r="4" spans="2:30" x14ac:dyDescent="0.25">
      <c r="B4" s="94">
        <v>0</v>
      </c>
      <c r="C4" s="82">
        <v>138.07746311681018</v>
      </c>
      <c r="D4" s="82">
        <f>C4*30</f>
        <v>4142.3238935043055</v>
      </c>
      <c r="E4" s="82">
        <v>2690</v>
      </c>
      <c r="F4" s="82">
        <f>E4*D4/1000</f>
        <v>11142.851273526581</v>
      </c>
      <c r="G4" s="83">
        <v>3</v>
      </c>
      <c r="H4" s="84">
        <v>7.0000000000000007E-2</v>
      </c>
      <c r="I4" s="83">
        <v>0.75</v>
      </c>
      <c r="J4" s="83">
        <v>3500</v>
      </c>
      <c r="K4" s="85">
        <f>G4*F4</f>
        <v>33428.553820579742</v>
      </c>
      <c r="L4" s="85">
        <f>K4*(1-H4) - I4*D4-J4</f>
        <v>24481.812133010928</v>
      </c>
    </row>
    <row r="5" spans="2:30" x14ac:dyDescent="0.25">
      <c r="B5" s="95">
        <v>1</v>
      </c>
      <c r="C5" s="86">
        <v>105.37152937669538</v>
      </c>
      <c r="D5" s="86">
        <f t="shared" ref="D5:D22" si="0">C5*30</f>
        <v>3161.1458813008612</v>
      </c>
      <c r="E5" s="86">
        <v>2690</v>
      </c>
      <c r="F5" s="86">
        <f t="shared" ref="F5:F65" si="1">E5*D5/1000</f>
        <v>8503.4824206993162</v>
      </c>
      <c r="G5" s="87">
        <v>3</v>
      </c>
      <c r="H5" s="88">
        <v>7.0000000000000007E-2</v>
      </c>
      <c r="I5" s="87">
        <v>0.75</v>
      </c>
      <c r="J5" s="87">
        <v>3500</v>
      </c>
      <c r="K5" s="89">
        <f t="shared" ref="K5:K65" si="2">G5*F5</f>
        <v>25510.44726209795</v>
      </c>
      <c r="L5" s="89">
        <f t="shared" ref="L5:L65" si="3">K5*(1-H5) - I5*D5-J5</f>
        <v>17853.856542775447</v>
      </c>
    </row>
    <row r="6" spans="2:30" x14ac:dyDescent="0.25">
      <c r="B6" s="95">
        <v>2</v>
      </c>
      <c r="C6" s="86">
        <v>83.904295172439632</v>
      </c>
      <c r="D6" s="86">
        <f t="shared" si="0"/>
        <v>2517.1288551731891</v>
      </c>
      <c r="E6" s="86">
        <v>2690</v>
      </c>
      <c r="F6" s="86">
        <f t="shared" si="1"/>
        <v>6771.0766204158781</v>
      </c>
      <c r="G6" s="87">
        <v>3</v>
      </c>
      <c r="H6" s="88">
        <v>7.0000000000000007E-2</v>
      </c>
      <c r="I6" s="87">
        <v>0.75</v>
      </c>
      <c r="J6" s="87">
        <v>3500</v>
      </c>
      <c r="K6" s="89">
        <f t="shared" si="2"/>
        <v>20313.229861247633</v>
      </c>
      <c r="L6" s="89">
        <f t="shared" si="3"/>
        <v>13503.457129580405</v>
      </c>
      <c r="AB6" t="s">
        <v>14</v>
      </c>
      <c r="AC6" t="s">
        <v>15</v>
      </c>
      <c r="AD6" t="s">
        <v>16</v>
      </c>
    </row>
    <row r="7" spans="2:30" x14ac:dyDescent="0.25">
      <c r="B7" s="95">
        <v>3</v>
      </c>
      <c r="C7" s="86">
        <v>68.922796998443701</v>
      </c>
      <c r="D7" s="86">
        <f t="shared" si="0"/>
        <v>2067.6839099533108</v>
      </c>
      <c r="E7" s="86">
        <v>2690</v>
      </c>
      <c r="F7" s="86">
        <f t="shared" si="1"/>
        <v>5562.0697177744059</v>
      </c>
      <c r="G7" s="87">
        <v>3</v>
      </c>
      <c r="H7" s="88">
        <v>7.0000000000000007E-2</v>
      </c>
      <c r="I7" s="87">
        <v>0.75</v>
      </c>
      <c r="J7" s="87">
        <v>3500</v>
      </c>
      <c r="K7" s="89">
        <f t="shared" si="2"/>
        <v>16686.209153323216</v>
      </c>
      <c r="L7" s="89">
        <f t="shared" si="3"/>
        <v>10467.411580125607</v>
      </c>
      <c r="AA7" t="s">
        <v>17</v>
      </c>
      <c r="AB7">
        <v>0.5</v>
      </c>
      <c r="AC7">
        <v>0.3</v>
      </c>
      <c r="AD7">
        <v>0.5</v>
      </c>
    </row>
    <row r="8" spans="2:30" x14ac:dyDescent="0.25">
      <c r="B8" s="95">
        <v>4</v>
      </c>
      <c r="C8" s="86">
        <v>57.973367513257614</v>
      </c>
      <c r="D8" s="86">
        <f t="shared" si="0"/>
        <v>1739.2010253977285</v>
      </c>
      <c r="E8" s="86">
        <v>2690</v>
      </c>
      <c r="F8" s="86">
        <f t="shared" si="1"/>
        <v>4678.4507583198892</v>
      </c>
      <c r="G8" s="87">
        <v>3</v>
      </c>
      <c r="H8" s="88">
        <v>7.0000000000000007E-2</v>
      </c>
      <c r="I8" s="87">
        <v>0.75</v>
      </c>
      <c r="J8" s="87">
        <v>3500</v>
      </c>
      <c r="K8" s="89">
        <f t="shared" si="2"/>
        <v>14035.352274959667</v>
      </c>
      <c r="L8" s="89">
        <f t="shared" si="3"/>
        <v>8248.4768466641926</v>
      </c>
      <c r="AA8" t="s">
        <v>18</v>
      </c>
      <c r="AB8">
        <v>0.7</v>
      </c>
      <c r="AC8">
        <v>0.7</v>
      </c>
      <c r="AD8">
        <v>1</v>
      </c>
    </row>
    <row r="9" spans="2:30" x14ac:dyDescent="0.25">
      <c r="B9" s="95">
        <v>5</v>
      </c>
      <c r="C9" s="86">
        <v>49.679326216589267</v>
      </c>
      <c r="D9" s="86">
        <f t="shared" si="0"/>
        <v>1490.379786497678</v>
      </c>
      <c r="E9" s="86">
        <v>2690</v>
      </c>
      <c r="F9" s="86">
        <f t="shared" si="1"/>
        <v>4009.1216256787538</v>
      </c>
      <c r="G9" s="87">
        <v>3</v>
      </c>
      <c r="H9" s="88">
        <v>7.0000000000000007E-2</v>
      </c>
      <c r="I9" s="87">
        <v>0.75</v>
      </c>
      <c r="J9" s="87">
        <v>3500</v>
      </c>
      <c r="K9" s="89">
        <f t="shared" si="2"/>
        <v>12027.364877036262</v>
      </c>
      <c r="L9" s="89">
        <f t="shared" si="3"/>
        <v>6567.6644957704648</v>
      </c>
      <c r="AA9" t="s">
        <v>20</v>
      </c>
      <c r="AB9">
        <v>9000</v>
      </c>
      <c r="AC9">
        <v>1800</v>
      </c>
      <c r="AD9">
        <v>3700</v>
      </c>
    </row>
    <row r="10" spans="2:30" x14ac:dyDescent="0.25">
      <c r="B10" s="95">
        <v>6</v>
      </c>
      <c r="C10" s="86">
        <v>43.215235058720346</v>
      </c>
      <c r="D10" s="86">
        <f t="shared" si="0"/>
        <v>1296.4570517616103</v>
      </c>
      <c r="E10" s="86">
        <v>2690</v>
      </c>
      <c r="F10" s="86">
        <f t="shared" si="1"/>
        <v>3487.4694692387316</v>
      </c>
      <c r="G10" s="87">
        <v>3</v>
      </c>
      <c r="H10" s="88">
        <v>7.0000000000000007E-2</v>
      </c>
      <c r="I10" s="87">
        <v>0.75</v>
      </c>
      <c r="J10" s="87">
        <v>3500</v>
      </c>
      <c r="K10" s="89">
        <f t="shared" si="2"/>
        <v>10462.408407716195</v>
      </c>
      <c r="L10" s="89">
        <f t="shared" si="3"/>
        <v>5257.6970303548533</v>
      </c>
      <c r="AA10" t="s">
        <v>20</v>
      </c>
      <c r="AB10">
        <v>3000</v>
      </c>
      <c r="AC10">
        <v>1500</v>
      </c>
      <c r="AD10">
        <v>2000</v>
      </c>
    </row>
    <row r="11" spans="2:30" x14ac:dyDescent="0.25">
      <c r="B11" s="95">
        <v>7</v>
      </c>
      <c r="C11" s="86">
        <v>38.059112463971516</v>
      </c>
      <c r="D11" s="86">
        <f t="shared" si="0"/>
        <v>1141.7733739191456</v>
      </c>
      <c r="E11" s="86">
        <v>2690</v>
      </c>
      <c r="F11" s="86">
        <f t="shared" si="1"/>
        <v>3071.3703758425013</v>
      </c>
      <c r="G11" s="87">
        <v>3</v>
      </c>
      <c r="H11" s="88">
        <v>7.0000000000000007E-2</v>
      </c>
      <c r="I11" s="87">
        <v>0.75</v>
      </c>
      <c r="J11" s="87">
        <v>3500</v>
      </c>
      <c r="K11" s="89">
        <f t="shared" si="2"/>
        <v>9214.1111275275034</v>
      </c>
      <c r="L11" s="89">
        <f t="shared" si="3"/>
        <v>4212.793318161217</v>
      </c>
    </row>
    <row r="12" spans="2:30" x14ac:dyDescent="0.25">
      <c r="B12" s="95">
        <v>8</v>
      </c>
      <c r="C12" s="86">
        <v>33.86641304909547</v>
      </c>
      <c r="D12" s="86">
        <f t="shared" si="0"/>
        <v>1015.9923914728641</v>
      </c>
      <c r="E12" s="86">
        <v>2690</v>
      </c>
      <c r="F12" s="86">
        <f t="shared" si="1"/>
        <v>2733.0195330620045</v>
      </c>
      <c r="G12" s="87">
        <v>3</v>
      </c>
      <c r="H12" s="88">
        <v>7.0000000000000007E-2</v>
      </c>
      <c r="I12" s="87">
        <v>0.75</v>
      </c>
      <c r="J12" s="87">
        <v>3500</v>
      </c>
      <c r="K12" s="89">
        <f t="shared" si="2"/>
        <v>8199.0585991860135</v>
      </c>
      <c r="L12" s="89">
        <f t="shared" si="3"/>
        <v>3363.130203638344</v>
      </c>
    </row>
    <row r="13" spans="2:30" x14ac:dyDescent="0.25">
      <c r="B13" s="95">
        <v>9</v>
      </c>
      <c r="C13" s="86">
        <v>30.401359076664075</v>
      </c>
      <c r="D13" s="86">
        <f t="shared" si="0"/>
        <v>912.04077229992231</v>
      </c>
      <c r="E13" s="86">
        <v>2690</v>
      </c>
      <c r="F13" s="86">
        <f t="shared" si="1"/>
        <v>2453.3896774867908</v>
      </c>
      <c r="G13" s="87">
        <v>3</v>
      </c>
      <c r="H13" s="88">
        <v>7.0000000000000007E-2</v>
      </c>
      <c r="I13" s="87">
        <v>0.75</v>
      </c>
      <c r="J13" s="87">
        <v>3500</v>
      </c>
      <c r="K13" s="89">
        <f t="shared" si="2"/>
        <v>7360.1690324603724</v>
      </c>
      <c r="L13" s="89">
        <f t="shared" si="3"/>
        <v>2660.9266209632042</v>
      </c>
    </row>
    <row r="14" spans="2:30" x14ac:dyDescent="0.25">
      <c r="B14" s="95">
        <v>10</v>
      </c>
      <c r="C14" s="86">
        <v>27.497690427491815</v>
      </c>
      <c r="D14" s="86">
        <f t="shared" si="0"/>
        <v>824.93071282475444</v>
      </c>
      <c r="E14" s="86">
        <v>2690</v>
      </c>
      <c r="F14" s="86">
        <f t="shared" si="1"/>
        <v>2219.0636174985893</v>
      </c>
      <c r="G14" s="87">
        <v>3</v>
      </c>
      <c r="H14" s="88">
        <v>7.0000000000000007E-2</v>
      </c>
      <c r="I14" s="87">
        <v>0.75</v>
      </c>
      <c r="J14" s="87">
        <v>3500</v>
      </c>
      <c r="K14" s="89">
        <f t="shared" si="2"/>
        <v>6657.190852495768</v>
      </c>
      <c r="L14" s="89">
        <f t="shared" si="3"/>
        <v>2072.4894582024981</v>
      </c>
    </row>
    <row r="15" spans="2:30" x14ac:dyDescent="0.25">
      <c r="B15" s="95">
        <v>11</v>
      </c>
      <c r="C15" s="86">
        <v>25.035125048664334</v>
      </c>
      <c r="D15" s="86">
        <f t="shared" si="0"/>
        <v>751.05375145993003</v>
      </c>
      <c r="E15" s="86">
        <v>2690</v>
      </c>
      <c r="F15" s="86">
        <f t="shared" si="1"/>
        <v>2020.334591427212</v>
      </c>
      <c r="G15" s="87">
        <v>3</v>
      </c>
      <c r="H15" s="88">
        <v>7.0000000000000007E-2</v>
      </c>
      <c r="I15" s="87">
        <v>0.75</v>
      </c>
      <c r="J15" s="87">
        <v>3500</v>
      </c>
      <c r="K15" s="89">
        <f t="shared" si="2"/>
        <v>6061.0037742816357</v>
      </c>
      <c r="L15" s="104">
        <f t="shared" si="3"/>
        <v>1573.4431964869736</v>
      </c>
    </row>
    <row r="16" spans="2:30" x14ac:dyDescent="0.25">
      <c r="B16" s="95">
        <v>12</v>
      </c>
      <c r="C16" s="86">
        <v>22.924695553660829</v>
      </c>
      <c r="D16" s="86">
        <f t="shared" si="0"/>
        <v>687.74086660982482</v>
      </c>
      <c r="E16" s="86">
        <v>2690</v>
      </c>
      <c r="F16" s="86">
        <f t="shared" si="1"/>
        <v>1850.0229311804287</v>
      </c>
      <c r="G16" s="87">
        <v>3</v>
      </c>
      <c r="H16" s="88">
        <v>7.0000000000000007E-2</v>
      </c>
      <c r="I16" s="87">
        <v>0.75</v>
      </c>
      <c r="J16" s="87">
        <v>3500</v>
      </c>
      <c r="K16" s="89">
        <f t="shared" si="2"/>
        <v>5550.0687935412861</v>
      </c>
      <c r="L16" s="104">
        <f t="shared" si="3"/>
        <v>1145.7583280360268</v>
      </c>
    </row>
    <row r="17" spans="2:12" x14ac:dyDescent="0.25">
      <c r="B17" s="95">
        <v>13</v>
      </c>
      <c r="C17" s="86">
        <v>21.09931427152009</v>
      </c>
      <c r="D17" s="86">
        <f t="shared" si="0"/>
        <v>632.9794281456027</v>
      </c>
      <c r="E17" s="86">
        <v>2690</v>
      </c>
      <c r="F17" s="86">
        <f t="shared" si="1"/>
        <v>1702.7146617116712</v>
      </c>
      <c r="G17" s="87">
        <v>3</v>
      </c>
      <c r="H17" s="88">
        <v>7.0000000000000007E-2</v>
      </c>
      <c r="I17" s="87">
        <v>0.75</v>
      </c>
      <c r="J17" s="87">
        <v>3500</v>
      </c>
      <c r="K17" s="89">
        <f t="shared" si="2"/>
        <v>5108.1439851350133</v>
      </c>
      <c r="L17" s="104">
        <f t="shared" si="3"/>
        <v>775.83933506636004</v>
      </c>
    </row>
    <row r="18" spans="2:12" x14ac:dyDescent="0.25">
      <c r="B18" s="95">
        <v>14</v>
      </c>
      <c r="C18" s="86">
        <v>19.507526738058043</v>
      </c>
      <c r="D18" s="86">
        <f t="shared" si="0"/>
        <v>585.22580214174127</v>
      </c>
      <c r="E18" s="86">
        <v>2690</v>
      </c>
      <c r="F18" s="86">
        <f t="shared" si="1"/>
        <v>1574.257407761284</v>
      </c>
      <c r="G18" s="87">
        <v>3</v>
      </c>
      <c r="H18" s="88">
        <v>7.0000000000000007E-2</v>
      </c>
      <c r="I18" s="87">
        <v>0.75</v>
      </c>
      <c r="J18" s="87">
        <v>3500</v>
      </c>
      <c r="K18" s="89">
        <f t="shared" si="2"/>
        <v>4722.7722232838514</v>
      </c>
      <c r="L18" s="104">
        <f t="shared" si="3"/>
        <v>453.25881604767528</v>
      </c>
    </row>
    <row r="19" spans="2:12" ht="15.75" thickBot="1" x14ac:dyDescent="0.3">
      <c r="B19" s="108">
        <v>15</v>
      </c>
      <c r="C19" s="109">
        <v>18.109270836970083</v>
      </c>
      <c r="D19" s="109">
        <f t="shared" si="0"/>
        <v>543.27812510910246</v>
      </c>
      <c r="E19" s="109">
        <v>2690</v>
      </c>
      <c r="F19" s="109">
        <f t="shared" si="1"/>
        <v>1461.4181565434856</v>
      </c>
      <c r="G19" s="110">
        <v>3</v>
      </c>
      <c r="H19" s="111">
        <v>7.0000000000000007E-2</v>
      </c>
      <c r="I19" s="110">
        <v>0.75</v>
      </c>
      <c r="J19" s="110">
        <v>3500</v>
      </c>
      <c r="K19" s="112">
        <f t="shared" si="2"/>
        <v>4384.2544696304567</v>
      </c>
      <c r="L19" s="113">
        <f t="shared" si="3"/>
        <v>169.89806292449748</v>
      </c>
    </row>
    <row r="20" spans="2:12" ht="15.75" thickTop="1" x14ac:dyDescent="0.25">
      <c r="B20" s="99">
        <v>16</v>
      </c>
      <c r="C20" s="100">
        <v>16.872933059622675</v>
      </c>
      <c r="D20" s="100">
        <f t="shared" si="0"/>
        <v>506.18799178868022</v>
      </c>
      <c r="E20" s="100">
        <v>2690</v>
      </c>
      <c r="F20" s="100">
        <f t="shared" si="1"/>
        <v>1361.6456979115499</v>
      </c>
      <c r="G20" s="101">
        <v>3</v>
      </c>
      <c r="H20" s="102">
        <v>7.0000000000000007E-2</v>
      </c>
      <c r="I20" s="101">
        <v>0.75</v>
      </c>
      <c r="J20" s="101">
        <v>3500</v>
      </c>
      <c r="K20" s="103">
        <f t="shared" si="2"/>
        <v>4084.9370937346494</v>
      </c>
      <c r="L20" s="107">
        <f t="shared" si="3"/>
        <v>-80.649496668286702</v>
      </c>
    </row>
    <row r="21" spans="2:12" x14ac:dyDescent="0.25">
      <c r="B21" s="95">
        <v>17</v>
      </c>
      <c r="C21" s="86">
        <v>15.773264373002247</v>
      </c>
      <c r="D21" s="86">
        <f t="shared" si="0"/>
        <v>473.19793119006744</v>
      </c>
      <c r="E21" s="86">
        <v>2690</v>
      </c>
      <c r="F21" s="86">
        <f t="shared" si="1"/>
        <v>1272.9024349012816</v>
      </c>
      <c r="G21" s="87">
        <v>3</v>
      </c>
      <c r="H21" s="88">
        <v>7.0000000000000007E-2</v>
      </c>
      <c r="I21" s="87">
        <v>0.75</v>
      </c>
      <c r="J21" s="87">
        <v>3500</v>
      </c>
      <c r="K21" s="89">
        <f t="shared" si="2"/>
        <v>3818.7073047038448</v>
      </c>
      <c r="L21" s="105">
        <f t="shared" si="3"/>
        <v>-303.50065501797508</v>
      </c>
    </row>
    <row r="22" spans="2:12" x14ac:dyDescent="0.25">
      <c r="B22" s="96">
        <v>18</v>
      </c>
      <c r="C22" s="90">
        <v>14.789878305462992</v>
      </c>
      <c r="D22" s="90">
        <f t="shared" si="0"/>
        <v>443.69634916388975</v>
      </c>
      <c r="E22" s="90">
        <v>2690</v>
      </c>
      <c r="F22" s="90">
        <f t="shared" si="1"/>
        <v>1193.5431792508634</v>
      </c>
      <c r="G22" s="91">
        <v>3</v>
      </c>
      <c r="H22" s="92">
        <v>7.0000000000000007E-2</v>
      </c>
      <c r="I22" s="91">
        <v>0.75</v>
      </c>
      <c r="J22" s="91">
        <v>3500</v>
      </c>
      <c r="K22" s="93">
        <f t="shared" si="2"/>
        <v>3580.6295377525903</v>
      </c>
      <c r="L22" s="106">
        <f t="shared" si="3"/>
        <v>-502.7867917630083</v>
      </c>
    </row>
    <row r="23" spans="2:12" x14ac:dyDescent="0.25">
      <c r="B23" s="97"/>
      <c r="G23" s="77"/>
      <c r="H23" s="78"/>
      <c r="I23" s="77"/>
      <c r="J23" s="77"/>
      <c r="K23" s="79"/>
      <c r="L23" s="98"/>
    </row>
    <row r="24" spans="2:12" x14ac:dyDescent="0.25">
      <c r="B24">
        <v>19</v>
      </c>
      <c r="C24" s="76">
        <v>13.906151170549629</v>
      </c>
      <c r="D24" s="76">
        <f>C24*30</f>
        <v>417.18453511648886</v>
      </c>
      <c r="E24" s="76">
        <v>2690</v>
      </c>
      <c r="F24" s="76">
        <f t="shared" si="1"/>
        <v>1122.2263994633552</v>
      </c>
      <c r="G24" s="77">
        <v>3</v>
      </c>
      <c r="H24" s="78">
        <v>7.0000000000000007E-2</v>
      </c>
      <c r="I24" s="77">
        <v>0.75</v>
      </c>
      <c r="J24" s="77">
        <v>3500</v>
      </c>
      <c r="K24" s="79">
        <f t="shared" si="2"/>
        <v>3366.6791983900657</v>
      </c>
      <c r="L24" s="79">
        <f t="shared" si="3"/>
        <v>-681.87674683460591</v>
      </c>
    </row>
    <row r="25" spans="2:12" x14ac:dyDescent="0.25">
      <c r="B25">
        <v>20</v>
      </c>
      <c r="C25" s="76">
        <v>13.108405006961497</v>
      </c>
      <c r="D25" s="76">
        <f t="shared" ref="D25:D65" si="4">C25*30</f>
        <v>393.25215020884491</v>
      </c>
      <c r="E25" s="76">
        <v>2690</v>
      </c>
      <c r="F25" s="76">
        <f t="shared" si="1"/>
        <v>1057.8482840617928</v>
      </c>
      <c r="G25" s="77">
        <v>3</v>
      </c>
      <c r="H25" s="78">
        <v>7.0000000000000007E-2</v>
      </c>
      <c r="I25" s="77">
        <v>0.75</v>
      </c>
      <c r="J25" s="77">
        <v>3500</v>
      </c>
      <c r="K25" s="79">
        <f t="shared" si="2"/>
        <v>3173.5448521853787</v>
      </c>
      <c r="L25" s="79">
        <f t="shared" si="3"/>
        <v>-843.54240012423179</v>
      </c>
    </row>
    <row r="26" spans="2:12" x14ac:dyDescent="0.25">
      <c r="B26">
        <v>21</v>
      </c>
      <c r="C26" s="76">
        <v>12.385292496946677</v>
      </c>
      <c r="D26" s="76">
        <f t="shared" si="4"/>
        <v>371.55877490840032</v>
      </c>
      <c r="E26" s="76">
        <v>2690</v>
      </c>
      <c r="F26" s="76">
        <f t="shared" si="1"/>
        <v>999.4931045035969</v>
      </c>
      <c r="G26" s="77">
        <v>3</v>
      </c>
      <c r="H26" s="78">
        <v>7.0000000000000007E-2</v>
      </c>
      <c r="I26" s="77">
        <v>0.75</v>
      </c>
      <c r="J26" s="77">
        <v>3500</v>
      </c>
      <c r="K26" s="79">
        <f t="shared" si="2"/>
        <v>2998.4793135107907</v>
      </c>
      <c r="L26" s="79">
        <f t="shared" si="3"/>
        <v>-990.08331961626482</v>
      </c>
    </row>
    <row r="27" spans="2:12" x14ac:dyDescent="0.25">
      <c r="B27">
        <v>22</v>
      </c>
      <c r="C27" s="76">
        <v>11.727279925304874</v>
      </c>
      <c r="D27" s="76">
        <f t="shared" si="4"/>
        <v>351.81839775914619</v>
      </c>
      <c r="E27" s="76">
        <v>2690</v>
      </c>
      <c r="F27" s="76">
        <f t="shared" si="1"/>
        <v>946.39148997210327</v>
      </c>
      <c r="G27" s="77">
        <v>3</v>
      </c>
      <c r="H27" s="78">
        <v>7.0000000000000007E-2</v>
      </c>
      <c r="I27" s="77">
        <v>0.75</v>
      </c>
      <c r="J27" s="77">
        <v>3500</v>
      </c>
      <c r="K27" s="79">
        <f t="shared" si="2"/>
        <v>2839.17446991631</v>
      </c>
      <c r="L27" s="79">
        <f t="shared" si="3"/>
        <v>-1123.4315412971919</v>
      </c>
    </row>
    <row r="28" spans="2:12" x14ac:dyDescent="0.25">
      <c r="B28">
        <v>23</v>
      </c>
      <c r="C28" s="76">
        <v>11.126485451184962</v>
      </c>
      <c r="D28" s="76">
        <f t="shared" si="4"/>
        <v>333.79456353554883</v>
      </c>
      <c r="E28" s="76">
        <v>2690</v>
      </c>
      <c r="F28" s="76">
        <f t="shared" si="1"/>
        <v>897.90737591062634</v>
      </c>
      <c r="G28" s="77">
        <v>3</v>
      </c>
      <c r="H28" s="78">
        <v>7.0000000000000007E-2</v>
      </c>
      <c r="I28" s="77">
        <v>0.75</v>
      </c>
      <c r="J28" s="77">
        <v>3500</v>
      </c>
      <c r="K28" s="79">
        <f t="shared" si="2"/>
        <v>2693.722127731879</v>
      </c>
      <c r="L28" s="79">
        <f t="shared" si="3"/>
        <v>-1245.1843438610144</v>
      </c>
    </row>
    <row r="29" spans="2:12" x14ac:dyDescent="0.25">
      <c r="B29">
        <v>24</v>
      </c>
      <c r="C29" s="76">
        <v>10.576089498030042</v>
      </c>
      <c r="D29" s="76">
        <f t="shared" si="4"/>
        <v>317.28268494090128</v>
      </c>
      <c r="E29" s="76">
        <v>2690</v>
      </c>
      <c r="F29" s="76">
        <f t="shared" si="1"/>
        <v>853.49042249102445</v>
      </c>
      <c r="G29" s="77">
        <v>3</v>
      </c>
      <c r="H29" s="78">
        <v>7.0000000000000007E-2</v>
      </c>
      <c r="I29" s="77">
        <v>0.75</v>
      </c>
      <c r="J29" s="77">
        <v>3500</v>
      </c>
      <c r="K29" s="79">
        <f t="shared" si="2"/>
        <v>2560.4712674730736</v>
      </c>
      <c r="L29" s="79">
        <f t="shared" si="3"/>
        <v>-1356.7237349557176</v>
      </c>
    </row>
    <row r="30" spans="2:12" x14ac:dyDescent="0.25">
      <c r="B30">
        <v>25</v>
      </c>
      <c r="C30" s="76">
        <v>10.070326896713395</v>
      </c>
      <c r="D30" s="76">
        <f t="shared" si="4"/>
        <v>302.10980690140184</v>
      </c>
      <c r="E30" s="76">
        <v>2690</v>
      </c>
      <c r="F30" s="76">
        <f t="shared" si="1"/>
        <v>812.67538056477088</v>
      </c>
      <c r="G30" s="77">
        <v>3</v>
      </c>
      <c r="H30" s="78">
        <v>7.0000000000000007E-2</v>
      </c>
      <c r="I30" s="77">
        <v>0.75</v>
      </c>
      <c r="J30" s="77">
        <v>3500</v>
      </c>
      <c r="K30" s="79">
        <f t="shared" si="2"/>
        <v>2438.0261416943126</v>
      </c>
      <c r="L30" s="79">
        <f t="shared" si="3"/>
        <v>-1459.2180434003408</v>
      </c>
    </row>
    <row r="31" spans="2:12" x14ac:dyDescent="0.25">
      <c r="B31">
        <v>26</v>
      </c>
      <c r="C31" s="76">
        <v>9.6042564684073675</v>
      </c>
      <c r="D31" s="76">
        <f t="shared" si="4"/>
        <v>288.12769405222105</v>
      </c>
      <c r="E31" s="76">
        <v>2690</v>
      </c>
      <c r="F31" s="76">
        <f t="shared" si="1"/>
        <v>775.06349700047463</v>
      </c>
      <c r="G31" s="77">
        <v>3</v>
      </c>
      <c r="H31" s="78">
        <v>7.0000000000000007E-2</v>
      </c>
      <c r="I31" s="77">
        <v>0.75</v>
      </c>
      <c r="J31" s="77">
        <v>3500</v>
      </c>
      <c r="K31" s="79">
        <f t="shared" si="2"/>
        <v>2325.1904910014237</v>
      </c>
      <c r="L31" s="79">
        <f t="shared" si="3"/>
        <v>-1553.6686139078422</v>
      </c>
    </row>
    <row r="32" spans="2:12" x14ac:dyDescent="0.25">
      <c r="B32">
        <v>27</v>
      </c>
      <c r="C32" s="76">
        <v>9.173621257452087</v>
      </c>
      <c r="D32" s="76">
        <f t="shared" si="4"/>
        <v>275.20863772356262</v>
      </c>
      <c r="E32" s="76">
        <v>2690</v>
      </c>
      <c r="F32" s="76">
        <f t="shared" si="1"/>
        <v>740.31123547638344</v>
      </c>
      <c r="G32" s="77">
        <v>3</v>
      </c>
      <c r="H32" s="78">
        <v>7.0000000000000007E-2</v>
      </c>
      <c r="I32" s="77">
        <v>0.75</v>
      </c>
      <c r="J32" s="77">
        <v>3500</v>
      </c>
      <c r="K32" s="79">
        <f t="shared" si="2"/>
        <v>2220.9337064291503</v>
      </c>
      <c r="L32" s="79">
        <f t="shared" si="3"/>
        <v>-1640.9381313135623</v>
      </c>
    </row>
    <row r="33" spans="2:12" x14ac:dyDescent="0.25">
      <c r="B33">
        <v>28</v>
      </c>
      <c r="C33" s="76">
        <v>8.7747359360287938</v>
      </c>
      <c r="D33" s="76">
        <f t="shared" si="4"/>
        <v>263.24207808086379</v>
      </c>
      <c r="E33" s="76">
        <v>2690</v>
      </c>
      <c r="F33" s="76">
        <f t="shared" si="1"/>
        <v>708.12119003752366</v>
      </c>
      <c r="G33" s="77">
        <v>3</v>
      </c>
      <c r="H33" s="78">
        <v>7.0000000000000007E-2</v>
      </c>
      <c r="I33" s="77">
        <v>0.75</v>
      </c>
      <c r="J33" s="77">
        <v>3500</v>
      </c>
      <c r="K33" s="79">
        <f t="shared" si="2"/>
        <v>2124.3635701125709</v>
      </c>
      <c r="L33" s="79">
        <f t="shared" si="3"/>
        <v>-1721.7734383559571</v>
      </c>
    </row>
    <row r="34" spans="2:12" x14ac:dyDescent="0.25">
      <c r="B34">
        <v>29</v>
      </c>
      <c r="C34" s="76">
        <v>8.404395501851166</v>
      </c>
      <c r="D34" s="76">
        <f t="shared" si="4"/>
        <v>252.13186505553497</v>
      </c>
      <c r="E34" s="76">
        <v>2690</v>
      </c>
      <c r="F34" s="76">
        <f t="shared" si="1"/>
        <v>678.23471699938909</v>
      </c>
      <c r="G34" s="77">
        <v>3</v>
      </c>
      <c r="H34" s="78">
        <v>7.0000000000000007E-2</v>
      </c>
      <c r="I34" s="77">
        <v>0.75</v>
      </c>
      <c r="J34" s="77">
        <v>3500</v>
      </c>
      <c r="K34" s="79">
        <f t="shared" si="2"/>
        <v>2034.7041509981673</v>
      </c>
      <c r="L34" s="79">
        <f t="shared" si="3"/>
        <v>-1796.8240383633558</v>
      </c>
    </row>
    <row r="35" spans="2:12" x14ac:dyDescent="0.25">
      <c r="B35">
        <v>30</v>
      </c>
      <c r="C35" s="76">
        <v>8.0598007491137835</v>
      </c>
      <c r="D35" s="76">
        <f t="shared" si="4"/>
        <v>241.79402247341352</v>
      </c>
      <c r="E35" s="76">
        <v>2690</v>
      </c>
      <c r="F35" s="76">
        <f t="shared" si="1"/>
        <v>650.42592045348238</v>
      </c>
      <c r="G35" s="77">
        <v>3</v>
      </c>
      <c r="H35" s="78">
        <v>7.0000000000000007E-2</v>
      </c>
      <c r="I35" s="77">
        <v>0.75</v>
      </c>
      <c r="J35" s="77">
        <v>3500</v>
      </c>
      <c r="K35" s="79">
        <f t="shared" si="2"/>
        <v>1951.2777613604471</v>
      </c>
      <c r="L35" s="79">
        <f t="shared" si="3"/>
        <v>-1866.6571987898444</v>
      </c>
    </row>
    <row r="36" spans="2:12" x14ac:dyDescent="0.25">
      <c r="B36">
        <v>31</v>
      </c>
      <c r="C36" s="76">
        <v>7.7384970512522209</v>
      </c>
      <c r="D36" s="76">
        <f t="shared" si="4"/>
        <v>232.15491153756662</v>
      </c>
      <c r="E36" s="76">
        <v>2690</v>
      </c>
      <c r="F36" s="76">
        <f t="shared" si="1"/>
        <v>624.49671203605419</v>
      </c>
      <c r="G36" s="77">
        <v>3</v>
      </c>
      <c r="H36" s="78">
        <v>7.0000000000000007E-2</v>
      </c>
      <c r="I36" s="77">
        <v>0.75</v>
      </c>
      <c r="J36" s="77">
        <v>3500</v>
      </c>
      <c r="K36" s="79">
        <f t="shared" si="2"/>
        <v>1873.4901361081625</v>
      </c>
      <c r="L36" s="79">
        <f t="shared" si="3"/>
        <v>-1931.7703570725839</v>
      </c>
    </row>
    <row r="37" spans="2:12" x14ac:dyDescent="0.25">
      <c r="B37">
        <v>32</v>
      </c>
      <c r="C37" s="76">
        <v>7.4383237826133835</v>
      </c>
      <c r="D37" s="76">
        <f t="shared" si="4"/>
        <v>223.14971347840151</v>
      </c>
      <c r="E37" s="76">
        <v>2690</v>
      </c>
      <c r="F37" s="76">
        <f t="shared" si="1"/>
        <v>600.27272925689999</v>
      </c>
      <c r="G37" s="77">
        <v>3</v>
      </c>
      <c r="H37" s="78">
        <v>7.0000000000000007E-2</v>
      </c>
      <c r="I37" s="77">
        <v>0.75</v>
      </c>
      <c r="J37" s="77">
        <v>3500</v>
      </c>
      <c r="K37" s="79">
        <f t="shared" si="2"/>
        <v>1800.8181877707</v>
      </c>
      <c r="L37" s="79">
        <f t="shared" si="3"/>
        <v>-1992.6013704820502</v>
      </c>
    </row>
    <row r="38" spans="2:12" x14ac:dyDescent="0.25">
      <c r="B38">
        <v>33</v>
      </c>
      <c r="C38" s="76">
        <v>7.1573722990539697</v>
      </c>
      <c r="D38" s="76">
        <f t="shared" si="4"/>
        <v>214.72116897161908</v>
      </c>
      <c r="E38" s="76">
        <v>2690</v>
      </c>
      <c r="F38" s="76">
        <f t="shared" si="1"/>
        <v>577.59994453365528</v>
      </c>
      <c r="G38" s="77">
        <v>3</v>
      </c>
      <c r="H38" s="78">
        <v>7.0000000000000007E-2</v>
      </c>
      <c r="I38" s="77">
        <v>0.75</v>
      </c>
      <c r="J38" s="77">
        <v>3500</v>
      </c>
      <c r="K38" s="79">
        <f t="shared" si="2"/>
        <v>1732.7998336009659</v>
      </c>
      <c r="L38" s="79">
        <f t="shared" si="3"/>
        <v>-2049.5370314798161</v>
      </c>
    </row>
    <row r="39" spans="2:12" x14ac:dyDescent="0.25">
      <c r="B39">
        <v>34</v>
      </c>
      <c r="C39" s="76">
        <v>6.8939508468425874</v>
      </c>
      <c r="D39" s="76">
        <f t="shared" si="4"/>
        <v>206.81852540527763</v>
      </c>
      <c r="E39" s="76">
        <v>2690</v>
      </c>
      <c r="F39" s="76">
        <f t="shared" si="1"/>
        <v>556.3418333401969</v>
      </c>
      <c r="G39" s="77">
        <v>3</v>
      </c>
      <c r="H39" s="78">
        <v>7.0000000000000007E-2</v>
      </c>
      <c r="I39" s="77">
        <v>0.75</v>
      </c>
      <c r="J39" s="77">
        <v>3500</v>
      </c>
      <c r="K39" s="79">
        <f t="shared" si="2"/>
        <v>1669.0255000205907</v>
      </c>
      <c r="L39" s="79">
        <f t="shared" si="3"/>
        <v>-2102.9201790348088</v>
      </c>
    </row>
    <row r="40" spans="2:12" x14ac:dyDescent="0.25">
      <c r="B40">
        <v>35</v>
      </c>
      <c r="C40" s="76">
        <v>6.6465551129057276</v>
      </c>
      <c r="D40" s="76">
        <f t="shared" si="4"/>
        <v>199.39665338717182</v>
      </c>
      <c r="E40" s="76">
        <v>2690</v>
      </c>
      <c r="F40" s="76">
        <f t="shared" si="1"/>
        <v>536.37699761149213</v>
      </c>
      <c r="G40" s="77">
        <v>3</v>
      </c>
      <c r="H40" s="78">
        <v>7.0000000000000007E-2</v>
      </c>
      <c r="I40" s="77">
        <v>0.75</v>
      </c>
      <c r="J40" s="77">
        <v>3500</v>
      </c>
      <c r="K40" s="79">
        <f t="shared" si="2"/>
        <v>1609.1309928344763</v>
      </c>
      <c r="L40" s="79">
        <f t="shared" si="3"/>
        <v>-2153.0556667043161</v>
      </c>
    </row>
    <row r="41" spans="2:12" x14ac:dyDescent="0.25">
      <c r="B41">
        <v>36</v>
      </c>
      <c r="C41" s="76">
        <v>6.4138433943889037</v>
      </c>
      <c r="D41" s="76">
        <f t="shared" si="4"/>
        <v>192.41530183166711</v>
      </c>
      <c r="E41" s="76">
        <v>2690</v>
      </c>
      <c r="F41" s="76">
        <f t="shared" si="1"/>
        <v>517.59716192718452</v>
      </c>
      <c r="G41" s="77">
        <v>3</v>
      </c>
      <c r="H41" s="78">
        <v>7.0000000000000007E-2</v>
      </c>
      <c r="I41" s="77">
        <v>0.75</v>
      </c>
      <c r="J41" s="77">
        <v>3500</v>
      </c>
      <c r="K41" s="79">
        <f t="shared" si="2"/>
        <v>1552.7914857815535</v>
      </c>
      <c r="L41" s="79">
        <f t="shared" si="3"/>
        <v>-2200.2153945969058</v>
      </c>
    </row>
    <row r="42" spans="2:12" x14ac:dyDescent="0.25">
      <c r="B42">
        <v>37</v>
      </c>
      <c r="C42" s="76">
        <v>6.1946155698955252</v>
      </c>
      <c r="D42" s="76">
        <f t="shared" si="4"/>
        <v>185.83846709686577</v>
      </c>
      <c r="E42" s="76">
        <v>2690</v>
      </c>
      <c r="F42" s="76">
        <f t="shared" si="1"/>
        <v>499.9054764905689</v>
      </c>
      <c r="G42" s="77">
        <v>3</v>
      </c>
      <c r="H42" s="78">
        <v>7.0000000000000007E-2</v>
      </c>
      <c r="I42" s="77">
        <v>0.75</v>
      </c>
      <c r="J42" s="77">
        <v>3500</v>
      </c>
      <c r="K42" s="79">
        <f t="shared" si="2"/>
        <v>1499.7164294717068</v>
      </c>
      <c r="L42" s="79">
        <f t="shared" si="3"/>
        <v>-2244.6425709139621</v>
      </c>
    </row>
    <row r="43" spans="2:12" x14ac:dyDescent="0.25">
      <c r="B43">
        <v>38</v>
      </c>
      <c r="C43" s="76">
        <v>5.9877952158457788</v>
      </c>
      <c r="D43" s="76">
        <f t="shared" si="4"/>
        <v>179.63385647537336</v>
      </c>
      <c r="E43" s="76">
        <v>2690</v>
      </c>
      <c r="F43" s="76">
        <f t="shared" si="1"/>
        <v>483.21507391875434</v>
      </c>
      <c r="G43" s="77">
        <v>3</v>
      </c>
      <c r="H43" s="78">
        <v>7.0000000000000007E-2</v>
      </c>
      <c r="I43" s="77">
        <v>0.75</v>
      </c>
      <c r="J43" s="77">
        <v>3500</v>
      </c>
      <c r="K43" s="79">
        <f t="shared" si="2"/>
        <v>1449.645221756263</v>
      </c>
      <c r="L43" s="79">
        <f t="shared" si="3"/>
        <v>-2286.5553361232055</v>
      </c>
    </row>
    <row r="44" spans="2:12" x14ac:dyDescent="0.25">
      <c r="B44">
        <v>39</v>
      </c>
      <c r="C44" s="76">
        <v>5.7924143366454315</v>
      </c>
      <c r="D44" s="76">
        <f t="shared" si="4"/>
        <v>173.77243009936294</v>
      </c>
      <c r="E44" s="76">
        <v>2690</v>
      </c>
      <c r="F44" s="76">
        <f t="shared" si="1"/>
        <v>467.44783696728632</v>
      </c>
      <c r="G44" s="77">
        <v>3</v>
      </c>
      <c r="H44" s="78">
        <v>7.0000000000000007E-2</v>
      </c>
      <c r="I44" s="77">
        <v>0.75</v>
      </c>
      <c r="J44" s="77">
        <v>3500</v>
      </c>
      <c r="K44" s="79">
        <f t="shared" si="2"/>
        <v>1402.343510901859</v>
      </c>
      <c r="L44" s="79">
        <f t="shared" si="3"/>
        <v>-2326.1498574357934</v>
      </c>
    </row>
    <row r="45" spans="2:12" x14ac:dyDescent="0.25">
      <c r="B45">
        <v>40</v>
      </c>
      <c r="C45" s="76">
        <v>5.6076002771279914</v>
      </c>
      <c r="D45" s="76">
        <f t="shared" si="4"/>
        <v>168.22800831383975</v>
      </c>
      <c r="E45" s="76">
        <v>2690</v>
      </c>
      <c r="F45" s="76">
        <f t="shared" si="1"/>
        <v>452.53334236422893</v>
      </c>
      <c r="G45" s="77">
        <v>3</v>
      </c>
      <c r="H45" s="78">
        <v>7.0000000000000007E-2</v>
      </c>
      <c r="I45" s="77">
        <v>0.75</v>
      </c>
      <c r="J45" s="77">
        <v>3500</v>
      </c>
      <c r="K45" s="79">
        <f t="shared" si="2"/>
        <v>1357.6000270926868</v>
      </c>
      <c r="L45" s="79">
        <f t="shared" si="3"/>
        <v>-2363.602981039181</v>
      </c>
    </row>
    <row r="46" spans="2:12" x14ac:dyDescent="0.25">
      <c r="B46">
        <v>41</v>
      </c>
      <c r="C46" s="76">
        <v>5.4325644647366857</v>
      </c>
      <c r="D46" s="76">
        <f t="shared" si="4"/>
        <v>162.97693394210057</v>
      </c>
      <c r="E46" s="76">
        <v>2690</v>
      </c>
      <c r="F46" s="76">
        <f t="shared" si="1"/>
        <v>438.40795230425056</v>
      </c>
      <c r="G46" s="77">
        <v>3</v>
      </c>
      <c r="H46" s="78">
        <v>7.0000000000000007E-2</v>
      </c>
      <c r="I46" s="77">
        <v>0.75</v>
      </c>
      <c r="J46" s="77">
        <v>3500</v>
      </c>
      <c r="K46" s="79">
        <f t="shared" si="2"/>
        <v>1315.2238569127517</v>
      </c>
      <c r="L46" s="79">
        <f t="shared" si="3"/>
        <v>-2399.0745135277166</v>
      </c>
    </row>
    <row r="47" spans="2:12" x14ac:dyDescent="0.25">
      <c r="B47">
        <v>42</v>
      </c>
      <c r="C47" s="76">
        <v>5.2665926921843083</v>
      </c>
      <c r="D47" s="76">
        <f t="shared" si="4"/>
        <v>157.99778076552926</v>
      </c>
      <c r="E47" s="76">
        <v>2690</v>
      </c>
      <c r="F47" s="76">
        <f t="shared" si="1"/>
        <v>425.01403025927374</v>
      </c>
      <c r="G47" s="77">
        <v>3</v>
      </c>
      <c r="H47" s="78">
        <v>7.0000000000000007E-2</v>
      </c>
      <c r="I47" s="77">
        <v>0.75</v>
      </c>
      <c r="J47" s="77">
        <v>3500</v>
      </c>
      <c r="K47" s="79">
        <f t="shared" si="2"/>
        <v>1275.0420907778212</v>
      </c>
      <c r="L47" s="79">
        <f t="shared" si="3"/>
        <v>-2432.7091911507732</v>
      </c>
    </row>
    <row r="48" spans="2:12" x14ac:dyDescent="0.25">
      <c r="B48">
        <v>43</v>
      </c>
      <c r="C48" s="76">
        <v>5.1090367020724932</v>
      </c>
      <c r="D48" s="76">
        <f t="shared" si="4"/>
        <v>153.27110106217481</v>
      </c>
      <c r="E48" s="76">
        <v>2690</v>
      </c>
      <c r="F48" s="76">
        <f t="shared" si="1"/>
        <v>412.29926185725026</v>
      </c>
      <c r="G48" s="77">
        <v>3</v>
      </c>
      <c r="H48" s="78">
        <v>7.0000000000000007E-2</v>
      </c>
      <c r="I48" s="77">
        <v>0.75</v>
      </c>
      <c r="J48" s="77">
        <v>3500</v>
      </c>
      <c r="K48" s="79">
        <f t="shared" si="2"/>
        <v>1236.8977855717508</v>
      </c>
      <c r="L48" s="79">
        <f t="shared" si="3"/>
        <v>-2464.6383852149029</v>
      </c>
    </row>
    <row r="49" spans="2:12" x14ac:dyDescent="0.25">
      <c r="B49">
        <v>44</v>
      </c>
      <c r="C49" s="76">
        <v>4.9593068760640051</v>
      </c>
      <c r="D49" s="76">
        <f t="shared" si="4"/>
        <v>148.77920628192015</v>
      </c>
      <c r="E49" s="76">
        <v>2690</v>
      </c>
      <c r="F49" s="76">
        <f t="shared" si="1"/>
        <v>400.21606489836523</v>
      </c>
      <c r="G49" s="77">
        <v>3</v>
      </c>
      <c r="H49" s="78">
        <v>7.0000000000000007E-2</v>
      </c>
      <c r="I49" s="77">
        <v>0.75</v>
      </c>
      <c r="J49" s="77">
        <v>3500</v>
      </c>
      <c r="K49" s="79">
        <f t="shared" si="2"/>
        <v>1200.6481946950958</v>
      </c>
      <c r="L49" s="79">
        <f t="shared" si="3"/>
        <v>-2494.9815836450011</v>
      </c>
    </row>
    <row r="50" spans="2:12" x14ac:dyDescent="0.25">
      <c r="B50">
        <v>45</v>
      </c>
      <c r="C50" s="76">
        <v>4.8168658644655293</v>
      </c>
      <c r="D50" s="76">
        <f t="shared" si="4"/>
        <v>144.50597593396589</v>
      </c>
      <c r="E50" s="76">
        <v>2690</v>
      </c>
      <c r="F50" s="76">
        <f t="shared" si="1"/>
        <v>388.72107526236823</v>
      </c>
      <c r="G50" s="77">
        <v>3</v>
      </c>
      <c r="H50" s="78">
        <v>7.0000000000000007E-2</v>
      </c>
      <c r="I50" s="77">
        <v>0.75</v>
      </c>
      <c r="J50" s="77">
        <v>3500</v>
      </c>
      <c r="K50" s="79">
        <f t="shared" si="2"/>
        <v>1166.1632257871047</v>
      </c>
      <c r="L50" s="79">
        <f t="shared" si="3"/>
        <v>-2523.8476819684674</v>
      </c>
    </row>
    <row r="51" spans="2:12" x14ac:dyDescent="0.25">
      <c r="B51">
        <v>46</v>
      </c>
      <c r="C51" s="76">
        <v>4.681223019115504</v>
      </c>
      <c r="D51" s="76">
        <f t="shared" si="4"/>
        <v>140.43669057346511</v>
      </c>
      <c r="E51" s="76">
        <v>2690</v>
      </c>
      <c r="F51" s="76">
        <f t="shared" si="1"/>
        <v>377.77469764262116</v>
      </c>
      <c r="G51" s="77">
        <v>3</v>
      </c>
      <c r="H51" s="78">
        <v>7.0000000000000007E-2</v>
      </c>
      <c r="I51" s="77">
        <v>0.75</v>
      </c>
      <c r="J51" s="77">
        <v>3500</v>
      </c>
      <c r="K51" s="79">
        <f t="shared" si="2"/>
        <v>1133.3240929278636</v>
      </c>
      <c r="L51" s="79">
        <f t="shared" si="3"/>
        <v>-2551.3361115071857</v>
      </c>
    </row>
    <row r="52" spans="2:12" x14ac:dyDescent="0.25">
      <c r="B52">
        <v>47</v>
      </c>
      <c r="C52" s="76">
        <v>4.5519295148723984</v>
      </c>
      <c r="D52" s="76">
        <f t="shared" si="4"/>
        <v>136.55788544617195</v>
      </c>
      <c r="E52" s="76">
        <v>2690</v>
      </c>
      <c r="F52" s="76">
        <f t="shared" si="1"/>
        <v>367.34071185020252</v>
      </c>
      <c r="G52" s="77">
        <v>3</v>
      </c>
      <c r="H52" s="78">
        <v>7.0000000000000007E-2</v>
      </c>
      <c r="I52" s="77">
        <v>0.75</v>
      </c>
      <c r="J52" s="77">
        <v>3500</v>
      </c>
      <c r="K52" s="79">
        <f t="shared" si="2"/>
        <v>1102.0221355506076</v>
      </c>
      <c r="L52" s="79">
        <f t="shared" si="3"/>
        <v>-2577.5378280225641</v>
      </c>
    </row>
    <row r="53" spans="2:12" x14ac:dyDescent="0.25">
      <c r="B53">
        <v>48</v>
      </c>
      <c r="C53" s="76">
        <v>4.4285740631168462</v>
      </c>
      <c r="D53" s="76">
        <f t="shared" si="4"/>
        <v>132.8572218935054</v>
      </c>
      <c r="E53" s="76">
        <v>2690</v>
      </c>
      <c r="F53" s="76">
        <f t="shared" si="1"/>
        <v>357.38592689352953</v>
      </c>
      <c r="G53" s="77">
        <v>3</v>
      </c>
      <c r="H53" s="78">
        <v>7.0000000000000007E-2</v>
      </c>
      <c r="I53" s="77">
        <v>0.75</v>
      </c>
      <c r="J53" s="77">
        <v>3500</v>
      </c>
      <c r="K53" s="79">
        <f t="shared" si="2"/>
        <v>1072.1577806805885</v>
      </c>
      <c r="L53" s="79">
        <f t="shared" si="3"/>
        <v>-2602.536180387182</v>
      </c>
    </row>
    <row r="54" spans="2:12" x14ac:dyDescent="0.25">
      <c r="B54">
        <v>49</v>
      </c>
      <c r="C54" s="76">
        <v>4.3107791357871479</v>
      </c>
      <c r="D54" s="76">
        <f t="shared" si="4"/>
        <v>129.32337407361445</v>
      </c>
      <c r="E54" s="76">
        <v>2690</v>
      </c>
      <c r="F54" s="76">
        <f t="shared" si="1"/>
        <v>347.87987625802288</v>
      </c>
      <c r="G54" s="77">
        <v>3</v>
      </c>
      <c r="H54" s="78">
        <v>7.0000000000000007E-2</v>
      </c>
      <c r="I54" s="77">
        <v>0.75</v>
      </c>
      <c r="J54" s="77">
        <v>3500</v>
      </c>
      <c r="K54" s="79">
        <f t="shared" si="2"/>
        <v>1043.6396287740686</v>
      </c>
      <c r="L54" s="79">
        <f t="shared" si="3"/>
        <v>-2626.4076757953271</v>
      </c>
    </row>
    <row r="55" spans="2:12" x14ac:dyDescent="0.25">
      <c r="B55">
        <v>50</v>
      </c>
      <c r="C55" s="76">
        <v>4.1981976309473703</v>
      </c>
      <c r="D55" s="76">
        <f t="shared" si="4"/>
        <v>125.94592892842111</v>
      </c>
      <c r="E55" s="76">
        <v>2690</v>
      </c>
      <c r="F55" s="76">
        <f t="shared" si="1"/>
        <v>338.79454881745278</v>
      </c>
      <c r="G55" s="77">
        <v>3</v>
      </c>
      <c r="H55" s="78">
        <v>7.0000000000000007E-2</v>
      </c>
      <c r="I55" s="77">
        <v>0.75</v>
      </c>
      <c r="J55" s="77">
        <v>3500</v>
      </c>
      <c r="K55" s="79">
        <f t="shared" si="2"/>
        <v>1016.3836464523583</v>
      </c>
      <c r="L55" s="79">
        <f t="shared" si="3"/>
        <v>-2649.2226554956223</v>
      </c>
    </row>
    <row r="56" spans="2:12" x14ac:dyDescent="0.25">
      <c r="B56">
        <v>51</v>
      </c>
      <c r="C56" s="76">
        <v>4.090509921409887</v>
      </c>
      <c r="D56" s="76">
        <f t="shared" si="4"/>
        <v>122.7152976422966</v>
      </c>
      <c r="E56" s="76">
        <v>2690</v>
      </c>
      <c r="F56" s="76">
        <f t="shared" si="1"/>
        <v>330.10415065777784</v>
      </c>
      <c r="G56" s="77">
        <v>3</v>
      </c>
      <c r="H56" s="78">
        <v>7.0000000000000007E-2</v>
      </c>
      <c r="I56" s="77">
        <v>0.75</v>
      </c>
      <c r="J56" s="77">
        <v>3500</v>
      </c>
      <c r="K56" s="79">
        <f t="shared" si="2"/>
        <v>990.31245197333351</v>
      </c>
      <c r="L56" s="79">
        <f t="shared" si="3"/>
        <v>-2671.0458928965222</v>
      </c>
    </row>
    <row r="57" spans="2:12" x14ac:dyDescent="0.25">
      <c r="B57">
        <v>52</v>
      </c>
      <c r="C57" s="76">
        <v>3.9874212362821044</v>
      </c>
      <c r="D57" s="76">
        <f t="shared" si="4"/>
        <v>119.62263708846314</v>
      </c>
      <c r="E57" s="76">
        <v>2690</v>
      </c>
      <c r="F57" s="76">
        <f t="shared" si="1"/>
        <v>321.78489376796585</v>
      </c>
      <c r="G57" s="77">
        <v>3</v>
      </c>
      <c r="H57" s="78">
        <v>7.0000000000000007E-2</v>
      </c>
      <c r="I57" s="77">
        <v>0.75</v>
      </c>
      <c r="J57" s="77">
        <v>3500</v>
      </c>
      <c r="K57" s="79">
        <f t="shared" si="2"/>
        <v>965.35468130389756</v>
      </c>
      <c r="L57" s="79">
        <f t="shared" si="3"/>
        <v>-2691.9371242037228</v>
      </c>
    </row>
    <row r="58" spans="2:12" x14ac:dyDescent="0.25">
      <c r="B58">
        <v>53</v>
      </c>
      <c r="C58" s="76">
        <v>3.8886593329463848</v>
      </c>
      <c r="D58" s="76">
        <f t="shared" si="4"/>
        <v>116.65977998839155</v>
      </c>
      <c r="E58" s="76">
        <v>2690</v>
      </c>
      <c r="F58" s="76">
        <f t="shared" si="1"/>
        <v>313.81480816877325</v>
      </c>
      <c r="G58" s="77">
        <v>3</v>
      </c>
      <c r="H58" s="78">
        <v>7.0000000000000007E-2</v>
      </c>
      <c r="I58" s="77">
        <v>0.75</v>
      </c>
      <c r="J58" s="77">
        <v>3500</v>
      </c>
      <c r="K58" s="79">
        <f t="shared" si="2"/>
        <v>941.44442450631982</v>
      </c>
      <c r="L58" s="79">
        <f t="shared" si="3"/>
        <v>-2711.9515202004163</v>
      </c>
    </row>
    <row r="59" spans="2:12" x14ac:dyDescent="0.25">
      <c r="B59">
        <v>54</v>
      </c>
      <c r="C59" s="76">
        <v>3.7939724228423777</v>
      </c>
      <c r="D59" s="76">
        <f t="shared" si="4"/>
        <v>113.81917268527133</v>
      </c>
      <c r="E59" s="76">
        <v>2690</v>
      </c>
      <c r="F59" s="76">
        <f t="shared" si="1"/>
        <v>306.17357452337984</v>
      </c>
      <c r="G59" s="77">
        <v>3</v>
      </c>
      <c r="H59" s="78">
        <v>7.0000000000000007E-2</v>
      </c>
      <c r="I59" s="77">
        <v>0.75</v>
      </c>
      <c r="J59" s="77">
        <v>3500</v>
      </c>
      <c r="K59" s="79">
        <f t="shared" si="2"/>
        <v>918.52072357013958</v>
      </c>
      <c r="L59" s="79">
        <f t="shared" si="3"/>
        <v>-2731.1401065937239</v>
      </c>
    </row>
    <row r="60" spans="2:12" x14ac:dyDescent="0.25">
      <c r="B60">
        <v>55</v>
      </c>
      <c r="C60" s="76">
        <v>3.7031273195456818</v>
      </c>
      <c r="D60" s="76">
        <f t="shared" si="4"/>
        <v>111.09381958637046</v>
      </c>
      <c r="E60" s="76">
        <v>2690</v>
      </c>
      <c r="F60" s="76">
        <f t="shared" si="1"/>
        <v>298.84237468733659</v>
      </c>
      <c r="G60" s="77">
        <v>3</v>
      </c>
      <c r="H60" s="78">
        <v>7.0000000000000007E-2</v>
      </c>
      <c r="I60" s="77">
        <v>0.75</v>
      </c>
      <c r="J60" s="77">
        <v>3500</v>
      </c>
      <c r="K60" s="79">
        <f t="shared" si="2"/>
        <v>896.52712406200976</v>
      </c>
      <c r="L60" s="79">
        <f t="shared" si="3"/>
        <v>-2749.550139312109</v>
      </c>
    </row>
    <row r="61" spans="2:12" x14ac:dyDescent="0.25">
      <c r="B61">
        <v>56</v>
      </c>
      <c r="C61" s="76">
        <v>3.6159077821738976</v>
      </c>
      <c r="D61" s="76">
        <f t="shared" si="4"/>
        <v>108.47723346521693</v>
      </c>
      <c r="E61" s="76">
        <v>2690</v>
      </c>
      <c r="F61" s="76">
        <f t="shared" si="1"/>
        <v>291.80375802143357</v>
      </c>
      <c r="G61" s="77">
        <v>3</v>
      </c>
      <c r="H61" s="78">
        <v>7.0000000000000007E-2</v>
      </c>
      <c r="I61" s="77">
        <v>0.75</v>
      </c>
      <c r="J61" s="77">
        <v>3500</v>
      </c>
      <c r="K61" s="79">
        <f t="shared" si="2"/>
        <v>875.41127406430064</v>
      </c>
      <c r="L61" s="79">
        <f t="shared" si="3"/>
        <v>-2767.2254402191129</v>
      </c>
    </row>
    <row r="62" spans="2:12" x14ac:dyDescent="0.25">
      <c r="B62">
        <v>57</v>
      </c>
      <c r="C62" s="76">
        <v>3.5321130306031003</v>
      </c>
      <c r="D62" s="76">
        <f t="shared" si="4"/>
        <v>105.96339091809301</v>
      </c>
      <c r="E62" s="76">
        <v>2690</v>
      </c>
      <c r="F62" s="76">
        <f t="shared" si="1"/>
        <v>285.04152156967018</v>
      </c>
      <c r="G62" s="77">
        <v>3</v>
      </c>
      <c r="H62" s="78">
        <v>7.0000000000000007E-2</v>
      </c>
      <c r="I62" s="77">
        <v>0.75</v>
      </c>
      <c r="J62" s="77">
        <v>3500</v>
      </c>
      <c r="K62" s="79">
        <f t="shared" si="2"/>
        <v>855.12456470901054</v>
      </c>
      <c r="L62" s="79">
        <f t="shared" si="3"/>
        <v>-2784.2066980091899</v>
      </c>
    </row>
    <row r="63" spans="2:12" x14ac:dyDescent="0.25">
      <c r="B63">
        <v>58</v>
      </c>
      <c r="C63" s="76">
        <v>3.4515564123256457</v>
      </c>
      <c r="D63" s="76">
        <f t="shared" si="4"/>
        <v>103.54669236976937</v>
      </c>
      <c r="E63" s="76">
        <v>2690</v>
      </c>
      <c r="F63" s="76">
        <f t="shared" si="1"/>
        <v>278.54060247467959</v>
      </c>
      <c r="G63" s="77">
        <v>3</v>
      </c>
      <c r="H63" s="78">
        <v>7.0000000000000007E-2</v>
      </c>
      <c r="I63" s="77">
        <v>0.75</v>
      </c>
      <c r="J63" s="77">
        <v>3500</v>
      </c>
      <c r="K63" s="79">
        <f t="shared" si="2"/>
        <v>835.62180742403871</v>
      </c>
      <c r="L63" s="79">
        <f t="shared" si="3"/>
        <v>-2800.5317383729712</v>
      </c>
    </row>
    <row r="64" spans="2:12" x14ac:dyDescent="0.25">
      <c r="B64">
        <v>59</v>
      </c>
      <c r="C64" s="76">
        <v>3.3740642032497816</v>
      </c>
      <c r="D64" s="76">
        <f t="shared" si="4"/>
        <v>101.22192609749345</v>
      </c>
      <c r="E64" s="76">
        <v>2690</v>
      </c>
      <c r="F64" s="76">
        <f t="shared" si="1"/>
        <v>272.28698120225738</v>
      </c>
      <c r="G64" s="77">
        <v>3</v>
      </c>
      <c r="H64" s="78">
        <v>7.0000000000000007E-2</v>
      </c>
      <c r="I64" s="77">
        <v>0.75</v>
      </c>
      <c r="J64" s="77">
        <v>3500</v>
      </c>
      <c r="K64" s="79">
        <f t="shared" si="2"/>
        <v>816.86094360677214</v>
      </c>
      <c r="L64" s="79">
        <f t="shared" si="3"/>
        <v>-2816.2357670188221</v>
      </c>
    </row>
    <row r="65" spans="2:12" x14ac:dyDescent="0.25">
      <c r="B65">
        <v>60</v>
      </c>
      <c r="C65" s="76">
        <v>3.2994745271640307</v>
      </c>
      <c r="D65" s="76">
        <f t="shared" si="4"/>
        <v>98.984235814920922</v>
      </c>
      <c r="E65" s="76">
        <v>2690</v>
      </c>
      <c r="F65" s="76">
        <f t="shared" si="1"/>
        <v>266.26759434213727</v>
      </c>
      <c r="G65" s="77">
        <v>3</v>
      </c>
      <c r="H65" s="78">
        <v>7.0000000000000007E-2</v>
      </c>
      <c r="I65" s="77">
        <v>0.75</v>
      </c>
      <c r="J65" s="77">
        <v>3500</v>
      </c>
      <c r="K65" s="79">
        <f t="shared" si="2"/>
        <v>798.80278302641182</v>
      </c>
      <c r="L65" s="79">
        <f t="shared" si="3"/>
        <v>-2831.3515886466275</v>
      </c>
    </row>
  </sheetData>
  <mergeCells count="1"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5551-285A-4D75-AEC2-E8D4E332FCD0}">
  <dimension ref="B2:O8"/>
  <sheetViews>
    <sheetView showGridLines="0" zoomScale="190" zoomScaleNormal="190" workbookViewId="0">
      <selection activeCell="E18" sqref="E18"/>
    </sheetView>
  </sheetViews>
  <sheetFormatPr defaultRowHeight="15" x14ac:dyDescent="0.25"/>
  <cols>
    <col min="2" max="2" width="9.42578125" customWidth="1"/>
    <col min="6" max="6" width="3.5703125" customWidth="1"/>
    <col min="7" max="7" width="9.42578125" customWidth="1"/>
    <col min="11" max="11" width="3" customWidth="1"/>
    <col min="12" max="12" width="9.42578125" customWidth="1"/>
  </cols>
  <sheetData>
    <row r="2" spans="2:15" ht="17.25" x14ac:dyDescent="0.3">
      <c r="B2" t="s">
        <v>67</v>
      </c>
      <c r="E2" s="75"/>
      <c r="F2" s="75"/>
      <c r="G2" t="s">
        <v>68</v>
      </c>
      <c r="H2" s="75"/>
      <c r="I2" s="75"/>
      <c r="J2" s="75"/>
      <c r="K2" s="75"/>
      <c r="L2" t="s">
        <v>69</v>
      </c>
      <c r="M2" s="75"/>
      <c r="N2" s="75"/>
      <c r="O2" s="75"/>
    </row>
    <row r="3" spans="2:15" ht="6" customHeight="1" x14ac:dyDescent="0.25"/>
    <row r="4" spans="2:15" x14ac:dyDescent="0.25">
      <c r="B4" s="141" t="s">
        <v>42</v>
      </c>
      <c r="C4" s="142"/>
      <c r="D4" s="142"/>
      <c r="E4" s="143"/>
      <c r="G4" s="141" t="s">
        <v>42</v>
      </c>
      <c r="H4" s="142"/>
      <c r="I4" s="142"/>
      <c r="J4" s="143"/>
      <c r="L4" s="141" t="s">
        <v>42</v>
      </c>
      <c r="M4" s="142"/>
      <c r="N4" s="142"/>
      <c r="O4" s="143"/>
    </row>
    <row r="5" spans="2:15" x14ac:dyDescent="0.25">
      <c r="B5" s="25"/>
      <c r="C5" s="27" t="s">
        <v>14</v>
      </c>
      <c r="D5" s="27" t="s">
        <v>15</v>
      </c>
      <c r="E5" s="35" t="s">
        <v>16</v>
      </c>
      <c r="G5" s="25"/>
      <c r="H5" s="27" t="s">
        <v>14</v>
      </c>
      <c r="I5" s="27" t="s">
        <v>15</v>
      </c>
      <c r="J5" s="35" t="s">
        <v>16</v>
      </c>
      <c r="L5" s="25"/>
      <c r="M5" s="27" t="s">
        <v>14</v>
      </c>
      <c r="N5" s="27" t="s">
        <v>15</v>
      </c>
      <c r="O5" s="35" t="s">
        <v>16</v>
      </c>
    </row>
    <row r="6" spans="2:15" ht="15" customHeight="1" x14ac:dyDescent="0.25">
      <c r="B6" s="56" t="s">
        <v>17</v>
      </c>
      <c r="C6" s="57">
        <v>0.5</v>
      </c>
      <c r="D6" s="57">
        <v>0.3</v>
      </c>
      <c r="E6" s="58">
        <v>0.5</v>
      </c>
      <c r="G6" s="36" t="s">
        <v>17</v>
      </c>
      <c r="H6" s="37">
        <v>0.1</v>
      </c>
      <c r="I6" s="37">
        <v>0.3</v>
      </c>
      <c r="J6" s="38">
        <v>0.5</v>
      </c>
      <c r="L6" s="36" t="s">
        <v>17</v>
      </c>
      <c r="M6" s="37">
        <v>0.3</v>
      </c>
      <c r="N6" s="37">
        <v>0.3</v>
      </c>
      <c r="O6" s="38">
        <v>0.5</v>
      </c>
    </row>
    <row r="7" spans="2:15" ht="15" customHeight="1" x14ac:dyDescent="0.25">
      <c r="B7" s="39" t="s">
        <v>18</v>
      </c>
      <c r="C7" s="40">
        <v>0.7</v>
      </c>
      <c r="D7" s="40">
        <v>0.7</v>
      </c>
      <c r="E7" s="41">
        <v>1</v>
      </c>
      <c r="G7" s="39" t="s">
        <v>18</v>
      </c>
      <c r="H7" s="40">
        <v>0.7</v>
      </c>
      <c r="I7" s="40">
        <v>0.7</v>
      </c>
      <c r="J7" s="41">
        <v>1</v>
      </c>
      <c r="L7" s="39" t="s">
        <v>18</v>
      </c>
      <c r="M7" s="40">
        <v>0.7</v>
      </c>
      <c r="N7" s="40">
        <v>0.7</v>
      </c>
      <c r="O7" s="41">
        <v>1</v>
      </c>
    </row>
    <row r="8" spans="2:15" x14ac:dyDescent="0.25">
      <c r="B8" s="42" t="s">
        <v>20</v>
      </c>
      <c r="C8" s="43">
        <v>9000</v>
      </c>
      <c r="D8" s="43">
        <v>1800</v>
      </c>
      <c r="E8" s="44">
        <v>3700</v>
      </c>
      <c r="G8" s="42" t="s">
        <v>20</v>
      </c>
      <c r="H8" s="43">
        <v>9000</v>
      </c>
      <c r="I8" s="43">
        <v>1800</v>
      </c>
      <c r="J8" s="44">
        <v>3700</v>
      </c>
      <c r="L8" s="42" t="s">
        <v>20</v>
      </c>
      <c r="M8" s="43">
        <v>9000</v>
      </c>
      <c r="N8" s="43">
        <v>1800</v>
      </c>
      <c r="O8" s="44">
        <v>3700</v>
      </c>
    </row>
  </sheetData>
  <mergeCells count="3">
    <mergeCell ref="G4:J4"/>
    <mergeCell ref="L4:O4"/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389C-AD39-43CB-9F85-2C694C0FA211}">
  <dimension ref="A1:Y62"/>
  <sheetViews>
    <sheetView topLeftCell="A22" zoomScale="85" zoomScaleNormal="85" workbookViewId="0">
      <selection activeCell="K25" sqref="K25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113.54014954482449</v>
      </c>
      <c r="I2">
        <v>138.07746311673125</v>
      </c>
      <c r="J2">
        <v>1424.189936764453</v>
      </c>
    </row>
    <row r="3" spans="1:25" x14ac:dyDescent="0.25">
      <c r="A3">
        <v>1</v>
      </c>
      <c r="B3">
        <f t="shared" ref="B3:B62" si="0">W$9*(1+W$7*W$8*$A3)^(-1/W$8)</f>
        <v>5862.0755539870452</v>
      </c>
      <c r="C3" s="1">
        <f>1-B3/B$2</f>
        <v>0.34865827177921715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82.895847160813275</v>
      </c>
      <c r="I3">
        <v>100.8170357514993</v>
      </c>
      <c r="J3">
        <v>1415.1870944274474</v>
      </c>
      <c r="L3">
        <f>1-(B3/B2)</f>
        <v>0.34865827177921715</v>
      </c>
      <c r="M3">
        <f>1-(D3/D2)</f>
        <v>0.23838553246020433</v>
      </c>
      <c r="N3">
        <f>1-(F3/F2)</f>
        <v>0.33333333333333337</v>
      </c>
      <c r="O3">
        <f>1-(H3/H2)</f>
        <v>0.26989837962044572</v>
      </c>
      <c r="P3" s="1">
        <f>1-H3/H$2</f>
        <v>0.26989837962044572</v>
      </c>
      <c r="Q3">
        <f>1-(I3/I2)</f>
        <v>0.26985162186628409</v>
      </c>
      <c r="R3" s="1">
        <f>1-I3/I$2</f>
        <v>0.26985162186628409</v>
      </c>
      <c r="S3">
        <f>L3-O3</f>
        <v>7.8759892158771438E-2</v>
      </c>
      <c r="T3">
        <f>M3-O3</f>
        <v>-3.1512847160241386E-2</v>
      </c>
    </row>
    <row r="4" spans="1:25" x14ac:dyDescent="0.25">
      <c r="A4">
        <v>2</v>
      </c>
      <c r="B4">
        <f t="shared" si="0"/>
        <v>4217.2540562276126</v>
      </c>
      <c r="C4" s="1">
        <f t="shared" ref="C4:C62" si="3">1-B4/B$2</f>
        <v>0.53141621597470978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64.270067439736394</v>
      </c>
      <c r="I4">
        <v>77.962303355162206</v>
      </c>
      <c r="J4">
        <v>1409.1832393325299</v>
      </c>
      <c r="L4">
        <f t="shared" ref="L4:L62" si="5">1-(B4/B3)</f>
        <v>0.28058688132068166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62" si="8">1-(H4/H3)</f>
        <v>0.22468893628584208</v>
      </c>
      <c r="P4" s="1">
        <f t="shared" ref="P4:P62" si="9">1-H4/H$2</f>
        <v>0.43394413608409743</v>
      </c>
      <c r="Q4">
        <f t="shared" ref="Q4:Q62" si="10">1-(I4/I3)</f>
        <v>0.22669514359330101</v>
      </c>
      <c r="R4" s="1">
        <f t="shared" ref="R4:R62" si="11">1-I4/I$2</f>
        <v>0.43537271329172267</v>
      </c>
      <c r="S4">
        <f t="shared" ref="S4:S62" si="12">L4-O4</f>
        <v>5.589794503483958E-2</v>
      </c>
      <c r="T4">
        <f t="shared" ref="T4:T62" si="13">M4-O4</f>
        <v>-2.0316896885635205E-2</v>
      </c>
    </row>
    <row r="5" spans="1:25" x14ac:dyDescent="0.25">
      <c r="A5">
        <v>3</v>
      </c>
      <c r="B5">
        <f t="shared" si="0"/>
        <v>3227.6010701362557</v>
      </c>
      <c r="C5" s="1">
        <f t="shared" si="3"/>
        <v>0.64137765887374942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51.865349536333284</v>
      </c>
      <c r="I5">
        <v>62.720359578938087</v>
      </c>
      <c r="J5">
        <v>1404.8896908276629</v>
      </c>
      <c r="L5">
        <f t="shared" si="5"/>
        <v>0.23466762326778434</v>
      </c>
      <c r="M5">
        <f t="shared" si="6"/>
        <v>0.17883651621508134</v>
      </c>
      <c r="N5">
        <f t="shared" si="7"/>
        <v>0.19999999999999996</v>
      </c>
      <c r="O5">
        <f t="shared" si="8"/>
        <v>0.19300925605896624</v>
      </c>
      <c r="P5" s="1">
        <f t="shared" si="9"/>
        <v>0.54319815726632126</v>
      </c>
      <c r="Q5">
        <f t="shared" si="10"/>
        <v>0.19550402079308093</v>
      </c>
      <c r="R5" s="1">
        <f t="shared" si="11"/>
        <v>0.54575961809267859</v>
      </c>
      <c r="S5">
        <f t="shared" si="12"/>
        <v>4.1658367208818103E-2</v>
      </c>
      <c r="T5">
        <f t="shared" si="13"/>
        <v>-1.4172739843884896E-2</v>
      </c>
    </row>
    <row r="6" spans="1:25" x14ac:dyDescent="0.25">
      <c r="A6">
        <v>4</v>
      </c>
      <c r="B6">
        <f t="shared" si="0"/>
        <v>2576.8170932854728</v>
      </c>
      <c r="C6" s="1">
        <f t="shared" si="3"/>
        <v>0.71368698963494748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43.081938893164711</v>
      </c>
      <c r="I6">
        <v>51.938540533987762</v>
      </c>
      <c r="J6">
        <v>1401.6656704624825</v>
      </c>
      <c r="L6">
        <f t="shared" si="5"/>
        <v>0.20163085917656776</v>
      </c>
      <c r="M6">
        <f t="shared" si="6"/>
        <v>0.15896518607938703</v>
      </c>
      <c r="N6">
        <f t="shared" si="7"/>
        <v>0.16666666666666674</v>
      </c>
      <c r="O6">
        <f t="shared" si="8"/>
        <v>0.16935026412991816</v>
      </c>
      <c r="P6" s="1">
        <f t="shared" si="9"/>
        <v>0.62055766998830308</v>
      </c>
      <c r="Q6">
        <f t="shared" si="10"/>
        <v>0.17190301709575861</v>
      </c>
      <c r="R6" s="1">
        <f t="shared" si="11"/>
        <v>0.62384491022927691</v>
      </c>
      <c r="S6">
        <f t="shared" si="12"/>
        <v>3.2280595046649596E-2</v>
      </c>
      <c r="T6">
        <f t="shared" si="13"/>
        <v>-1.0385078050531127E-2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2121.4088456333893</v>
      </c>
      <c r="C7" s="1">
        <f t="shared" si="3"/>
        <v>0.76428790604073449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36.579285622703779</v>
      </c>
      <c r="I7">
        <v>43.970504940337811</v>
      </c>
      <c r="J7">
        <v>1399.1555486786779</v>
      </c>
      <c r="L7">
        <f t="shared" si="5"/>
        <v>0.17673285730631061</v>
      </c>
      <c r="M7">
        <f t="shared" si="6"/>
        <v>0.1430637452807626</v>
      </c>
      <c r="N7">
        <f t="shared" si="7"/>
        <v>0.14285714285714279</v>
      </c>
      <c r="O7">
        <f t="shared" si="8"/>
        <v>0.15093687604418915</v>
      </c>
      <c r="P7" s="1">
        <f t="shared" si="9"/>
        <v>0.67782950991919688</v>
      </c>
      <c r="Q7">
        <f t="shared" si="10"/>
        <v>0.15341277424681954</v>
      </c>
      <c r="R7" s="1">
        <f t="shared" si="11"/>
        <v>0.68155190609806493</v>
      </c>
      <c r="S7">
        <f t="shared" si="12"/>
        <v>2.5795981262121459E-2</v>
      </c>
      <c r="T7">
        <f t="shared" si="13"/>
        <v>-7.8731307634265502E-3</v>
      </c>
      <c r="V7" t="s">
        <v>17</v>
      </c>
      <c r="W7">
        <v>0.5</v>
      </c>
      <c r="X7">
        <v>0.3</v>
      </c>
      <c r="Y7">
        <v>0.5</v>
      </c>
    </row>
    <row r="8" spans="1:25" x14ac:dyDescent="0.25">
      <c r="A8">
        <v>6</v>
      </c>
      <c r="B8">
        <f t="shared" si="0"/>
        <v>1787.7106711630761</v>
      </c>
      <c r="C8" s="1">
        <f t="shared" si="3"/>
        <v>0.80136548098188043</v>
      </c>
      <c r="D8">
        <f t="shared" si="1"/>
        <v>561.56923361618999</v>
      </c>
      <c r="E8" s="1">
        <f t="shared" si="4"/>
        <v>0.68801709243545006</v>
      </c>
      <c r="F8">
        <f t="shared" si="2"/>
        <v>925</v>
      </c>
      <c r="H8">
        <v>31.598232300373731</v>
      </c>
      <c r="I8">
        <v>37.879247073957714</v>
      </c>
      <c r="J8">
        <v>1397.1459089488367</v>
      </c>
      <c r="L8">
        <f t="shared" si="5"/>
        <v>0.15730026541427045</v>
      </c>
      <c r="M8">
        <f t="shared" si="6"/>
        <v>0.13005166776623522</v>
      </c>
      <c r="N8">
        <f t="shared" si="7"/>
        <v>0.125</v>
      </c>
      <c r="O8">
        <f t="shared" si="8"/>
        <v>0.13617142154461437</v>
      </c>
      <c r="P8" s="1">
        <f t="shared" si="9"/>
        <v>0.72169992353322487</v>
      </c>
      <c r="Q8">
        <f t="shared" si="10"/>
        <v>0.1385305416584397</v>
      </c>
      <c r="R8" s="1">
        <f t="shared" si="11"/>
        <v>0.72566669303639775</v>
      </c>
      <c r="S8">
        <f t="shared" si="12"/>
        <v>2.1128843869656078E-2</v>
      </c>
      <c r="T8">
        <f t="shared" si="13"/>
        <v>-6.1197537783791445E-3</v>
      </c>
      <c r="V8" t="s">
        <v>18</v>
      </c>
      <c r="W8">
        <v>0.7</v>
      </c>
      <c r="X8">
        <v>0.7</v>
      </c>
      <c r="Y8">
        <v>1</v>
      </c>
    </row>
    <row r="9" spans="1:25" x14ac:dyDescent="0.25">
      <c r="A9">
        <v>7</v>
      </c>
      <c r="B9">
        <f t="shared" si="0"/>
        <v>1534.3679434071043</v>
      </c>
      <c r="C9" s="1">
        <f t="shared" si="3"/>
        <v>0.82951467295476622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27.678298386320211</v>
      </c>
      <c r="I9">
        <v>33.095431337323731</v>
      </c>
      <c r="J9">
        <v>1395.5008127889346</v>
      </c>
      <c r="L9">
        <f t="shared" si="5"/>
        <v>0.14171349527781707</v>
      </c>
      <c r="M9">
        <f t="shared" si="6"/>
        <v>0.11920761492867227</v>
      </c>
      <c r="N9">
        <f t="shared" si="7"/>
        <v>0.11111111111111116</v>
      </c>
      <c r="O9">
        <f t="shared" si="8"/>
        <v>0.12405548123042176</v>
      </c>
      <c r="P9" s="1">
        <f t="shared" si="9"/>
        <v>0.75622457344577387</v>
      </c>
      <c r="Q9">
        <f t="shared" si="10"/>
        <v>0.12629120445012476</v>
      </c>
      <c r="R9" s="1">
        <f t="shared" si="11"/>
        <v>0.76031257679361675</v>
      </c>
      <c r="S9">
        <f t="shared" si="12"/>
        <v>1.765801404739531E-2</v>
      </c>
      <c r="T9">
        <f t="shared" si="13"/>
        <v>-4.8478663017494927E-3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1336.5346688495863</v>
      </c>
      <c r="C10" s="1">
        <f t="shared" si="3"/>
        <v>0.85149614790560157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24.524959984988566</v>
      </c>
      <c r="I10">
        <v>29.254841334730258</v>
      </c>
      <c r="J10">
        <v>1394.1294733035752</v>
      </c>
      <c r="L10">
        <f t="shared" si="5"/>
        <v>0.12893470266214246</v>
      </c>
      <c r="M10">
        <f t="shared" si="6"/>
        <v>0.11003175018837408</v>
      </c>
      <c r="N10">
        <f t="shared" si="7"/>
        <v>9.9999999999999978E-2</v>
      </c>
      <c r="O10">
        <f t="shared" si="8"/>
        <v>0.11392818869566634</v>
      </c>
      <c r="P10" s="1">
        <f t="shared" si="9"/>
        <v>0.78399746624161026</v>
      </c>
      <c r="Q10">
        <f t="shared" si="10"/>
        <v>0.11604592680628412</v>
      </c>
      <c r="R10" s="1">
        <f t="shared" si="11"/>
        <v>0.78812732596341162</v>
      </c>
      <c r="S10">
        <f t="shared" si="12"/>
        <v>1.500651396647612E-2</v>
      </c>
      <c r="T10">
        <f t="shared" si="13"/>
        <v>-3.8964385072922658E-3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1178.4649140804097</v>
      </c>
      <c r="C11" s="1">
        <f t="shared" si="3"/>
        <v>0.86905945399106566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21.941649654448742</v>
      </c>
      <c r="I11">
        <v>26.114537891045423</v>
      </c>
      <c r="J11">
        <v>1392.9689607753817</v>
      </c>
      <c r="L11">
        <f t="shared" si="5"/>
        <v>0.11826835356634191</v>
      </c>
      <c r="M11">
        <f t="shared" si="6"/>
        <v>0.10216683306186514</v>
      </c>
      <c r="N11">
        <f t="shared" si="7"/>
        <v>9.0909090909090828E-2</v>
      </c>
      <c r="O11">
        <f t="shared" si="8"/>
        <v>0.10533392642112516</v>
      </c>
      <c r="P11" s="1">
        <f t="shared" si="9"/>
        <v>0.80674986123929315</v>
      </c>
      <c r="Q11">
        <f t="shared" si="10"/>
        <v>0.1073430345341434</v>
      </c>
      <c r="R11" s="1">
        <f t="shared" si="11"/>
        <v>0.81087038172936243</v>
      </c>
      <c r="S11">
        <f t="shared" si="12"/>
        <v>1.2934427145216754E-2</v>
      </c>
      <c r="T11">
        <f t="shared" si="13"/>
        <v>-3.1670933592600203E-3</v>
      </c>
    </row>
    <row r="12" spans="1:25" x14ac:dyDescent="0.25">
      <c r="A12">
        <v>10</v>
      </c>
      <c r="B12">
        <f t="shared" si="0"/>
        <v>1049.7400708389632</v>
      </c>
      <c r="C12" s="1">
        <f t="shared" si="3"/>
        <v>0.8833622143512263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19.792523565218371</v>
      </c>
      <c r="I12">
        <v>23.506794225200615</v>
      </c>
      <c r="J12">
        <v>1391.9742705714798</v>
      </c>
      <c r="L12">
        <f t="shared" si="5"/>
        <v>0.10923095096292634</v>
      </c>
      <c r="M12">
        <f t="shared" si="6"/>
        <v>9.5350780680094616E-2</v>
      </c>
      <c r="N12">
        <f t="shared" si="7"/>
        <v>8.333333333333337E-2</v>
      </c>
      <c r="O12">
        <f t="shared" si="8"/>
        <v>9.7947334091838867E-2</v>
      </c>
      <c r="P12" s="1">
        <f t="shared" si="9"/>
        <v>0.82567819714378232</v>
      </c>
      <c r="Q12">
        <f t="shared" si="10"/>
        <v>9.9857928818223307E-2</v>
      </c>
      <c r="R12" s="1">
        <f t="shared" si="11"/>
        <v>0.8297564736880495</v>
      </c>
      <c r="S12">
        <f t="shared" si="12"/>
        <v>1.1283616871087476E-2</v>
      </c>
      <c r="T12">
        <f t="shared" si="13"/>
        <v>-2.5965534117442512E-3</v>
      </c>
    </row>
    <row r="13" spans="1:25" x14ac:dyDescent="0.25">
      <c r="A13">
        <v>11</v>
      </c>
      <c r="B13">
        <f t="shared" si="0"/>
        <v>943.21664091288994</v>
      </c>
      <c r="C13" s="1">
        <f t="shared" si="3"/>
        <v>0.89519815100967892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17.980923881977752</v>
      </c>
      <c r="I13">
        <v>21.312406291470992</v>
      </c>
      <c r="J13">
        <v>1391.112355729005</v>
      </c>
      <c r="L13">
        <f t="shared" si="5"/>
        <v>0.10147600618974051</v>
      </c>
      <c r="M13">
        <f t="shared" si="6"/>
        <v>8.9386976558812781E-2</v>
      </c>
      <c r="N13">
        <f t="shared" si="7"/>
        <v>7.6923076923076761E-2</v>
      </c>
      <c r="O13">
        <f t="shared" si="8"/>
        <v>9.1529494825215885E-2</v>
      </c>
      <c r="P13" s="1">
        <f t="shared" si="9"/>
        <v>0.84163378369623276</v>
      </c>
      <c r="Q13">
        <f t="shared" si="10"/>
        <v>9.3351220617616804E-2</v>
      </c>
      <c r="R13" s="1">
        <f t="shared" si="11"/>
        <v>0.84564891467151737</v>
      </c>
      <c r="S13">
        <f t="shared" si="12"/>
        <v>9.9465113645246239E-3</v>
      </c>
      <c r="T13">
        <f t="shared" si="13"/>
        <v>-2.1425182664031039E-3</v>
      </c>
    </row>
    <row r="14" spans="1:25" x14ac:dyDescent="0.25">
      <c r="A14">
        <v>12</v>
      </c>
      <c r="B14">
        <f t="shared" si="0"/>
        <v>853.84804810380751</v>
      </c>
      <c r="C14" s="1">
        <f t="shared" si="3"/>
        <v>0.9051279946551325</v>
      </c>
      <c r="D14">
        <f t="shared" si="1"/>
        <v>298.19288140239502</v>
      </c>
      <c r="E14" s="1">
        <f t="shared" si="4"/>
        <v>0.83433728810978058</v>
      </c>
      <c r="F14">
        <f t="shared" si="2"/>
        <v>528.57142857142856</v>
      </c>
      <c r="H14">
        <v>16.436344794174786</v>
      </c>
      <c r="I14">
        <v>19.444531844999119</v>
      </c>
      <c r="J14">
        <v>1390.3584093656873</v>
      </c>
      <c r="L14">
        <f t="shared" si="5"/>
        <v>9.4748744808602292E-2</v>
      </c>
      <c r="M14">
        <f t="shared" si="6"/>
        <v>8.4125038819528264E-2</v>
      </c>
      <c r="N14">
        <f t="shared" si="7"/>
        <v>7.1428571428571508E-2</v>
      </c>
      <c r="O14">
        <f t="shared" si="8"/>
        <v>8.590098584150585E-2</v>
      </c>
      <c r="P14" s="1">
        <f t="shared" si="9"/>
        <v>0.85523759780071551</v>
      </c>
      <c r="Q14">
        <f t="shared" si="10"/>
        <v>8.7642588121050302E-2</v>
      </c>
      <c r="R14" s="1">
        <f t="shared" si="11"/>
        <v>0.85917664326899867</v>
      </c>
      <c r="S14">
        <f t="shared" si="12"/>
        <v>8.8477589670964418E-3</v>
      </c>
      <c r="T14">
        <f t="shared" si="13"/>
        <v>-1.7759470219775864E-3</v>
      </c>
    </row>
    <row r="15" spans="1:25" x14ac:dyDescent="0.25">
      <c r="A15">
        <v>13</v>
      </c>
      <c r="B15">
        <f t="shared" si="0"/>
        <v>777.97711017592258</v>
      </c>
      <c r="C15" s="1">
        <f t="shared" si="3"/>
        <v>0.91355809886934192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15.106246663934394</v>
      </c>
      <c r="I15">
        <v>17.838541109141318</v>
      </c>
      <c r="J15">
        <v>1389.6934386231278</v>
      </c>
      <c r="L15">
        <f t="shared" si="5"/>
        <v>8.8857658100145787E-2</v>
      </c>
      <c r="M15">
        <f t="shared" si="6"/>
        <v>7.9447989267362962E-2</v>
      </c>
      <c r="N15">
        <f t="shared" si="7"/>
        <v>6.6666666666666652E-2</v>
      </c>
      <c r="O15">
        <f t="shared" si="8"/>
        <v>8.0924204675469791E-2</v>
      </c>
      <c r="P15" s="1">
        <f t="shared" si="9"/>
        <v>0.86695238006560316</v>
      </c>
      <c r="Q15">
        <f t="shared" si="10"/>
        <v>8.2593438024626042E-2</v>
      </c>
      <c r="R15" s="1">
        <f t="shared" si="11"/>
        <v>0.87080772845558041</v>
      </c>
      <c r="S15">
        <f t="shared" si="12"/>
        <v>7.9334534246759958E-3</v>
      </c>
      <c r="T15">
        <f t="shared" si="13"/>
        <v>-1.4762154081068291E-3</v>
      </c>
    </row>
    <row r="16" spans="1:25" x14ac:dyDescent="0.25">
      <c r="A16">
        <v>14</v>
      </c>
      <c r="B16">
        <f t="shared" si="0"/>
        <v>712.89464087043746</v>
      </c>
      <c r="C16" s="1">
        <f t="shared" si="3"/>
        <v>0.92078948434772911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13.950741107940699</v>
      </c>
      <c r="I16">
        <v>16.445429944039059</v>
      </c>
      <c r="J16">
        <v>1389.1026573653689</v>
      </c>
      <c r="L16">
        <f t="shared" si="5"/>
        <v>8.3656020793167252E-2</v>
      </c>
      <c r="M16">
        <f t="shared" si="6"/>
        <v>7.5263469368397451E-2</v>
      </c>
      <c r="N16">
        <f t="shared" si="7"/>
        <v>6.25E-2</v>
      </c>
      <c r="O16">
        <f t="shared" si="8"/>
        <v>7.6491903098101943E-2</v>
      </c>
      <c r="P16" s="1">
        <f t="shared" si="9"/>
        <v>0.87712944571705809</v>
      </c>
      <c r="Q16">
        <f t="shared" si="10"/>
        <v>7.8095577243610048E-2</v>
      </c>
      <c r="R16" s="1">
        <f t="shared" si="11"/>
        <v>0.8808970734772551</v>
      </c>
      <c r="S16">
        <f t="shared" si="12"/>
        <v>7.1641176950653085E-3</v>
      </c>
      <c r="T16">
        <f t="shared" si="13"/>
        <v>-1.2284337297044923E-3</v>
      </c>
    </row>
    <row r="17" spans="1:20" x14ac:dyDescent="0.25">
      <c r="A17">
        <v>15</v>
      </c>
      <c r="B17">
        <f t="shared" si="0"/>
        <v>656.55491388341557</v>
      </c>
      <c r="C17" s="1">
        <f t="shared" si="3"/>
        <v>0.9270494540129538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12.93904446517509</v>
      </c>
      <c r="I17">
        <v>15.227427478578928</v>
      </c>
      <c r="J17">
        <v>1388.5743823508396</v>
      </c>
      <c r="L17">
        <f t="shared" si="5"/>
        <v>7.90295280074369E-2</v>
      </c>
      <c r="M17">
        <f t="shared" si="6"/>
        <v>7.1497588815278679E-2</v>
      </c>
      <c r="N17">
        <f t="shared" si="7"/>
        <v>5.8823529411764719E-2</v>
      </c>
      <c r="O17">
        <f t="shared" si="8"/>
        <v>7.2519204172583729E-2</v>
      </c>
      <c r="P17" s="1">
        <f t="shared" si="9"/>
        <v>0.88603992052990133</v>
      </c>
      <c r="Q17">
        <f t="shared" si="10"/>
        <v>7.4063278953775069E-2</v>
      </c>
      <c r="R17" s="1">
        <f t="shared" si="11"/>
        <v>0.88971822674852019</v>
      </c>
      <c r="S17">
        <f t="shared" si="12"/>
        <v>6.5103238348531711E-3</v>
      </c>
      <c r="T17">
        <f t="shared" si="13"/>
        <v>-1.0216153573050502E-3</v>
      </c>
    </row>
    <row r="18" spans="1:20" x14ac:dyDescent="0.25">
      <c r="A18">
        <v>16</v>
      </c>
      <c r="B18">
        <f t="shared" si="0"/>
        <v>607.38695280834656</v>
      </c>
      <c r="C18" s="1">
        <f t="shared" si="3"/>
        <v>0.93251256079907263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12.047052078782862</v>
      </c>
      <c r="I18">
        <v>14.154994278275574</v>
      </c>
      <c r="J18">
        <v>1388.0992597638353</v>
      </c>
      <c r="L18">
        <f t="shared" si="5"/>
        <v>7.488781217742857E-2</v>
      </c>
      <c r="M18">
        <f t="shared" si="6"/>
        <v>6.8090530230328961E-2</v>
      </c>
      <c r="N18">
        <f t="shared" si="7"/>
        <v>5.5555555555555691E-2</v>
      </c>
      <c r="O18">
        <f t="shared" si="8"/>
        <v>6.8938041660880689E-2</v>
      </c>
      <c r="P18" s="1">
        <f t="shared" si="9"/>
        <v>0.8938961052360882</v>
      </c>
      <c r="Q18">
        <f t="shared" si="10"/>
        <v>7.0427733234125878E-2</v>
      </c>
      <c r="R18" s="1">
        <f t="shared" si="11"/>
        <v>0.89748512205566178</v>
      </c>
      <c r="S18">
        <f t="shared" si="12"/>
        <v>5.9497705165478809E-3</v>
      </c>
      <c r="T18">
        <f t="shared" si="13"/>
        <v>-8.475114305517284E-4</v>
      </c>
    </row>
    <row r="19" spans="1:20" x14ac:dyDescent="0.25">
      <c r="A19">
        <v>17</v>
      </c>
      <c r="B19">
        <f t="shared" si="0"/>
        <v>564.16621417562271</v>
      </c>
      <c r="C19" s="1">
        <f t="shared" si="3"/>
        <v>0.93731486509159745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11.255642868885156</v>
      </c>
      <c r="I19">
        <v>13.204726107055896</v>
      </c>
      <c r="J19">
        <v>1387.6697121761681</v>
      </c>
      <c r="L19">
        <f t="shared" si="5"/>
        <v>7.1158490370736738E-2</v>
      </c>
      <c r="M19">
        <f t="shared" si="6"/>
        <v>6.4993351805466615E-2</v>
      </c>
      <c r="N19">
        <f t="shared" si="7"/>
        <v>5.2631578947368363E-2</v>
      </c>
      <c r="O19">
        <f t="shared" si="8"/>
        <v>6.569318408538527E-2</v>
      </c>
      <c r="P19" s="1">
        <f t="shared" si="9"/>
        <v>0.90086640792699024</v>
      </c>
      <c r="Q19">
        <f t="shared" si="10"/>
        <v>6.7133066431408261E-2</v>
      </c>
      <c r="R19" s="1">
        <f t="shared" si="11"/>
        <v>0.90436726016690672</v>
      </c>
      <c r="S19">
        <f t="shared" si="12"/>
        <v>5.4653062853514678E-3</v>
      </c>
      <c r="T19">
        <f t="shared" si="13"/>
        <v>-6.9983227991865515E-4</v>
      </c>
    </row>
    <row r="20" spans="1:20" x14ac:dyDescent="0.25">
      <c r="A20">
        <v>18</v>
      </c>
      <c r="B20">
        <f t="shared" si="0"/>
        <v>525.92539020226366</v>
      </c>
      <c r="C20" s="1">
        <f t="shared" si="3"/>
        <v>0.94156384553308181</v>
      </c>
      <c r="D20">
        <f t="shared" si="1"/>
        <v>192.60219143199501</v>
      </c>
      <c r="E20" s="1">
        <f t="shared" si="4"/>
        <v>0.89299878253778053</v>
      </c>
      <c r="F20">
        <f t="shared" si="2"/>
        <v>370</v>
      </c>
      <c r="H20">
        <v>10.549471272226773</v>
      </c>
      <c r="I20">
        <v>12.357861662470956</v>
      </c>
      <c r="J20">
        <v>1387.2795359643339</v>
      </c>
      <c r="L20">
        <f t="shared" si="5"/>
        <v>6.7782903358078128E-2</v>
      </c>
      <c r="M20">
        <f t="shared" si="6"/>
        <v>6.2165623599026776E-2</v>
      </c>
      <c r="N20">
        <f t="shared" si="7"/>
        <v>4.9999999999999933E-2</v>
      </c>
      <c r="O20">
        <f t="shared" si="8"/>
        <v>6.2739339270483363E-2</v>
      </c>
      <c r="P20" s="1">
        <f t="shared" si="9"/>
        <v>0.90708598399316054</v>
      </c>
      <c r="Q20">
        <f t="shared" si="10"/>
        <v>6.4133435083702395E-2</v>
      </c>
      <c r="R20" s="1">
        <f t="shared" si="11"/>
        <v>0.91050051627886897</v>
      </c>
      <c r="S20">
        <f t="shared" si="12"/>
        <v>5.0435640875947652E-3</v>
      </c>
      <c r="T20">
        <f t="shared" si="13"/>
        <v>-5.737156714565872E-4</v>
      </c>
    </row>
    <row r="21" spans="1:20" x14ac:dyDescent="0.25">
      <c r="A21">
        <v>19</v>
      </c>
      <c r="B21">
        <f t="shared" si="0"/>
        <v>491.89117463669794</v>
      </c>
      <c r="C21" s="1">
        <f t="shared" si="3"/>
        <v>0.94534542504036689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9.9160914549553834</v>
      </c>
      <c r="I21">
        <v>11.599201782306901</v>
      </c>
      <c r="J21">
        <v>1386.9236034825278</v>
      </c>
      <c r="L21">
        <f t="shared" si="5"/>
        <v>6.4713011008037946E-2</v>
      </c>
      <c r="M21">
        <f t="shared" si="6"/>
        <v>5.9573654511312912E-2</v>
      </c>
      <c r="N21">
        <f t="shared" si="7"/>
        <v>4.7619047619047672E-2</v>
      </c>
      <c r="O21">
        <f t="shared" si="8"/>
        <v>6.0039010574763796E-2</v>
      </c>
      <c r="P21" s="1">
        <f t="shared" si="9"/>
        <v>0.91266444958273896</v>
      </c>
      <c r="Q21">
        <f t="shared" si="10"/>
        <v>6.139087011048161E-2</v>
      </c>
      <c r="R21" s="1">
        <f t="shared" si="11"/>
        <v>0.91599496745894815</v>
      </c>
      <c r="S21">
        <f t="shared" si="12"/>
        <v>4.6740004332741503E-3</v>
      </c>
      <c r="T21">
        <f t="shared" si="13"/>
        <v>-4.6535606345088354E-4</v>
      </c>
    </row>
    <row r="22" spans="1:20" x14ac:dyDescent="0.25">
      <c r="A22">
        <v>20</v>
      </c>
      <c r="B22">
        <f t="shared" si="0"/>
        <v>461.43863775429639</v>
      </c>
      <c r="C22" s="1">
        <f t="shared" si="3"/>
        <v>0.94872904024952265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9.3453124438607684</v>
      </c>
      <c r="I22">
        <v>10.916314383967777</v>
      </c>
      <c r="J22">
        <v>1386.5976395054613</v>
      </c>
      <c r="L22">
        <f t="shared" si="5"/>
        <v>6.1909093825261774E-2</v>
      </c>
      <c r="M22">
        <f t="shared" si="6"/>
        <v>5.7189144645841461E-2</v>
      </c>
      <c r="N22">
        <f t="shared" si="7"/>
        <v>4.5454545454545303E-2</v>
      </c>
      <c r="O22">
        <f t="shared" si="8"/>
        <v>5.7560886130127331E-2</v>
      </c>
      <c r="P22" s="1">
        <f t="shared" si="9"/>
        <v>0.91769156125541884</v>
      </c>
      <c r="Q22">
        <f t="shared" si="10"/>
        <v>5.8873654511363172E-2</v>
      </c>
      <c r="R22" s="1">
        <f t="shared" si="11"/>
        <v>0.92094065072198583</v>
      </c>
      <c r="S22">
        <f t="shared" si="12"/>
        <v>4.3482076951344428E-3</v>
      </c>
      <c r="T22">
        <f t="shared" si="13"/>
        <v>-3.7174148428587017E-4</v>
      </c>
    </row>
    <row r="23" spans="1:20" x14ac:dyDescent="0.25">
      <c r="A23">
        <v>21</v>
      </c>
      <c r="B23">
        <f t="shared" si="0"/>
        <v>434.05777959351258</v>
      </c>
      <c r="C23" s="1">
        <f t="shared" si="3"/>
        <v>0.95177135782294309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8.8287165403128292</v>
      </c>
      <c r="I23">
        <v>10.298941279363552</v>
      </c>
      <c r="J23">
        <v>1386.2980511914611</v>
      </c>
      <c r="L23">
        <f t="shared" si="5"/>
        <v>5.93380265988116E-2</v>
      </c>
      <c r="M23">
        <f t="shared" si="6"/>
        <v>5.498814858501444E-2</v>
      </c>
      <c r="N23">
        <f t="shared" si="7"/>
        <v>4.3478260869565188E-2</v>
      </c>
      <c r="O23">
        <f t="shared" si="8"/>
        <v>5.5278612315129982E-2</v>
      </c>
      <c r="P23" s="1">
        <f t="shared" si="9"/>
        <v>0.92224145753104414</v>
      </c>
      <c r="Q23">
        <f t="shared" si="10"/>
        <v>5.6555086532770416E-2</v>
      </c>
      <c r="R23" s="1">
        <f t="shared" si="11"/>
        <v>0.92541185906162848</v>
      </c>
      <c r="S23">
        <f t="shared" si="12"/>
        <v>4.0594142836816172E-3</v>
      </c>
      <c r="T23">
        <f t="shared" si="13"/>
        <v>-2.9046373011554216E-4</v>
      </c>
    </row>
    <row r="24" spans="1:20" x14ac:dyDescent="0.25">
      <c r="A24">
        <v>22</v>
      </c>
      <c r="B24">
        <f t="shared" si="0"/>
        <v>409.32865510988273</v>
      </c>
      <c r="C24" s="1">
        <f t="shared" si="3"/>
        <v>0.95451903832112417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8.3592779453165686</v>
      </c>
      <c r="I24">
        <v>9.738530378724521</v>
      </c>
      <c r="J24">
        <v>1386.0219759562913</v>
      </c>
      <c r="L24">
        <f t="shared" si="5"/>
        <v>5.6971964669745634E-2</v>
      </c>
      <c r="M24">
        <f t="shared" si="6"/>
        <v>5.2950269004966688E-2</v>
      </c>
      <c r="N24">
        <f t="shared" si="7"/>
        <v>4.1666666666666741E-2</v>
      </c>
      <c r="O24">
        <f t="shared" si="8"/>
        <v>5.3171782427576586E-2</v>
      </c>
      <c r="P24" s="1">
        <f t="shared" si="9"/>
        <v>0.92637601783308898</v>
      </c>
      <c r="Q24">
        <f t="shared" si="10"/>
        <v>5.4414418476387616E-2</v>
      </c>
      <c r="R24" s="1">
        <f t="shared" si="11"/>
        <v>0.92947052937602481</v>
      </c>
      <c r="S24">
        <f t="shared" si="12"/>
        <v>3.8001822421690479E-3</v>
      </c>
      <c r="T24">
        <f t="shared" si="13"/>
        <v>-2.2151342260989804E-4</v>
      </c>
    </row>
    <row r="25" spans="1:20" x14ac:dyDescent="0.25">
      <c r="A25">
        <v>23</v>
      </c>
      <c r="B25">
        <f t="shared" si="0"/>
        <v>386.90263010898099</v>
      </c>
      <c r="C25" s="1">
        <f t="shared" si="3"/>
        <v>0.95701081887677986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7.9311536018081421</v>
      </c>
      <c r="I25">
        <v>9.2279724114047621</v>
      </c>
      <c r="J25">
        <v>1385.7664603465439</v>
      </c>
      <c r="L25">
        <f t="shared" si="5"/>
        <v>5.4787332186361559E-2</v>
      </c>
      <c r="M25">
        <f t="shared" si="6"/>
        <v>5.1058023063620173E-2</v>
      </c>
      <c r="N25">
        <f t="shared" si="7"/>
        <v>3.9999999999999925E-2</v>
      </c>
      <c r="O25">
        <f t="shared" si="8"/>
        <v>5.1215469363390498E-2</v>
      </c>
      <c r="P25" s="1">
        <f t="shared" si="9"/>
        <v>0.93014670463616922</v>
      </c>
      <c r="Q25">
        <f t="shared" si="10"/>
        <v>5.2426592870230215E-2</v>
      </c>
      <c r="R25" s="1">
        <f t="shared" si="11"/>
        <v>0.9331681492177808</v>
      </c>
      <c r="S25">
        <f t="shared" si="12"/>
        <v>3.5718628229710614E-3</v>
      </c>
      <c r="T25">
        <f t="shared" si="13"/>
        <v>-1.574462997703252E-4</v>
      </c>
    </row>
    <row r="26" spans="1:20" x14ac:dyDescent="0.25">
      <c r="A26">
        <v>24</v>
      </c>
      <c r="B26">
        <f t="shared" si="0"/>
        <v>366.48808644002185</v>
      </c>
      <c r="C26" s="1">
        <f t="shared" si="3"/>
        <v>0.95927910150666429</v>
      </c>
      <c r="D26">
        <f t="shared" si="1"/>
        <v>137.88132554888043</v>
      </c>
      <c r="E26" s="1">
        <f t="shared" si="4"/>
        <v>0.9233992635839553</v>
      </c>
      <c r="F26">
        <f t="shared" si="2"/>
        <v>284.61538461538464</v>
      </c>
      <c r="H26">
        <v>7.5393607546245738</v>
      </c>
      <c r="I26">
        <v>8.7612141730753912</v>
      </c>
      <c r="J26">
        <v>1385.5294646430107</v>
      </c>
      <c r="L26">
        <f t="shared" si="5"/>
        <v>5.2764034359779055E-2</v>
      </c>
      <c r="M26">
        <f t="shared" si="6"/>
        <v>4.9296339869006944E-2</v>
      </c>
      <c r="N26">
        <f t="shared" si="7"/>
        <v>3.8461538461538325E-2</v>
      </c>
      <c r="O26">
        <f t="shared" si="8"/>
        <v>4.9399225743685937E-2</v>
      </c>
      <c r="P26" s="1">
        <f t="shared" si="9"/>
        <v>0.93359740334278751</v>
      </c>
      <c r="Q26">
        <f t="shared" si="10"/>
        <v>5.0580801233487516E-2</v>
      </c>
      <c r="R26" s="1">
        <f t="shared" si="11"/>
        <v>0.93654855777826229</v>
      </c>
      <c r="S26">
        <f t="shared" si="12"/>
        <v>3.3648086160931179E-3</v>
      </c>
      <c r="T26">
        <f t="shared" si="13"/>
        <v>-1.0288587467899291E-4</v>
      </c>
    </row>
    <row r="27" spans="1:20" x14ac:dyDescent="0.25">
      <c r="A27">
        <v>25</v>
      </c>
      <c r="B27">
        <f t="shared" si="0"/>
        <v>347.83939955916105</v>
      </c>
      <c r="C27" s="1">
        <f t="shared" si="3"/>
        <v>0.96135117782675983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7.1796810150123855</v>
      </c>
      <c r="I27">
        <v>8.3331344876251325</v>
      </c>
      <c r="J27">
        <v>1385.3090727138799</v>
      </c>
      <c r="L27">
        <f t="shared" si="5"/>
        <v>5.0884837927501869E-2</v>
      </c>
      <c r="M27">
        <f t="shared" si="6"/>
        <v>4.7652158448883264E-2</v>
      </c>
      <c r="N27">
        <f t="shared" si="7"/>
        <v>3.703703703703709E-2</v>
      </c>
      <c r="O27">
        <f t="shared" si="8"/>
        <v>4.7706927857453119E-2</v>
      </c>
      <c r="P27" s="1">
        <f t="shared" si="9"/>
        <v>0.93676526723106068</v>
      </c>
      <c r="Q27">
        <f t="shared" si="10"/>
        <v>4.8860771691418781E-2</v>
      </c>
      <c r="R27" s="1">
        <f t="shared" si="11"/>
        <v>0.93964884421014983</v>
      </c>
      <c r="S27">
        <f t="shared" si="12"/>
        <v>3.1779100700487506E-3</v>
      </c>
      <c r="T27">
        <f t="shared" si="13"/>
        <v>-5.4769408569854683E-5</v>
      </c>
    </row>
    <row r="28" spans="1:20" x14ac:dyDescent="0.25">
      <c r="A28">
        <v>26</v>
      </c>
      <c r="B28">
        <f t="shared" si="0"/>
        <v>330.74835262297267</v>
      </c>
      <c r="C28" s="1">
        <f t="shared" si="3"/>
        <v>0.96325018304189192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6.8485088293590364</v>
      </c>
      <c r="I28">
        <v>7.9393599996580209</v>
      </c>
      <c r="J28">
        <v>1385.1036234986948</v>
      </c>
      <c r="L28">
        <f t="shared" si="5"/>
        <v>4.9134879366308004E-2</v>
      </c>
      <c r="M28">
        <f t="shared" si="6"/>
        <v>4.6114103531428863E-2</v>
      </c>
      <c r="N28">
        <f t="shared" si="7"/>
        <v>3.5714285714285698E-2</v>
      </c>
      <c r="O28">
        <f t="shared" si="8"/>
        <v>4.612630908822879E-2</v>
      </c>
      <c r="P28" s="1">
        <f t="shared" si="9"/>
        <v>0.93968205205987232</v>
      </c>
      <c r="Q28">
        <f t="shared" si="10"/>
        <v>4.7254066108242232E-2</v>
      </c>
      <c r="R28" s="1">
        <f t="shared" si="11"/>
        <v>0.94250068171555224</v>
      </c>
      <c r="S28">
        <f t="shared" si="12"/>
        <v>3.0085702780792145E-3</v>
      </c>
      <c r="T28">
        <f t="shared" si="13"/>
        <v>-1.2205556799926853E-5</v>
      </c>
    </row>
    <row r="29" spans="1:20" x14ac:dyDescent="0.25">
      <c r="A29">
        <v>27</v>
      </c>
      <c r="B29">
        <f t="shared" si="0"/>
        <v>315.03738544368929</v>
      </c>
      <c r="C29" s="1">
        <f t="shared" si="3"/>
        <v>0.96499584606181232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6.5427457145081078</v>
      </c>
      <c r="I29">
        <v>7.5761355922228004</v>
      </c>
      <c r="J29">
        <v>1384.911669916062</v>
      </c>
      <c r="L29">
        <f t="shared" si="5"/>
        <v>4.750127114674596E-2</v>
      </c>
      <c r="M29">
        <f t="shared" si="6"/>
        <v>4.4672222117921323E-2</v>
      </c>
      <c r="N29">
        <f t="shared" si="7"/>
        <v>3.4482758620689724E-2</v>
      </c>
      <c r="O29">
        <f t="shared" si="8"/>
        <v>4.4646670168569491E-2</v>
      </c>
      <c r="P29" s="1">
        <f t="shared" si="9"/>
        <v>0.94237504758680013</v>
      </c>
      <c r="Q29">
        <f t="shared" si="10"/>
        <v>4.5749834678219137E-2</v>
      </c>
      <c r="R29" s="1">
        <f t="shared" si="11"/>
        <v>0.94513126602117603</v>
      </c>
      <c r="S29">
        <f t="shared" si="12"/>
        <v>2.8546009781764692E-3</v>
      </c>
      <c r="T29">
        <f t="shared" si="13"/>
        <v>2.5551949351831915E-5</v>
      </c>
    </row>
    <row r="30" spans="1:20" s="2" customFormat="1" x14ac:dyDescent="0.25">
      <c r="A30" s="2">
        <v>28</v>
      </c>
      <c r="B30" s="2">
        <f t="shared" si="0"/>
        <v>300.55423978272728</v>
      </c>
      <c r="C30" s="1">
        <f t="shared" si="3"/>
        <v>0.96660508446858584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6.2597154540501521</v>
      </c>
      <c r="I30" s="2">
        <v>7.2402205702761631</v>
      </c>
      <c r="J30" s="2">
        <v>1384.7319455007971</v>
      </c>
      <c r="L30" s="2">
        <f t="shared" si="5"/>
        <v>4.5972783962018871E-2</v>
      </c>
      <c r="M30" s="2">
        <f t="shared" si="6"/>
        <v>4.3317767953195863E-2</v>
      </c>
      <c r="N30" s="2">
        <f t="shared" si="7"/>
        <v>3.3333333333333326E-2</v>
      </c>
      <c r="O30" s="2">
        <f t="shared" si="8"/>
        <v>4.3258636787664617E-2</v>
      </c>
      <c r="P30" s="1">
        <f t="shared" si="9"/>
        <v>0.94486782447314921</v>
      </c>
      <c r="Q30" s="2">
        <f t="shared" si="10"/>
        <v>4.4338570483277384E-2</v>
      </c>
      <c r="R30" s="1">
        <f t="shared" si="11"/>
        <v>0.9475640672500244</v>
      </c>
      <c r="S30" s="2">
        <f t="shared" si="12"/>
        <v>2.7141471743542533E-3</v>
      </c>
      <c r="T30" s="2">
        <f t="shared" si="13"/>
        <v>5.9131165531245422E-5</v>
      </c>
    </row>
    <row r="31" spans="1:20" x14ac:dyDescent="0.25">
      <c r="A31">
        <v>29</v>
      </c>
      <c r="B31">
        <f t="shared" si="0"/>
        <v>287.16767766200172</v>
      </c>
      <c r="C31" s="1">
        <f t="shared" si="3"/>
        <v>0.96809248025977757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5.9970955989859966</v>
      </c>
      <c r="I31">
        <v>6.9288048701049521</v>
      </c>
      <c r="J31">
        <v>1384.5633370934738</v>
      </c>
      <c r="L31">
        <f t="shared" si="5"/>
        <v>4.4539588363161298E-2</v>
      </c>
      <c r="M31">
        <f t="shared" si="6"/>
        <v>4.2043024033107668E-2</v>
      </c>
      <c r="N31">
        <f t="shared" si="7"/>
        <v>3.2258064516129115E-2</v>
      </c>
      <c r="O31">
        <f t="shared" si="8"/>
        <v>4.1953960526150635E-2</v>
      </c>
      <c r="P31" s="1">
        <f t="shared" si="9"/>
        <v>0.94718083758892346</v>
      </c>
      <c r="Q31">
        <f t="shared" si="10"/>
        <v>4.3011907876079114E-2</v>
      </c>
      <c r="R31" s="1">
        <f t="shared" si="11"/>
        <v>0.9498194367588626</v>
      </c>
      <c r="S31">
        <f t="shared" si="12"/>
        <v>2.5856278370106622E-3</v>
      </c>
      <c r="T31">
        <f t="shared" si="13"/>
        <v>8.9063506957032246E-5</v>
      </c>
    </row>
    <row r="32" spans="1:20" x14ac:dyDescent="0.25">
      <c r="A32">
        <v>30</v>
      </c>
      <c r="B32">
        <f t="shared" si="0"/>
        <v>274.76403174464582</v>
      </c>
      <c r="C32" s="1">
        <f t="shared" si="3"/>
        <v>0.96947066313948382</v>
      </c>
      <c r="D32">
        <f t="shared" si="1"/>
        <v>105.18507804045274</v>
      </c>
      <c r="E32" s="1">
        <f t="shared" si="4"/>
        <v>0.94156384553308181</v>
      </c>
      <c r="F32">
        <f t="shared" si="2"/>
        <v>231.25</v>
      </c>
      <c r="H32">
        <v>5.7528617537904134</v>
      </c>
      <c r="I32">
        <v>6.6394409605940412</v>
      </c>
      <c r="J32">
        <v>1384.4048623390265</v>
      </c>
      <c r="L32">
        <f t="shared" si="5"/>
        <v>4.3193043236415596E-2</v>
      </c>
      <c r="M32">
        <f t="shared" si="6"/>
        <v>4.0841155541782581E-2</v>
      </c>
      <c r="N32">
        <f t="shared" si="7"/>
        <v>3.1249999999999889E-2</v>
      </c>
      <c r="O32">
        <f t="shared" si="8"/>
        <v>4.0725354659492008E-2</v>
      </c>
      <c r="P32" s="1">
        <f t="shared" si="9"/>
        <v>0.94933191671093187</v>
      </c>
      <c r="Q32">
        <f t="shared" si="10"/>
        <v>4.1762456142963589E-2</v>
      </c>
      <c r="R32" s="1">
        <f t="shared" si="11"/>
        <v>0.95191510033044979</v>
      </c>
      <c r="S32">
        <f t="shared" si="12"/>
        <v>2.4676885769235879E-3</v>
      </c>
      <c r="T32">
        <f t="shared" si="13"/>
        <v>1.1580088229057317E-4</v>
      </c>
    </row>
    <row r="33" spans="1:20" x14ac:dyDescent="0.25">
      <c r="A33">
        <v>31</v>
      </c>
      <c r="B33">
        <f t="shared" si="0"/>
        <v>263.24440642258389</v>
      </c>
      <c r="C33" s="1">
        <f t="shared" si="3"/>
        <v>0.97075062150860181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5.5252419666825761</v>
      </c>
      <c r="I33">
        <v>6.3699881364591704</v>
      </c>
      <c r="J33">
        <v>1384.2556510346965</v>
      </c>
      <c r="L33">
        <f t="shared" si="5"/>
        <v>4.1925521506278485E-2</v>
      </c>
      <c r="M33">
        <f t="shared" si="6"/>
        <v>3.9706087301761395E-2</v>
      </c>
      <c r="N33">
        <f t="shared" si="7"/>
        <v>3.0303030303030276E-2</v>
      </c>
      <c r="O33">
        <f t="shared" si="8"/>
        <v>3.9566357901415716E-2</v>
      </c>
      <c r="P33" s="1">
        <f t="shared" si="9"/>
        <v>0.95133666822852592</v>
      </c>
      <c r="Q33">
        <f t="shared" si="10"/>
        <v>4.0583661445912189E-2</v>
      </c>
      <c r="R33" s="1">
        <f t="shared" si="11"/>
        <v>0.9538665616192995</v>
      </c>
      <c r="S33">
        <f t="shared" si="12"/>
        <v>2.3591636048627684E-3</v>
      </c>
      <c r="T33">
        <f t="shared" si="13"/>
        <v>1.3972940034567838E-4</v>
      </c>
    </row>
    <row r="34" spans="1:20" x14ac:dyDescent="0.25">
      <c r="A34">
        <v>32</v>
      </c>
      <c r="B34">
        <f t="shared" si="0"/>
        <v>252.52239182089889</v>
      </c>
      <c r="C34" s="1">
        <f t="shared" si="3"/>
        <v>0.97194195646434456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5.3126791636210582</v>
      </c>
      <c r="I34">
        <v>6.1185666693019298</v>
      </c>
      <c r="J34">
        <v>1384.1149295804084</v>
      </c>
      <c r="L34">
        <f t="shared" si="5"/>
        <v>4.0730265639426499E-2</v>
      </c>
      <c r="M34">
        <f t="shared" si="6"/>
        <v>3.8632401099366165E-2</v>
      </c>
      <c r="N34">
        <f t="shared" si="7"/>
        <v>2.9411764705882359E-2</v>
      </c>
      <c r="O34">
        <f t="shared" si="8"/>
        <v>3.847122068920783E-2</v>
      </c>
      <c r="P34" s="1">
        <f t="shared" si="9"/>
        <v>0.95320880600457847</v>
      </c>
      <c r="Q34">
        <f t="shared" si="10"/>
        <v>3.9469691586740741E-2</v>
      </c>
      <c r="R34" s="1">
        <f t="shared" si="11"/>
        <v>0.95568743420402158</v>
      </c>
      <c r="S34">
        <f t="shared" si="12"/>
        <v>2.2590449502186694E-3</v>
      </c>
      <c r="T34">
        <f t="shared" si="13"/>
        <v>1.6118041015833473E-4</v>
      </c>
    </row>
    <row r="35" spans="1:20" x14ac:dyDescent="0.25">
      <c r="A35">
        <v>33</v>
      </c>
      <c r="B35">
        <f t="shared" si="0"/>
        <v>242.52218511593986</v>
      </c>
      <c r="C35" s="1">
        <f t="shared" si="3"/>
        <v>0.9730530905426733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5.1138000297424151</v>
      </c>
      <c r="I35">
        <v>5.8835198546186138</v>
      </c>
      <c r="J35">
        <v>1383.9820079457636</v>
      </c>
      <c r="L35">
        <f t="shared" si="5"/>
        <v>3.9601267170206622E-2</v>
      </c>
      <c r="M35">
        <f t="shared" si="6"/>
        <v>3.7615249223918346E-2</v>
      </c>
      <c r="N35">
        <f t="shared" si="7"/>
        <v>2.8571428571428692E-2</v>
      </c>
      <c r="O35">
        <f t="shared" si="8"/>
        <v>3.7434809773660316E-2</v>
      </c>
      <c r="P35" s="1">
        <f t="shared" si="9"/>
        <v>0.95496042545087945</v>
      </c>
      <c r="Q35">
        <f t="shared" si="10"/>
        <v>3.8415339308565999E-2</v>
      </c>
      <c r="R35" s="1">
        <f t="shared" si="11"/>
        <v>0.95738971645470727</v>
      </c>
      <c r="S35">
        <f t="shared" si="12"/>
        <v>2.1664573965463063E-3</v>
      </c>
      <c r="T35">
        <f t="shared" si="13"/>
        <v>1.8043945025802977E-4</v>
      </c>
    </row>
    <row r="36" spans="1:20" x14ac:dyDescent="0.25">
      <c r="A36">
        <v>34</v>
      </c>
      <c r="B36">
        <f t="shared" si="0"/>
        <v>233.17703756739255</v>
      </c>
      <c r="C36" s="1">
        <f t="shared" si="3"/>
        <v>0.97409144027028971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4.9273890921750576</v>
      </c>
      <c r="I36">
        <v>5.6633824243635758</v>
      </c>
      <c r="J36">
        <v>1383.8562686910561</v>
      </c>
      <c r="L36">
        <f t="shared" si="5"/>
        <v>3.8533165714632611E-2</v>
      </c>
      <c r="M36">
        <f t="shared" si="6"/>
        <v>3.6650281310455113E-2</v>
      </c>
      <c r="N36">
        <f t="shared" si="7"/>
        <v>2.777777777777779E-2</v>
      </c>
      <c r="O36">
        <f t="shared" si="8"/>
        <v>3.6452527764709419E-2</v>
      </c>
      <c r="P36" s="1">
        <f t="shared" si="9"/>
        <v>0.95660223179264203</v>
      </c>
      <c r="Q36">
        <f t="shared" si="10"/>
        <v>3.7415940745441412E-2</v>
      </c>
      <c r="R36" s="1">
        <f t="shared" si="11"/>
        <v>0.95898402029898444</v>
      </c>
      <c r="S36">
        <f t="shared" si="12"/>
        <v>2.080637949923192E-3</v>
      </c>
      <c r="T36">
        <f t="shared" si="13"/>
        <v>1.9775354574569359E-4</v>
      </c>
    </row>
    <row r="37" spans="1:20" x14ac:dyDescent="0.25">
      <c r="A37">
        <v>35</v>
      </c>
      <c r="B37">
        <f t="shared" si="0"/>
        <v>224.42796372504378</v>
      </c>
      <c r="C37" s="1">
        <f t="shared" si="3"/>
        <v>0.97506355958610624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4.7523670245836049</v>
      </c>
      <c r="I37">
        <v>5.4568541226799354</v>
      </c>
      <c r="J37">
        <v>1383.7371576742876</v>
      </c>
      <c r="L37">
        <f t="shared" si="5"/>
        <v>3.7521163891706566E-2</v>
      </c>
      <c r="M37">
        <f t="shared" si="6"/>
        <v>3.5733582157689625E-2</v>
      </c>
      <c r="N37">
        <f t="shared" si="7"/>
        <v>2.7027027027026973E-2</v>
      </c>
      <c r="O37">
        <f t="shared" si="8"/>
        <v>3.5520244964903691E-2</v>
      </c>
      <c r="P37" s="1">
        <f t="shared" si="9"/>
        <v>0.9581437311502975</v>
      </c>
      <c r="Q37">
        <f t="shared" si="10"/>
        <v>3.6467306321248283E-2</v>
      </c>
      <c r="R37" s="1">
        <f t="shared" si="11"/>
        <v>0.9604797625948075</v>
      </c>
      <c r="S37">
        <f t="shared" si="12"/>
        <v>2.0009189268028749E-3</v>
      </c>
      <c r="T37">
        <f t="shared" si="13"/>
        <v>2.1333719278593399E-4</v>
      </c>
    </row>
    <row r="38" spans="1:20" x14ac:dyDescent="0.25">
      <c r="A38">
        <v>36</v>
      </c>
      <c r="B38">
        <f t="shared" si="0"/>
        <v>216.2226629743833</v>
      </c>
      <c r="C38" s="1">
        <f t="shared" si="3"/>
        <v>0.97597525966951293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4.5877723980462237</v>
      </c>
      <c r="I38">
        <v>5.2627774937248457</v>
      </c>
      <c r="J38">
        <v>1383.6241761497338</v>
      </c>
      <c r="L38">
        <f t="shared" si="5"/>
        <v>3.656095530373904E-2</v>
      </c>
      <c r="M38">
        <f t="shared" si="6"/>
        <v>3.4861618647204273E-2</v>
      </c>
      <c r="N38">
        <f t="shared" si="7"/>
        <v>2.6315789473684292E-2</v>
      </c>
      <c r="O38">
        <f t="shared" si="8"/>
        <v>3.4634241355086193E-2</v>
      </c>
      <c r="P38" s="1">
        <f t="shared" si="9"/>
        <v>0.95959339126786147</v>
      </c>
      <c r="Q38">
        <f t="shared" si="10"/>
        <v>3.5565661934861437E-2</v>
      </c>
      <c r="R38" s="1">
        <f t="shared" si="11"/>
        <v>0.96188532599794596</v>
      </c>
      <c r="S38">
        <f t="shared" si="12"/>
        <v>1.9267139486528473E-3</v>
      </c>
      <c r="T38">
        <f t="shared" si="13"/>
        <v>2.2737729211808055E-4</v>
      </c>
    </row>
    <row r="39" spans="1:20" x14ac:dyDescent="0.25">
      <c r="A39">
        <v>37</v>
      </c>
      <c r="B39">
        <f t="shared" si="0"/>
        <v>208.51461406514434</v>
      </c>
      <c r="C39" s="1">
        <f t="shared" si="3"/>
        <v>0.97683170954831733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4.4327462606193198</v>
      </c>
      <c r="I39">
        <v>5.080119124488534</v>
      </c>
      <c r="J39">
        <v>1383.5168740208621</v>
      </c>
      <c r="L39">
        <f t="shared" si="5"/>
        <v>3.5648663295540617E-2</v>
      </c>
      <c r="M39">
        <f t="shared" si="6"/>
        <v>3.4031194246880725E-2</v>
      </c>
      <c r="N39">
        <f t="shared" si="7"/>
        <v>2.5641025641025661E-2</v>
      </c>
      <c r="O39">
        <f t="shared" si="8"/>
        <v>3.3791157009646855E-2</v>
      </c>
      <c r="P39" s="1">
        <f t="shared" si="9"/>
        <v>0.96095877732775647</v>
      </c>
      <c r="Q39">
        <f t="shared" si="10"/>
        <v>3.4707598687975572E-2</v>
      </c>
      <c r="R39" s="1">
        <f t="shared" si="11"/>
        <v>0.96320819480733233</v>
      </c>
      <c r="S39">
        <f t="shared" si="12"/>
        <v>1.8575062858937619E-3</v>
      </c>
      <c r="T39">
        <f t="shared" si="13"/>
        <v>2.4003723723386994E-4</v>
      </c>
    </row>
    <row r="40" spans="1:20" x14ac:dyDescent="0.25">
      <c r="A40">
        <v>38</v>
      </c>
      <c r="B40">
        <f t="shared" si="0"/>
        <v>201.26231134158007</v>
      </c>
      <c r="C40" s="1">
        <f t="shared" si="3"/>
        <v>0.9776375209620467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4.2865190506233626</v>
      </c>
      <c r="I40">
        <v>4.9079537362660286</v>
      </c>
      <c r="J40">
        <v>1383.4148440556023</v>
      </c>
      <c r="L40">
        <f t="shared" si="5"/>
        <v>3.4780788656369688E-2</v>
      </c>
      <c r="M40">
        <f t="shared" si="6"/>
        <v>3.3239409863777492E-2</v>
      </c>
      <c r="N40">
        <f t="shared" si="7"/>
        <v>2.4999999999999911E-2</v>
      </c>
      <c r="O40">
        <f t="shared" si="8"/>
        <v>3.2987949546096296E-2</v>
      </c>
      <c r="P40" s="1">
        <f t="shared" si="9"/>
        <v>0.96224666721148633</v>
      </c>
      <c r="Q40">
        <f t="shared" si="10"/>
        <v>3.3890029742135064E-2</v>
      </c>
      <c r="R40" s="1">
        <f t="shared" si="11"/>
        <v>0.96445507017957866</v>
      </c>
      <c r="S40">
        <f t="shared" si="12"/>
        <v>1.792839110273392E-3</v>
      </c>
      <c r="T40">
        <f t="shared" si="13"/>
        <v>2.5146031768119581E-4</v>
      </c>
    </row>
    <row r="41" spans="1:20" x14ac:dyDescent="0.25">
      <c r="A41">
        <v>39</v>
      </c>
      <c r="B41">
        <f t="shared" si="0"/>
        <v>194.42861765882105</v>
      </c>
      <c r="C41" s="1">
        <f t="shared" si="3"/>
        <v>0.97839682026013097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4.1483994447293533</v>
      </c>
      <c r="I41">
        <v>4.7454506363961597</v>
      </c>
      <c r="J41">
        <v>1383.3177169075261</v>
      </c>
      <c r="L41">
        <f t="shared" si="5"/>
        <v>3.3954164777333595E-2</v>
      </c>
      <c r="M41">
        <f t="shared" si="6"/>
        <v>3.2483630036210132E-2</v>
      </c>
      <c r="N41">
        <f t="shared" si="7"/>
        <v>2.4390243902438935E-2</v>
      </c>
      <c r="O41">
        <f t="shared" si="8"/>
        <v>3.2221857470556059E-2</v>
      </c>
      <c r="P41" s="1">
        <f t="shared" si="9"/>
        <v>0.96346314971963631</v>
      </c>
      <c r="Q41">
        <f t="shared" si="10"/>
        <v>3.3110153151830857E-2</v>
      </c>
      <c r="R41" s="1">
        <f t="shared" si="11"/>
        <v>0.96563196824970388</v>
      </c>
      <c r="S41">
        <f t="shared" si="12"/>
        <v>1.7323073067775363E-3</v>
      </c>
      <c r="T41">
        <f t="shared" si="13"/>
        <v>2.6177256565407259E-4</v>
      </c>
    </row>
    <row r="42" spans="1:20" x14ac:dyDescent="0.25">
      <c r="A42">
        <v>40</v>
      </c>
      <c r="B42">
        <f t="shared" si="0"/>
        <v>187.98021386392855</v>
      </c>
      <c r="C42" s="1">
        <f t="shared" si="3"/>
        <v>0.97911330957067455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4.0177648175809724</v>
      </c>
      <c r="I42">
        <v>4.5918621347409498</v>
      </c>
      <c r="J42">
        <v>1383.2251568149691</v>
      </c>
      <c r="L42">
        <f t="shared" si="5"/>
        <v>3.3165919053171566E-2</v>
      </c>
      <c r="M42">
        <f t="shared" si="6"/>
        <v>3.1761453634372327E-2</v>
      </c>
      <c r="N42">
        <f t="shared" si="7"/>
        <v>2.3809523809523947E-2</v>
      </c>
      <c r="O42">
        <f t="shared" si="8"/>
        <v>3.1490368487623654E-2</v>
      </c>
      <c r="P42" s="1">
        <f t="shared" si="9"/>
        <v>0.96461370859834217</v>
      </c>
      <c r="Q42">
        <f t="shared" si="10"/>
        <v>3.2365419730053246E-2</v>
      </c>
      <c r="R42" s="1">
        <f t="shared" si="11"/>
        <v>0.96674430402259803</v>
      </c>
      <c r="S42">
        <f t="shared" si="12"/>
        <v>1.6755505655479119E-3</v>
      </c>
      <c r="T42">
        <f t="shared" si="13"/>
        <v>2.7108514674867301E-4</v>
      </c>
    </row>
    <row r="43" spans="1:20" x14ac:dyDescent="0.25">
      <c r="A43">
        <v>41</v>
      </c>
      <c r="B43">
        <f t="shared" si="0"/>
        <v>181.88712856769865</v>
      </c>
      <c r="C43" s="1">
        <f t="shared" si="3"/>
        <v>0.97979031904803349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3.8940530496435413</v>
      </c>
      <c r="I43">
        <v>4.4465136029266299</v>
      </c>
      <c r="J43">
        <v>1383.1368578727961</v>
      </c>
      <c r="L43">
        <f t="shared" si="5"/>
        <v>3.2413439536995381E-2</v>
      </c>
      <c r="M43">
        <f t="shared" si="6"/>
        <v>3.1070688383339484E-2</v>
      </c>
      <c r="N43">
        <f t="shared" si="7"/>
        <v>2.3255813953488302E-2</v>
      </c>
      <c r="O43">
        <f t="shared" si="8"/>
        <v>3.0791192007081136E-2</v>
      </c>
      <c r="P43" s="1">
        <f t="shared" si="9"/>
        <v>0.96570329469130911</v>
      </c>
      <c r="Q43">
        <f t="shared" si="10"/>
        <v>3.1653505168338425E-2</v>
      </c>
      <c r="R43" s="1">
        <f t="shared" si="11"/>
        <v>0.96779696336709542</v>
      </c>
      <c r="S43">
        <f t="shared" si="12"/>
        <v>1.6222475299142447E-3</v>
      </c>
      <c r="T43">
        <f t="shared" si="13"/>
        <v>2.79496376258348E-4</v>
      </c>
    </row>
    <row r="44" spans="1:20" x14ac:dyDescent="0.25">
      <c r="A44">
        <v>42</v>
      </c>
      <c r="B44">
        <f t="shared" si="0"/>
        <v>176.12233497601895</v>
      </c>
      <c r="C44" s="1">
        <f t="shared" si="3"/>
        <v>0.98043085166933119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3.7767554677510939</v>
      </c>
      <c r="I44">
        <v>4.3087949129441112</v>
      </c>
      <c r="J44">
        <v>1383.0525407898097</v>
      </c>
      <c r="L44">
        <f t="shared" si="5"/>
        <v>3.1694346032484888E-2</v>
      </c>
      <c r="M44">
        <f t="shared" si="6"/>
        <v>3.0409328639079636E-2</v>
      </c>
      <c r="N44">
        <f t="shared" si="7"/>
        <v>2.2727272727272707E-2</v>
      </c>
      <c r="O44">
        <f t="shared" si="8"/>
        <v>3.012223521279056E-2</v>
      </c>
      <c r="P44" s="1">
        <f t="shared" si="9"/>
        <v>0.96673638811564122</v>
      </c>
      <c r="Q44">
        <f t="shared" si="10"/>
        <v>3.097228576830946E-2</v>
      </c>
      <c r="R44" s="1">
        <f t="shared" si="11"/>
        <v>0.96879436502029703</v>
      </c>
      <c r="S44">
        <f t="shared" si="12"/>
        <v>1.5721108196943279E-3</v>
      </c>
      <c r="T44">
        <f t="shared" si="13"/>
        <v>2.8709342628907564E-4</v>
      </c>
    </row>
    <row r="45" spans="1:20" x14ac:dyDescent="0.25">
      <c r="A45">
        <v>43</v>
      </c>
      <c r="B45">
        <f t="shared" si="0"/>
        <v>170.66140396974475</v>
      </c>
      <c r="C45" s="1">
        <f t="shared" si="3"/>
        <v>0.98103762178113951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3.6654107411055792</v>
      </c>
      <c r="I45">
        <v>4.1781530386148944</v>
      </c>
      <c r="J45">
        <v>1382.9719500595697</v>
      </c>
      <c r="L45">
        <f t="shared" si="5"/>
        <v>3.1006464949591805E-2</v>
      </c>
      <c r="M45">
        <f t="shared" si="6"/>
        <v>2.9775535942997089E-2</v>
      </c>
      <c r="N45">
        <f t="shared" si="7"/>
        <v>2.2222222222222143E-2</v>
      </c>
      <c r="O45">
        <f t="shared" si="8"/>
        <v>2.9481582166561604E-2</v>
      </c>
      <c r="P45" s="1">
        <f t="shared" si="9"/>
        <v>0.96771705202256664</v>
      </c>
      <c r="Q45">
        <f t="shared" si="10"/>
        <v>3.0319817250237135E-2</v>
      </c>
      <c r="R45" s="1">
        <f t="shared" si="11"/>
        <v>0.96974051417005924</v>
      </c>
      <c r="S45">
        <f t="shared" si="12"/>
        <v>1.5248827830302014E-3</v>
      </c>
      <c r="T45">
        <f t="shared" si="13"/>
        <v>2.9395377643548493E-4</v>
      </c>
    </row>
    <row r="46" spans="1:20" x14ac:dyDescent="0.25">
      <c r="A46">
        <v>44</v>
      </c>
      <c r="B46">
        <f t="shared" si="0"/>
        <v>165.48220455755359</v>
      </c>
      <c r="C46" s="1">
        <f t="shared" si="3"/>
        <v>0.98161308838249406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3.5595995863137451</v>
      </c>
      <c r="I46">
        <v>4.054085641183427</v>
      </c>
      <c r="J46">
        <v>1382.8948514844267</v>
      </c>
      <c r="L46">
        <f t="shared" si="5"/>
        <v>3.0347807364278778E-2</v>
      </c>
      <c r="M46">
        <f t="shared" si="6"/>
        <v>2.9167621958033574E-2</v>
      </c>
      <c r="N46">
        <f t="shared" si="7"/>
        <v>2.1739130434782594E-2</v>
      </c>
      <c r="O46">
        <f t="shared" si="8"/>
        <v>2.8867475506965667E-2</v>
      </c>
      <c r="P46" s="1">
        <f t="shared" si="9"/>
        <v>0.96864897923259774</v>
      </c>
      <c r="Q46">
        <f t="shared" si="10"/>
        <v>2.9694316193022319E-2</v>
      </c>
      <c r="R46" s="1">
        <f t="shared" si="11"/>
        <v>0.97063904891013175</v>
      </c>
      <c r="S46">
        <f t="shared" si="12"/>
        <v>1.4803318573131108E-3</v>
      </c>
      <c r="T46">
        <f t="shared" si="13"/>
        <v>3.0014645106790638E-4</v>
      </c>
    </row>
    <row r="47" spans="1:20" x14ac:dyDescent="0.25">
      <c r="A47">
        <v>45</v>
      </c>
      <c r="B47">
        <f t="shared" si="0"/>
        <v>160.56464438217688</v>
      </c>
      <c r="C47" s="1">
        <f t="shared" si="3"/>
        <v>0.98215948395753594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3.4589401599967169</v>
      </c>
      <c r="I47">
        <v>3.9361354908379362</v>
      </c>
      <c r="J47">
        <v>1382.8210300024066</v>
      </c>
      <c r="L47">
        <f t="shared" si="5"/>
        <v>2.971654981588312E-2</v>
      </c>
      <c r="M47">
        <f t="shared" si="6"/>
        <v>2.8584033452840996E-2</v>
      </c>
      <c r="N47">
        <f t="shared" si="7"/>
        <v>2.1276595744680882E-2</v>
      </c>
      <c r="O47">
        <f t="shared" si="8"/>
        <v>2.8278300375146781E-2</v>
      </c>
      <c r="P47" s="1">
        <f t="shared" si="9"/>
        <v>0.96953553281492588</v>
      </c>
      <c r="Q47">
        <f t="shared" si="10"/>
        <v>2.9094143731768773E-2</v>
      </c>
      <c r="R47" s="1">
        <f t="shared" si="11"/>
        <v>0.97149328064124185</v>
      </c>
      <c r="S47">
        <f t="shared" si="12"/>
        <v>1.4382494407363389E-3</v>
      </c>
      <c r="T47">
        <f t="shared" si="13"/>
        <v>3.0573307769421465E-4</v>
      </c>
    </row>
    <row r="48" spans="1:20" x14ac:dyDescent="0.25">
      <c r="A48">
        <v>46</v>
      </c>
      <c r="B48">
        <f t="shared" si="0"/>
        <v>155.89044421743287</v>
      </c>
      <c r="C48" s="1">
        <f t="shared" si="3"/>
        <v>0.98267883953139634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3.3630840377984499</v>
      </c>
      <c r="I48">
        <v>3.8238856007793798</v>
      </c>
      <c r="J48">
        <v>1382.7502877745528</v>
      </c>
      <c r="L48">
        <f t="shared" si="5"/>
        <v>2.9111017451752597E-2</v>
      </c>
      <c r="M48">
        <f t="shared" si="6"/>
        <v>2.8023339052883123E-2</v>
      </c>
      <c r="N48">
        <f t="shared" si="7"/>
        <v>2.0833333333333481E-2</v>
      </c>
      <c r="O48">
        <f t="shared" si="8"/>
        <v>2.7712570256884117E-2</v>
      </c>
      <c r="P48" s="1">
        <f t="shared" si="9"/>
        <v>0.97037978150213078</v>
      </c>
      <c r="Q48">
        <f t="shared" si="10"/>
        <v>2.8517791198966136E-2</v>
      </c>
      <c r="R48" s="1">
        <f t="shared" si="11"/>
        <v>0.97230622931168242</v>
      </c>
      <c r="S48">
        <f t="shared" si="12"/>
        <v>1.3984471948684796E-3</v>
      </c>
      <c r="T48">
        <f t="shared" si="13"/>
        <v>3.1076879599900575E-4</v>
      </c>
    </row>
    <row r="49" spans="1:20" x14ac:dyDescent="0.25">
      <c r="A49">
        <v>47</v>
      </c>
      <c r="B49">
        <f t="shared" si="0"/>
        <v>151.44294141386337</v>
      </c>
      <c r="C49" s="1">
        <f t="shared" si="3"/>
        <v>0.98317300650957073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3.271712695184966</v>
      </c>
      <c r="I49">
        <v>3.7169549707165976</v>
      </c>
      <c r="J49">
        <v>1382.6824424970873</v>
      </c>
      <c r="L49">
        <f t="shared" si="5"/>
        <v>2.8529669191052043E-2</v>
      </c>
      <c r="M49">
        <f t="shared" si="6"/>
        <v>2.7484217520570398E-2</v>
      </c>
      <c r="N49">
        <f t="shared" si="7"/>
        <v>2.0408163265306145E-2</v>
      </c>
      <c r="O49">
        <f t="shared" si="8"/>
        <v>2.7168914480441453E-2</v>
      </c>
      <c r="P49" s="1">
        <f t="shared" si="9"/>
        <v>0.97118453068539135</v>
      </c>
      <c r="Q49">
        <f t="shared" si="10"/>
        <v>2.7963867444409818E-2</v>
      </c>
      <c r="R49" s="1">
        <f t="shared" si="11"/>
        <v>0.97308065424424639</v>
      </c>
      <c r="S49">
        <f t="shared" si="12"/>
        <v>1.3607547106105899E-3</v>
      </c>
      <c r="T49">
        <f t="shared" si="13"/>
        <v>3.1530304012894472E-4</v>
      </c>
    </row>
    <row r="50" spans="1:20" x14ac:dyDescent="0.25">
      <c r="A50">
        <v>48</v>
      </c>
      <c r="B50">
        <f t="shared" si="0"/>
        <v>147.20691808278858</v>
      </c>
      <c r="C50" s="1">
        <f t="shared" si="3"/>
        <v>0.98364367576857903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3.1845344190215594</v>
      </c>
      <c r="I50">
        <v>3.6149948532776577</v>
      </c>
      <c r="J50">
        <v>1382.6173259081029</v>
      </c>
      <c r="L50">
        <f t="shared" si="5"/>
        <v>2.7971084631132292E-2</v>
      </c>
      <c r="M50">
        <f t="shared" si="6"/>
        <v>2.6965447362439554E-2</v>
      </c>
      <c r="N50">
        <f t="shared" si="7"/>
        <v>2.0000000000000018E-2</v>
      </c>
      <c r="O50">
        <f t="shared" si="8"/>
        <v>2.6646067147554908E-2</v>
      </c>
      <c r="P50" s="1">
        <f t="shared" si="9"/>
        <v>0.9719523496156367</v>
      </c>
      <c r="Q50">
        <f t="shared" si="10"/>
        <v>2.7431087608597804E-2</v>
      </c>
      <c r="R50" s="1">
        <f t="shared" si="11"/>
        <v>0.97381908117603866</v>
      </c>
      <c r="S50">
        <f t="shared" si="12"/>
        <v>1.3250174835773842E-3</v>
      </c>
      <c r="T50">
        <f t="shared" si="13"/>
        <v>3.1938021488464585E-4</v>
      </c>
    </row>
    <row r="51" spans="1:20" x14ac:dyDescent="0.25">
      <c r="A51">
        <v>49</v>
      </c>
      <c r="B51">
        <f t="shared" si="0"/>
        <v>143.16845048999292</v>
      </c>
      <c r="C51" s="1">
        <f t="shared" si="3"/>
        <v>0.98409239439000074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3.1012815901047355</v>
      </c>
      <c r="I51">
        <v>3.5176854704961875</v>
      </c>
      <c r="J51">
        <v>1382.554782463176</v>
      </c>
      <c r="L51">
        <f t="shared" si="5"/>
        <v>2.7433952462237121E-2</v>
      </c>
      <c r="M51">
        <f t="shared" si="6"/>
        <v>2.6465897591328225E-2</v>
      </c>
      <c r="N51">
        <f t="shared" si="7"/>
        <v>1.9607843137254943E-2</v>
      </c>
      <c r="O51">
        <f t="shared" si="8"/>
        <v>2.6142857310489709E-2</v>
      </c>
      <c r="P51" s="1">
        <f t="shared" si="9"/>
        <v>0.97268559533752963</v>
      </c>
      <c r="Q51">
        <f t="shared" si="10"/>
        <v>2.6918263159694811E-2</v>
      </c>
      <c r="R51" s="1">
        <f t="shared" si="11"/>
        <v>0.97452382603870469</v>
      </c>
      <c r="S51">
        <f t="shared" si="12"/>
        <v>1.2910951517474123E-3</v>
      </c>
      <c r="T51">
        <f t="shared" si="13"/>
        <v>3.2304028083851577E-4</v>
      </c>
    </row>
    <row r="52" spans="1:20" x14ac:dyDescent="0.25">
      <c r="A52">
        <v>50</v>
      </c>
      <c r="B52">
        <f t="shared" si="0"/>
        <v>139.31477669060601</v>
      </c>
      <c r="C52" s="1">
        <f t="shared" si="3"/>
        <v>0.9845205803677104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3.0217082860845608</v>
      </c>
      <c r="I52">
        <v>3.4247331188351207</v>
      </c>
      <c r="J52">
        <v>1382.4946681580027</v>
      </c>
      <c r="L52">
        <f t="shared" si="5"/>
        <v>2.6917060191667508E-2</v>
      </c>
      <c r="M52">
        <f t="shared" si="6"/>
        <v>2.5984519496543901E-2</v>
      </c>
      <c r="N52">
        <f t="shared" si="7"/>
        <v>1.9230769230769162E-2</v>
      </c>
      <c r="O52">
        <f t="shared" si="8"/>
        <v>2.5658200233757977E-2</v>
      </c>
      <c r="P52" s="1">
        <f t="shared" si="9"/>
        <v>0.97338643380162515</v>
      </c>
      <c r="Q52">
        <f t="shared" si="10"/>
        <v>2.6424293030370194E-2</v>
      </c>
      <c r="R52" s="1">
        <f t="shared" si="11"/>
        <v>0.97519701592475061</v>
      </c>
      <c r="S52">
        <f t="shared" si="12"/>
        <v>1.2588599579095305E-3</v>
      </c>
      <c r="T52">
        <f t="shared" si="13"/>
        <v>3.2631926278592349E-4</v>
      </c>
    </row>
    <row r="53" spans="1:20" x14ac:dyDescent="0.25">
      <c r="A53">
        <v>51</v>
      </c>
      <c r="B53">
        <f t="shared" si="0"/>
        <v>135.63417989939964</v>
      </c>
      <c r="C53" s="1">
        <f t="shared" si="3"/>
        <v>0.98492953556673335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2.9455881618946531</v>
      </c>
      <c r="I53">
        <v>3.3358676105823863</v>
      </c>
      <c r="J53">
        <v>1382.4368494793634</v>
      </c>
      <c r="L53">
        <f t="shared" si="5"/>
        <v>2.6419285007938109E-2</v>
      </c>
      <c r="M53">
        <f t="shared" si="6"/>
        <v>2.5520339295943995E-2</v>
      </c>
      <c r="N53">
        <f t="shared" si="7"/>
        <v>1.8867924528302105E-2</v>
      </c>
      <c r="O53">
        <f t="shared" si="8"/>
        <v>2.5191089603338823E-2</v>
      </c>
      <c r="P53" s="1">
        <f t="shared" si="9"/>
        <v>0.97405685853239288</v>
      </c>
      <c r="Q53">
        <f t="shared" si="10"/>
        <v>2.5948155715841859E-2</v>
      </c>
      <c r="R53" s="1">
        <f t="shared" si="11"/>
        <v>0.97584060761775271</v>
      </c>
      <c r="S53">
        <f t="shared" si="12"/>
        <v>1.228195404599286E-3</v>
      </c>
      <c r="T53">
        <f t="shared" si="13"/>
        <v>3.2924969260517134E-4</v>
      </c>
    </row>
    <row r="54" spans="1:20" x14ac:dyDescent="0.25">
      <c r="A54">
        <v>52</v>
      </c>
      <c r="B54">
        <f t="shared" si="0"/>
        <v>132.11588547418154</v>
      </c>
      <c r="C54" s="1">
        <f t="shared" si="3"/>
        <v>0.98532045716953542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2.8727125712045551</v>
      </c>
      <c r="I54">
        <v>3.2508400072586441</v>
      </c>
      <c r="J54">
        <v>1382.3812024684141</v>
      </c>
      <c r="L54">
        <f t="shared" si="5"/>
        <v>2.5939585640047613E-2</v>
      </c>
      <c r="M54">
        <f t="shared" si="6"/>
        <v>2.5072451561683362E-2</v>
      </c>
      <c r="N54">
        <f t="shared" si="7"/>
        <v>1.8518518518518379E-2</v>
      </c>
      <c r="O54">
        <f t="shared" si="8"/>
        <v>2.47405905662057E-2</v>
      </c>
      <c r="P54" s="1">
        <f t="shared" si="9"/>
        <v>0.97469870717344409</v>
      </c>
      <c r="Q54">
        <f t="shared" si="10"/>
        <v>2.5488902213627651E-2</v>
      </c>
      <c r="R54" s="1">
        <f t="shared" si="11"/>
        <v>0.97645640400772449</v>
      </c>
      <c r="S54">
        <f t="shared" si="12"/>
        <v>1.1989950738419131E-3</v>
      </c>
      <c r="T54">
        <f t="shared" si="13"/>
        <v>3.318609954776619E-4</v>
      </c>
    </row>
    <row r="55" spans="1:20" x14ac:dyDescent="0.25">
      <c r="A55">
        <v>53</v>
      </c>
      <c r="B55">
        <f t="shared" si="0"/>
        <v>128.74996970895114</v>
      </c>
      <c r="C55" s="1">
        <f t="shared" si="3"/>
        <v>0.9856944478101165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2.8028888977614699</v>
      </c>
      <c r="I55">
        <v>3.1694206071997537</v>
      </c>
      <c r="J55">
        <v>1382.3276118824995</v>
      </c>
      <c r="L55">
        <f t="shared" si="5"/>
        <v>2.547699508768142E-2</v>
      </c>
      <c r="M55">
        <f t="shared" si="6"/>
        <v>2.4640013326175603E-2</v>
      </c>
      <c r="N55">
        <f t="shared" si="7"/>
        <v>1.8181818181818299E-2</v>
      </c>
      <c r="O55">
        <f t="shared" si="8"/>
        <v>2.4305833497922036E-2</v>
      </c>
      <c r="P55" s="1">
        <f t="shared" si="9"/>
        <v>0.97531367618416853</v>
      </c>
      <c r="Q55">
        <f t="shared" si="10"/>
        <v>2.5045649701951778E-2</v>
      </c>
      <c r="R55" s="1">
        <f t="shared" si="11"/>
        <v>0.97704606866567134</v>
      </c>
      <c r="S55">
        <f t="shared" si="12"/>
        <v>1.1711615897593841E-3</v>
      </c>
      <c r="T55">
        <f t="shared" si="13"/>
        <v>3.3417982825356685E-4</v>
      </c>
    </row>
    <row r="56" spans="1:20" x14ac:dyDescent="0.25">
      <c r="A56">
        <v>54</v>
      </c>
      <c r="B56">
        <f t="shared" si="0"/>
        <v>125.52727889978021</v>
      </c>
      <c r="C56" s="1">
        <f t="shared" si="3"/>
        <v>0.98605252456669112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2.7359390699724626</v>
      </c>
      <c r="I56">
        <v>3.0913971549425669</v>
      </c>
      <c r="J56">
        <v>1382.2759704436419</v>
      </c>
      <c r="L56">
        <f t="shared" si="5"/>
        <v>2.5030614115529981E-2</v>
      </c>
      <c r="M56">
        <f t="shared" si="6"/>
        <v>2.4222238787580119E-2</v>
      </c>
      <c r="N56">
        <f t="shared" si="7"/>
        <v>1.7857142857142794E-2</v>
      </c>
      <c r="O56">
        <f t="shared" si="8"/>
        <v>2.388600841170585E-2</v>
      </c>
      <c r="P56" s="1">
        <f t="shared" si="9"/>
        <v>0.97590333392248751</v>
      </c>
      <c r="Q56">
        <f t="shared" si="10"/>
        <v>2.461757586858182E-2</v>
      </c>
      <c r="R56" s="1">
        <f t="shared" si="11"/>
        <v>0.9776111388117763</v>
      </c>
      <c r="S56">
        <f t="shared" si="12"/>
        <v>1.1446057038241308E-3</v>
      </c>
      <c r="T56">
        <f t="shared" si="13"/>
        <v>3.3623037587426907E-4</v>
      </c>
    </row>
    <row r="57" spans="1:20" x14ac:dyDescent="0.25">
      <c r="A57">
        <v>55</v>
      </c>
      <c r="B57">
        <f t="shared" si="0"/>
        <v>122.43935736944353</v>
      </c>
      <c r="C57" s="1">
        <f t="shared" si="3"/>
        <v>0.98639562695895067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2.6716982358561516</v>
      </c>
      <c r="I57">
        <v>3.0165732446432436</v>
      </c>
      <c r="J57">
        <v>1382.2261781633749</v>
      </c>
      <c r="L57">
        <f t="shared" si="5"/>
        <v>2.4599605419647896E-2</v>
      </c>
      <c r="M57">
        <f t="shared" si="6"/>
        <v>2.3818394544849797E-2</v>
      </c>
      <c r="N57">
        <f t="shared" si="7"/>
        <v>1.7543859649122862E-2</v>
      </c>
      <c r="O57">
        <f t="shared" si="8"/>
        <v>2.3480359932488426E-2</v>
      </c>
      <c r="P57" s="1">
        <f t="shared" si="9"/>
        <v>0.97646913231516053</v>
      </c>
      <c r="Q57">
        <f t="shared" si="10"/>
        <v>2.4203913812786526E-2</v>
      </c>
      <c r="R57" s="1">
        <f t="shared" si="11"/>
        <v>0.97815303687834254</v>
      </c>
      <c r="S57">
        <f t="shared" si="12"/>
        <v>1.1192454871594704E-3</v>
      </c>
      <c r="T57">
        <f t="shared" si="13"/>
        <v>3.3803461236137089E-4</v>
      </c>
    </row>
    <row r="58" spans="1:20" x14ac:dyDescent="0.25">
      <c r="A58">
        <v>56</v>
      </c>
      <c r="B58">
        <f t="shared" si="0"/>
        <v>119.47838332428874</v>
      </c>
      <c r="C58" s="1">
        <f t="shared" si="3"/>
        <v>0.98672462407507899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2.6100135786770258</v>
      </c>
      <c r="I58">
        <v>2.9447668936348865</v>
      </c>
      <c r="J58">
        <v>1382.1781417351006</v>
      </c>
      <c r="L58">
        <f t="shared" si="5"/>
        <v>2.41831883862349E-2</v>
      </c>
      <c r="M58">
        <f t="shared" si="6"/>
        <v>2.3427795301570464E-2</v>
      </c>
      <c r="N58">
        <f t="shared" si="7"/>
        <v>1.7241379310344862E-2</v>
      </c>
      <c r="O58">
        <f t="shared" si="8"/>
        <v>2.3088182771269783E-2</v>
      </c>
      <c r="P58" s="1">
        <f t="shared" si="9"/>
        <v>0.97701241728903465</v>
      </c>
      <c r="Q58">
        <f t="shared" si="10"/>
        <v>2.3803947454572483E-2</v>
      </c>
      <c r="R58" s="1">
        <f t="shared" si="11"/>
        <v>0.97867308084053251</v>
      </c>
      <c r="S58">
        <f t="shared" si="12"/>
        <v>1.0950056149651166E-3</v>
      </c>
      <c r="T58">
        <f t="shared" si="13"/>
        <v>3.3961253030068139E-4</v>
      </c>
    </row>
    <row r="59" spans="1:20" x14ac:dyDescent="0.25">
      <c r="A59">
        <v>57</v>
      </c>
      <c r="B59">
        <f t="shared" si="0"/>
        <v>116.63711157487828</v>
      </c>
      <c r="C59" s="1">
        <f t="shared" si="3"/>
        <v>0.98704032093612459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2.550743256276125</v>
      </c>
      <c r="I59">
        <v>2.8758092655166525</v>
      </c>
      <c r="J59">
        <v>1382.1317739861552</v>
      </c>
      <c r="L59">
        <f t="shared" si="5"/>
        <v>2.3780634373823717E-2</v>
      </c>
      <c r="M59">
        <f t="shared" si="6"/>
        <v>2.3049799985624064E-2</v>
      </c>
      <c r="N59">
        <f t="shared" si="7"/>
        <v>1.6949152542372836E-2</v>
      </c>
      <c r="O59">
        <f t="shared" si="8"/>
        <v>2.2708817641839185E-2</v>
      </c>
      <c r="P59" s="1">
        <f t="shared" si="9"/>
        <v>0.97753443811284468</v>
      </c>
      <c r="Q59">
        <f t="shared" si="10"/>
        <v>2.3417007392770528E-2</v>
      </c>
      <c r="R59" s="1">
        <f t="shared" si="11"/>
        <v>0.97917249346415469</v>
      </c>
      <c r="S59">
        <f t="shared" si="12"/>
        <v>1.0718167319845318E-3</v>
      </c>
      <c r="T59">
        <f t="shared" si="13"/>
        <v>3.4098234378487913E-4</v>
      </c>
    </row>
    <row r="60" spans="1:20" x14ac:dyDescent="0.25">
      <c r="A60">
        <v>58</v>
      </c>
      <c r="B60">
        <f t="shared" si="0"/>
        <v>113.90882228558553</v>
      </c>
      <c r="C60" s="1">
        <f t="shared" si="3"/>
        <v>0.98734346419049046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2.4937554494007421</v>
      </c>
      <c r="I60">
        <v>2.8095435249522946</v>
      </c>
      <c r="J60">
        <v>1382.0869933829078</v>
      </c>
      <c r="L60">
        <f t="shared" si="5"/>
        <v>2.3391262458872242E-2</v>
      </c>
      <c r="M60">
        <f t="shared" si="6"/>
        <v>2.268380823851146E-2</v>
      </c>
      <c r="N60">
        <f t="shared" si="7"/>
        <v>1.6666666666666718E-2</v>
      </c>
      <c r="O60">
        <f t="shared" si="8"/>
        <v>2.234164757082624E-2</v>
      </c>
      <c r="P60" s="1">
        <f t="shared" si="9"/>
        <v>0.97803635577900805</v>
      </c>
      <c r="Q60">
        <f t="shared" si="10"/>
        <v>2.3042467161831337E-2</v>
      </c>
      <c r="R60" s="1">
        <f t="shared" si="11"/>
        <v>0.97965241059956976</v>
      </c>
      <c r="S60">
        <f t="shared" si="12"/>
        <v>1.0496148880460021E-3</v>
      </c>
      <c r="T60">
        <f t="shared" si="13"/>
        <v>3.4216066768522069E-4</v>
      </c>
    </row>
    <row r="61" spans="1:20" x14ac:dyDescent="0.25">
      <c r="A61">
        <v>59</v>
      </c>
      <c r="B61">
        <f t="shared" si="0"/>
        <v>111.28727503167137</v>
      </c>
      <c r="C61" s="1">
        <f t="shared" si="3"/>
        <v>0.98763474721870315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2.438927506288076</v>
      </c>
      <c r="I61">
        <v>2.7458238087285327</v>
      </c>
      <c r="J61">
        <v>1382.0437235829422</v>
      </c>
      <c r="L61">
        <f t="shared" si="5"/>
        <v>2.3014435592544125E-2</v>
      </c>
      <c r="M61">
        <f t="shared" si="6"/>
        <v>2.2329257233845379E-2</v>
      </c>
      <c r="N61">
        <f t="shared" si="7"/>
        <v>1.6393442622950727E-2</v>
      </c>
      <c r="O61">
        <f t="shared" si="8"/>
        <v>2.1986094557043034E-2</v>
      </c>
      <c r="P61" s="1">
        <f t="shared" si="9"/>
        <v>0.97851925053766808</v>
      </c>
      <c r="Q61">
        <f t="shared" si="10"/>
        <v>2.2679739843092128E-2</v>
      </c>
      <c r="R61" s="1">
        <f t="shared" si="11"/>
        <v>0.9801138886336056</v>
      </c>
      <c r="S61">
        <f t="shared" si="12"/>
        <v>1.0283410355010902E-3</v>
      </c>
      <c r="T61">
        <f t="shared" si="13"/>
        <v>3.4316267680234436E-4</v>
      </c>
    </row>
    <row r="62" spans="1:20" x14ac:dyDescent="0.25">
      <c r="A62">
        <v>60</v>
      </c>
      <c r="B62">
        <f t="shared" si="0"/>
        <v>108.7666675387761</v>
      </c>
      <c r="C62" s="1">
        <f t="shared" si="3"/>
        <v>0.98791481471791376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2.3861451724215232</v>
      </c>
      <c r="I62">
        <v>2.6845142996470051</v>
      </c>
      <c r="J62">
        <v>1382.0018930292488</v>
      </c>
      <c r="L62">
        <f t="shared" si="5"/>
        <v>2.2649557123021635E-2</v>
      </c>
      <c r="M62">
        <f t="shared" si="6"/>
        <v>2.1985618789599148E-2</v>
      </c>
      <c r="N62">
        <f t="shared" si="7"/>
        <v>1.6129032258064724E-2</v>
      </c>
      <c r="O62">
        <f t="shared" si="8"/>
        <v>2.1641616542709241E-2</v>
      </c>
      <c r="P62" s="1">
        <f t="shared" si="9"/>
        <v>0.97898412868058182</v>
      </c>
      <c r="Q62">
        <f t="shared" si="10"/>
        <v>2.2328274992238994E-2</v>
      </c>
      <c r="R62" s="1">
        <f t="shared" si="11"/>
        <v>0.98055791119672076</v>
      </c>
      <c r="S62">
        <f t="shared" si="12"/>
        <v>1.0079405803123942E-3</v>
      </c>
      <c r="T62">
        <f t="shared" si="13"/>
        <v>3.4400224688990733E-4</v>
      </c>
    </row>
  </sheetData>
  <autoFilter ref="A1:Y1" xr:uid="{2029224F-73D1-4141-9B70-F150178FA0B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663D-7743-479D-B6B7-1D93D9546D4C}">
  <dimension ref="A1:Y62"/>
  <sheetViews>
    <sheetView zoomScale="85" zoomScaleNormal="85" workbookViewId="0">
      <selection activeCell="M37" sqref="M3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113.54014954486169</v>
      </c>
      <c r="I2">
        <v>138.07746311685503</v>
      </c>
      <c r="J2">
        <v>1424.1899367644305</v>
      </c>
    </row>
    <row r="3" spans="1:25" x14ac:dyDescent="0.25">
      <c r="A3">
        <v>1</v>
      </c>
      <c r="B3">
        <f t="shared" ref="B3:B62" si="0">W$9*(1+W$7*W$8*$A3)^(-1/W$8)</f>
        <v>8170.8207696769468</v>
      </c>
      <c r="C3" s="1">
        <f>1-B3/B$2</f>
        <v>9.2131025591450366E-2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89.166992162579447</v>
      </c>
      <c r="I3">
        <v>110.51917652904466</v>
      </c>
      <c r="J3">
        <v>1433.7552039702907</v>
      </c>
      <c r="L3">
        <f>1-(B3/B2)</f>
        <v>9.2131025591450366E-2</v>
      </c>
      <c r="M3">
        <f>1-(D3/D2)</f>
        <v>0.23838553246020433</v>
      </c>
      <c r="N3">
        <f>1-(F3/F2)</f>
        <v>0.33333333333333337</v>
      </c>
      <c r="O3">
        <f>1-(H3/H2)</f>
        <v>0.21466553884229278</v>
      </c>
      <c r="P3" s="1">
        <f>1-H3/H$2</f>
        <v>0.21466553884229278</v>
      </c>
      <c r="Q3">
        <f>1-(I3/I2)</f>
        <v>0.19958569607038468</v>
      </c>
      <c r="R3" s="1">
        <f>1-I3/I$2</f>
        <v>0.19958569607038468</v>
      </c>
      <c r="S3">
        <f>L3-O3</f>
        <v>-0.12253451325084241</v>
      </c>
      <c r="T3">
        <f>M3-O3</f>
        <v>2.371999361791155E-2</v>
      </c>
    </row>
    <row r="4" spans="1:25" x14ac:dyDescent="0.25">
      <c r="A4">
        <v>2</v>
      </c>
      <c r="B4">
        <f t="shared" si="0"/>
        <v>7463.6259269950724</v>
      </c>
      <c r="C4" s="1">
        <f t="shared" ref="C4:C62" si="3">1-B4/B$2</f>
        <v>0.17070823033388083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72.849146326853401</v>
      </c>
      <c r="I4">
        <v>91.230139277774427</v>
      </c>
      <c r="J4">
        <v>1440.9351329219753</v>
      </c>
      <c r="L4">
        <f t="shared" ref="L4:L62" si="5">1-(B4/B3)</f>
        <v>8.6551261203326457E-2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62" si="8">1-(H4/H3)</f>
        <v>0.18300321049266177</v>
      </c>
      <c r="P4" s="1">
        <f t="shared" ref="P4:P62" si="9">1-H4/H$2</f>
        <v>0.35838426654467781</v>
      </c>
      <c r="Q4">
        <f t="shared" ref="Q4:Q62" si="10">1-(I4/I3)</f>
        <v>0.17453113438825729</v>
      </c>
      <c r="R4" s="1">
        <f t="shared" ref="R4:R62" si="11">1-I4/I$2</f>
        <v>0.33928291251580778</v>
      </c>
      <c r="S4">
        <f t="shared" ref="S4:S62" si="12">L4-O4</f>
        <v>-9.6451949289335315E-2</v>
      </c>
      <c r="T4">
        <f t="shared" ref="T4:T62" si="13">M4-O4</f>
        <v>2.1368828907545101E-2</v>
      </c>
    </row>
    <row r="5" spans="1:25" x14ac:dyDescent="0.25">
      <c r="A5">
        <v>3</v>
      </c>
      <c r="B5">
        <f t="shared" si="0"/>
        <v>6854.5302078581608</v>
      </c>
      <c r="C5" s="1">
        <f t="shared" si="3"/>
        <v>0.23838553246020433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61.167608572389582</v>
      </c>
      <c r="I5">
        <v>77.085904167532831</v>
      </c>
      <c r="J5">
        <v>1446.5300507351931</v>
      </c>
      <c r="L5">
        <f t="shared" si="5"/>
        <v>8.1608553951489249E-2</v>
      </c>
      <c r="M5">
        <f t="shared" si="6"/>
        <v>0.17883651621508134</v>
      </c>
      <c r="N5">
        <f t="shared" si="7"/>
        <v>0.19999999999999996</v>
      </c>
      <c r="O5">
        <f t="shared" si="8"/>
        <v>0.16035243161329693</v>
      </c>
      <c r="P5" s="1">
        <f t="shared" si="9"/>
        <v>0.46126890956558764</v>
      </c>
      <c r="Q5">
        <f t="shared" si="10"/>
        <v>0.15503906079958629</v>
      </c>
      <c r="R5" s="1">
        <f t="shared" si="11"/>
        <v>0.44171986921359507</v>
      </c>
      <c r="S5">
        <f t="shared" si="12"/>
        <v>-7.8743877661807682E-2</v>
      </c>
      <c r="T5">
        <f t="shared" si="13"/>
        <v>1.8484084601784412E-2</v>
      </c>
    </row>
    <row r="6" spans="1:25" x14ac:dyDescent="0.25">
      <c r="A6">
        <v>4</v>
      </c>
      <c r="B6">
        <f t="shared" si="0"/>
        <v>6325.3623603616879</v>
      </c>
      <c r="C6" s="1">
        <f t="shared" si="3"/>
        <v>0.29718195995981245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52.419165345169276</v>
      </c>
      <c r="I6">
        <v>66.331778684969294</v>
      </c>
      <c r="J6">
        <v>1451.0170014015425</v>
      </c>
      <c r="L6">
        <f t="shared" si="5"/>
        <v>7.7199725065012492E-2</v>
      </c>
      <c r="M6">
        <f t="shared" si="6"/>
        <v>0.15896518607938703</v>
      </c>
      <c r="N6">
        <f t="shared" si="7"/>
        <v>0.16666666666666674</v>
      </c>
      <c r="O6">
        <f t="shared" si="8"/>
        <v>0.14302411736216314</v>
      </c>
      <c r="P6" s="1">
        <f t="shared" si="9"/>
        <v>0.53832044827052528</v>
      </c>
      <c r="Q6">
        <f t="shared" si="10"/>
        <v>0.1395083264404775</v>
      </c>
      <c r="R6" s="1">
        <f t="shared" si="11"/>
        <v>0.51960459594457731</v>
      </c>
      <c r="S6">
        <f t="shared" si="12"/>
        <v>-6.5824392297150647E-2</v>
      </c>
      <c r="T6">
        <f t="shared" si="13"/>
        <v>1.5941068717223894E-2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5862.0755539870452</v>
      </c>
      <c r="C7" s="1">
        <f t="shared" si="3"/>
        <v>0.34865827177921715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45.644668267957726</v>
      </c>
      <c r="I7">
        <v>57.917692407476039</v>
      </c>
      <c r="J7">
        <v>1454.6979866749134</v>
      </c>
      <c r="L7">
        <f t="shared" si="5"/>
        <v>7.3242729820169772E-2</v>
      </c>
      <c r="M7">
        <f t="shared" si="6"/>
        <v>0.1430637452807626</v>
      </c>
      <c r="N7">
        <f t="shared" si="7"/>
        <v>0.14285714285714279</v>
      </c>
      <c r="O7">
        <f t="shared" si="8"/>
        <v>0.12923702681267235</v>
      </c>
      <c r="P7" s="1">
        <f t="shared" si="9"/>
        <v>0.59798654087624992</v>
      </c>
      <c r="Q7">
        <f t="shared" si="10"/>
        <v>0.12684849470801052</v>
      </c>
      <c r="R7" s="1">
        <f t="shared" si="11"/>
        <v>0.58054202981365421</v>
      </c>
      <c r="S7">
        <f t="shared" si="12"/>
        <v>-5.5994296992502579E-2</v>
      </c>
      <c r="T7">
        <f t="shared" si="13"/>
        <v>1.3826718468090249E-2</v>
      </c>
      <c r="V7" t="s">
        <v>17</v>
      </c>
      <c r="W7">
        <v>0.1</v>
      </c>
      <c r="X7">
        <v>0.3</v>
      </c>
      <c r="Y7">
        <v>0.5</v>
      </c>
    </row>
    <row r="8" spans="1:25" s="3" customFormat="1" x14ac:dyDescent="0.25">
      <c r="A8" s="3">
        <v>6</v>
      </c>
      <c r="B8" s="3">
        <f t="shared" si="0"/>
        <v>5453.6558901478647</v>
      </c>
      <c r="C8" s="1">
        <f t="shared" si="3"/>
        <v>0.394038234428015</v>
      </c>
      <c r="D8" s="3">
        <f t="shared" si="1"/>
        <v>561.56923361618999</v>
      </c>
      <c r="E8" s="1">
        <f t="shared" si="4"/>
        <v>0.68801709243545006</v>
      </c>
      <c r="F8" s="3">
        <f t="shared" si="2"/>
        <v>925</v>
      </c>
      <c r="H8" s="3">
        <v>40.26026074071239</v>
      </c>
      <c r="I8" s="3">
        <v>51.180286640980093</v>
      </c>
      <c r="J8" s="3">
        <v>1457.7737402506727</v>
      </c>
      <c r="L8" s="3">
        <f t="shared" si="5"/>
        <v>6.9671511408855302E-2</v>
      </c>
      <c r="M8" s="3">
        <f t="shared" si="6"/>
        <v>0.13005166776623522</v>
      </c>
      <c r="N8" s="3">
        <f t="shared" si="7"/>
        <v>0.125</v>
      </c>
      <c r="O8" s="3">
        <f t="shared" si="8"/>
        <v>0.1179635591967958</v>
      </c>
      <c r="P8" s="1">
        <f t="shared" si="9"/>
        <v>0.6454094793595031</v>
      </c>
      <c r="Q8" s="3">
        <f t="shared" si="10"/>
        <v>0.11632724796933169</v>
      </c>
      <c r="R8" s="1">
        <f t="shared" si="11"/>
        <v>0.62933642112423382</v>
      </c>
      <c r="S8" s="3">
        <f t="shared" si="12"/>
        <v>-4.8292047787940495E-2</v>
      </c>
      <c r="T8" s="3">
        <f t="shared" si="13"/>
        <v>1.2088108569439426E-2</v>
      </c>
      <c r="V8" s="3" t="s">
        <v>18</v>
      </c>
      <c r="W8" s="3">
        <v>0.7</v>
      </c>
      <c r="X8" s="3">
        <v>0.7</v>
      </c>
      <c r="Y8" s="3">
        <v>1</v>
      </c>
    </row>
    <row r="9" spans="1:25" x14ac:dyDescent="0.25">
      <c r="A9">
        <v>7</v>
      </c>
      <c r="B9">
        <f t="shared" si="0"/>
        <v>5091.3570496871489</v>
      </c>
      <c r="C9" s="1">
        <f t="shared" si="3"/>
        <v>0.43429366114587231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35.889826991104449</v>
      </c>
      <c r="I9">
        <v>45.681344842942892</v>
      </c>
      <c r="J9">
        <v>1460.383158181354</v>
      </c>
      <c r="L9">
        <f t="shared" si="5"/>
        <v>6.6432288314195898E-2</v>
      </c>
      <c r="M9">
        <f t="shared" si="6"/>
        <v>0.11920761492867227</v>
      </c>
      <c r="N9">
        <f t="shared" si="7"/>
        <v>0.11111111111111116</v>
      </c>
      <c r="O9">
        <f t="shared" si="8"/>
        <v>0.10855453166969742</v>
      </c>
      <c r="P9" s="1">
        <f t="shared" si="9"/>
        <v>0.6839018872621464</v>
      </c>
      <c r="Q9">
        <f t="shared" si="10"/>
        <v>0.10744257523626677</v>
      </c>
      <c r="R9" s="1">
        <f t="shared" si="11"/>
        <v>0.66916147058493713</v>
      </c>
      <c r="S9">
        <f t="shared" si="12"/>
        <v>-4.2122243355501521E-2</v>
      </c>
      <c r="T9">
        <f t="shared" si="13"/>
        <v>1.0653083258974849E-2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4768.1534778495952</v>
      </c>
      <c r="C10" s="1">
        <f t="shared" si="3"/>
        <v>0.47020516912782273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32.280396167597004</v>
      </c>
      <c r="I10">
        <v>41.120735676833917</v>
      </c>
      <c r="J10">
        <v>1462.6253583888267</v>
      </c>
      <c r="L10">
        <f t="shared" si="5"/>
        <v>6.3480830097628616E-2</v>
      </c>
      <c r="M10">
        <f t="shared" si="6"/>
        <v>0.11003175018837408</v>
      </c>
      <c r="N10">
        <f t="shared" si="7"/>
        <v>9.9999999999999978E-2</v>
      </c>
      <c r="O10">
        <f t="shared" si="8"/>
        <v>0.1005697470874426</v>
      </c>
      <c r="P10" s="1">
        <f t="shared" si="9"/>
        <v>0.7156917945150103</v>
      </c>
      <c r="Q10">
        <f t="shared" si="10"/>
        <v>9.9835264959663772E-2</v>
      </c>
      <c r="R10" s="1">
        <f t="shared" si="11"/>
        <v>0.70219082282795553</v>
      </c>
      <c r="S10">
        <f t="shared" si="12"/>
        <v>-3.708891698981398E-2</v>
      </c>
      <c r="T10">
        <f t="shared" si="13"/>
        <v>9.462003100931482E-3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4478.3430701179623</v>
      </c>
      <c r="C11" s="1">
        <f t="shared" si="3"/>
        <v>0.50240632554244868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29.255638249945605</v>
      </c>
      <c r="I11">
        <v>37.286358530699445</v>
      </c>
      <c r="J11">
        <v>1464.5731361923829</v>
      </c>
      <c r="L11">
        <f t="shared" si="5"/>
        <v>6.0780427701822903E-2</v>
      </c>
      <c r="M11">
        <f t="shared" si="6"/>
        <v>0.10216683306186514</v>
      </c>
      <c r="N11">
        <f t="shared" si="7"/>
        <v>9.0909090909090828E-2</v>
      </c>
      <c r="O11">
        <f t="shared" si="8"/>
        <v>9.3702626880634243E-2</v>
      </c>
      <c r="P11" s="1">
        <f t="shared" si="9"/>
        <v>0.74233222021267298</v>
      </c>
      <c r="Q11">
        <f t="shared" si="10"/>
        <v>9.324680317659384E-2</v>
      </c>
      <c r="R11" s="1">
        <f t="shared" si="11"/>
        <v>0.72996057655590052</v>
      </c>
      <c r="S11">
        <f t="shared" si="12"/>
        <v>-3.292219917881134E-2</v>
      </c>
      <c r="T11">
        <f t="shared" si="13"/>
        <v>8.4642061812308933E-3</v>
      </c>
    </row>
    <row r="12" spans="1:25" x14ac:dyDescent="0.25">
      <c r="A12">
        <v>10</v>
      </c>
      <c r="B12">
        <f t="shared" si="0"/>
        <v>4217.2540562276126</v>
      </c>
      <c r="C12" s="1">
        <f t="shared" si="3"/>
        <v>0.53141621597470978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26.689076157518308</v>
      </c>
      <c r="I12">
        <v>34.024443890276331</v>
      </c>
      <c r="J12">
        <v>1466.2811200256149</v>
      </c>
      <c r="L12">
        <f t="shared" si="5"/>
        <v>5.8300360156077202E-2</v>
      </c>
      <c r="M12">
        <f t="shared" si="6"/>
        <v>9.5350780680094616E-2</v>
      </c>
      <c r="N12">
        <f t="shared" si="7"/>
        <v>8.333333333333337E-2</v>
      </c>
      <c r="O12">
        <f t="shared" si="8"/>
        <v>8.7728801897940745E-2</v>
      </c>
      <c r="P12" s="1">
        <f t="shared" si="9"/>
        <v>0.76493710582111762</v>
      </c>
      <c r="Q12">
        <f t="shared" si="10"/>
        <v>8.7482789120783666E-2</v>
      </c>
      <c r="R12" s="1">
        <f t="shared" si="11"/>
        <v>0.75358437849135873</v>
      </c>
      <c r="S12">
        <f t="shared" si="12"/>
        <v>-2.9428441741863542E-2</v>
      </c>
      <c r="T12">
        <f t="shared" si="13"/>
        <v>7.6219787821538709E-3</v>
      </c>
    </row>
    <row r="13" spans="1:25" x14ac:dyDescent="0.25">
      <c r="A13">
        <v>11</v>
      </c>
      <c r="B13">
        <f t="shared" si="0"/>
        <v>3981.0257442826096</v>
      </c>
      <c r="C13" s="1">
        <f t="shared" si="3"/>
        <v>0.55766380619082123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24.487648887786428</v>
      </c>
      <c r="I13">
        <v>31.220869054823389</v>
      </c>
      <c r="J13">
        <v>1467.7912700668164</v>
      </c>
      <c r="L13">
        <f t="shared" si="5"/>
        <v>5.6014721616347796E-2</v>
      </c>
      <c r="M13">
        <f t="shared" si="6"/>
        <v>8.9386976558812781E-2</v>
      </c>
      <c r="N13">
        <f t="shared" si="7"/>
        <v>7.6923076923076761E-2</v>
      </c>
      <c r="O13">
        <f t="shared" si="8"/>
        <v>8.2484206524763404E-2</v>
      </c>
      <c r="P13" s="1">
        <f t="shared" si="9"/>
        <v>0.78432608213087718</v>
      </c>
      <c r="Q13">
        <f t="shared" si="10"/>
        <v>8.2398843739931338E-2</v>
      </c>
      <c r="R13" s="1">
        <f t="shared" si="11"/>
        <v>0.7738887407831273</v>
      </c>
      <c r="S13">
        <f t="shared" si="12"/>
        <v>-2.6469484908415608E-2</v>
      </c>
      <c r="T13">
        <f t="shared" si="13"/>
        <v>6.9027700340493769E-3</v>
      </c>
    </row>
    <row r="14" spans="1:25" s="3" customFormat="1" x14ac:dyDescent="0.25">
      <c r="A14" s="3">
        <v>12</v>
      </c>
      <c r="B14" s="3">
        <f t="shared" si="0"/>
        <v>3766.4424306493274</v>
      </c>
      <c r="C14" s="1">
        <f t="shared" si="3"/>
        <v>0.58150639659451919</v>
      </c>
      <c r="D14" s="3">
        <f t="shared" si="1"/>
        <v>298.19288140239502</v>
      </c>
      <c r="E14" s="1">
        <f t="shared" si="4"/>
        <v>0.83433728810978058</v>
      </c>
      <c r="F14" s="3">
        <f t="shared" si="2"/>
        <v>528.57142857142856</v>
      </c>
      <c r="H14" s="3">
        <v>22.581559907787753</v>
      </c>
      <c r="I14" s="3">
        <v>28.789451214694999</v>
      </c>
      <c r="J14" s="3">
        <v>1469.136159849367</v>
      </c>
      <c r="L14" s="3">
        <f t="shared" si="5"/>
        <v>5.3901513684370905E-2</v>
      </c>
      <c r="M14" s="3">
        <f t="shared" si="6"/>
        <v>8.4125038819528264E-2</v>
      </c>
      <c r="N14" s="3">
        <f t="shared" si="7"/>
        <v>7.1428571428571508E-2</v>
      </c>
      <c r="O14" s="3">
        <f t="shared" si="8"/>
        <v>7.7838790842405636E-2</v>
      </c>
      <c r="P14" s="1">
        <f t="shared" si="9"/>
        <v>0.80111387911405396</v>
      </c>
      <c r="Q14" s="3">
        <f t="shared" si="10"/>
        <v>7.7877967966197725E-2</v>
      </c>
      <c r="R14" s="1">
        <f t="shared" si="11"/>
        <v>0.79149782618521547</v>
      </c>
      <c r="S14" s="3">
        <f t="shared" si="12"/>
        <v>-2.3937277158034731E-2</v>
      </c>
      <c r="T14" s="3">
        <f t="shared" si="13"/>
        <v>6.2862479771226276E-3</v>
      </c>
    </row>
    <row r="15" spans="1:25" x14ac:dyDescent="0.25">
      <c r="A15">
        <v>13</v>
      </c>
      <c r="B15">
        <f t="shared" si="0"/>
        <v>3570.8061206149014</v>
      </c>
      <c r="C15" s="1">
        <f t="shared" si="3"/>
        <v>0.60324376437612215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20.917415163602165</v>
      </c>
      <c r="I15">
        <v>26.663878367430712</v>
      </c>
      <c r="J15">
        <v>1470.341594782831</v>
      </c>
      <c r="L15">
        <f t="shared" si="5"/>
        <v>5.1941935562970665E-2</v>
      </c>
      <c r="M15">
        <f t="shared" si="6"/>
        <v>7.9447989267362962E-2</v>
      </c>
      <c r="N15">
        <f t="shared" si="7"/>
        <v>6.6666666666666652E-2</v>
      </c>
      <c r="O15">
        <f t="shared" si="8"/>
        <v>7.3694853277681216E-2</v>
      </c>
      <c r="P15" s="1">
        <f t="shared" si="9"/>
        <v>0.815770762611711</v>
      </c>
      <c r="Q15">
        <f t="shared" si="10"/>
        <v>7.3831655609306379E-2</v>
      </c>
      <c r="R15" s="1">
        <f t="shared" si="11"/>
        <v>0.80689188687610036</v>
      </c>
      <c r="S15">
        <f t="shared" si="12"/>
        <v>-2.1752917714710551E-2</v>
      </c>
      <c r="T15">
        <f t="shared" si="13"/>
        <v>5.7531359896817458E-3</v>
      </c>
    </row>
    <row r="16" spans="1:25" x14ac:dyDescent="0.25">
      <c r="A16">
        <v>14</v>
      </c>
      <c r="B16">
        <f t="shared" si="0"/>
        <v>3391.8379480578119</v>
      </c>
      <c r="C16" s="1">
        <f t="shared" si="3"/>
        <v>0.62312911688246531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19.45373141598737</v>
      </c>
      <c r="I16">
        <v>24.792383006626455</v>
      </c>
      <c r="J16">
        <v>1471.4282588313636</v>
      </c>
      <c r="L16">
        <f t="shared" si="5"/>
        <v>5.0119823510964112E-2</v>
      </c>
      <c r="M16">
        <f t="shared" si="6"/>
        <v>7.5263469368397451E-2</v>
      </c>
      <c r="N16">
        <f t="shared" si="7"/>
        <v>6.25E-2</v>
      </c>
      <c r="O16">
        <f t="shared" si="8"/>
        <v>6.9974408222374995E-2</v>
      </c>
      <c r="P16" s="1">
        <f t="shared" si="9"/>
        <v>0.82866209447521588</v>
      </c>
      <c r="Q16">
        <f t="shared" si="10"/>
        <v>7.0188415016558259E-2</v>
      </c>
      <c r="R16" s="1">
        <f t="shared" si="11"/>
        <v>0.8204458392631051</v>
      </c>
      <c r="S16">
        <f t="shared" si="12"/>
        <v>-1.9854584711410883E-2</v>
      </c>
      <c r="T16">
        <f t="shared" si="13"/>
        <v>5.2890611460224557E-3</v>
      </c>
    </row>
    <row r="17" spans="1:20" x14ac:dyDescent="0.25">
      <c r="A17">
        <v>15</v>
      </c>
      <c r="B17">
        <f t="shared" si="0"/>
        <v>3227.6010701362557</v>
      </c>
      <c r="C17" s="1">
        <f t="shared" si="3"/>
        <v>0.64137765887374942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18.157821009468258</v>
      </c>
      <c r="I17">
        <v>23.134008100748808</v>
      </c>
      <c r="J17">
        <v>1472.4129280462882</v>
      </c>
      <c r="L17">
        <f t="shared" si="5"/>
        <v>4.8421204207470869E-2</v>
      </c>
      <c r="M17">
        <f t="shared" si="6"/>
        <v>7.1497588815278679E-2</v>
      </c>
      <c r="N17">
        <f t="shared" si="7"/>
        <v>5.8823529411764719E-2</v>
      </c>
      <c r="O17">
        <f t="shared" si="8"/>
        <v>6.6615004536050848E-2</v>
      </c>
      <c r="P17" s="1">
        <f t="shared" si="9"/>
        <v>0.84007576982894683</v>
      </c>
      <c r="Q17">
        <f t="shared" si="10"/>
        <v>6.6890500418390619E-2</v>
      </c>
      <c r="R17" s="1">
        <f t="shared" si="11"/>
        <v>0.83245630692700023</v>
      </c>
      <c r="S17">
        <f t="shared" si="12"/>
        <v>-1.8193800328579979E-2</v>
      </c>
      <c r="T17">
        <f t="shared" si="13"/>
        <v>4.8825842792278307E-3</v>
      </c>
    </row>
    <row r="18" spans="1:20" x14ac:dyDescent="0.25">
      <c r="A18">
        <v>16</v>
      </c>
      <c r="B18">
        <f t="shared" si="0"/>
        <v>3076.4398084819727</v>
      </c>
      <c r="C18" s="1">
        <f t="shared" si="3"/>
        <v>0.6581733546131141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17.003600777448735</v>
      </c>
      <c r="I18">
        <v>21.655958977791975</v>
      </c>
      <c r="J18">
        <v>1473.3093540316393</v>
      </c>
      <c r="L18">
        <f t="shared" si="5"/>
        <v>4.6833935907668267E-2</v>
      </c>
      <c r="M18">
        <f t="shared" si="6"/>
        <v>6.8090530230328961E-2</v>
      </c>
      <c r="N18">
        <f t="shared" si="7"/>
        <v>5.5555555555555691E-2</v>
      </c>
      <c r="O18">
        <f t="shared" si="8"/>
        <v>6.3566010008451079E-2</v>
      </c>
      <c r="P18" s="1">
        <f t="shared" si="9"/>
        <v>0.85024151504459389</v>
      </c>
      <c r="Q18">
        <f t="shared" si="10"/>
        <v>6.389074977928233E-2</v>
      </c>
      <c r="R18" s="1">
        <f t="shared" si="11"/>
        <v>0.84316079909822417</v>
      </c>
      <c r="S18">
        <f t="shared" si="12"/>
        <v>-1.6732074100782812E-2</v>
      </c>
      <c r="T18">
        <f t="shared" si="13"/>
        <v>4.5245202218778813E-3</v>
      </c>
    </row>
    <row r="19" spans="1:20" x14ac:dyDescent="0.25">
      <c r="A19">
        <v>17</v>
      </c>
      <c r="B19">
        <f t="shared" si="0"/>
        <v>2936.9312068480067</v>
      </c>
      <c r="C19" s="1">
        <f t="shared" si="3"/>
        <v>0.67367431035022141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15.970021294378974</v>
      </c>
      <c r="I19">
        <v>20.33169155076693</v>
      </c>
      <c r="J19">
        <v>1474.1289175396187</v>
      </c>
      <c r="L19">
        <f t="shared" si="5"/>
        <v>4.5347417898224607E-2</v>
      </c>
      <c r="M19">
        <f t="shared" si="6"/>
        <v>6.4993351805466615E-2</v>
      </c>
      <c r="N19">
        <f t="shared" si="7"/>
        <v>5.2631578947368363E-2</v>
      </c>
      <c r="O19">
        <f t="shared" si="8"/>
        <v>6.0785918029818808E-2</v>
      </c>
      <c r="P19" s="1">
        <f t="shared" si="9"/>
        <v>0.85934472203536294</v>
      </c>
      <c r="Q19">
        <f t="shared" si="10"/>
        <v>6.1150255612465454E-2</v>
      </c>
      <c r="R19" s="1">
        <f t="shared" si="11"/>
        <v>0.85275155632342248</v>
      </c>
      <c r="S19">
        <f t="shared" si="12"/>
        <v>-1.5438500131594202E-2</v>
      </c>
      <c r="T19">
        <f t="shared" si="13"/>
        <v>4.2074337756478064E-3</v>
      </c>
    </row>
    <row r="20" spans="1:20" s="3" customFormat="1" x14ac:dyDescent="0.25">
      <c r="A20" s="3">
        <v>18</v>
      </c>
      <c r="B20" s="3">
        <f t="shared" si="0"/>
        <v>2807.8461680809501</v>
      </c>
      <c r="C20" s="1">
        <f t="shared" si="3"/>
        <v>0.68801709243545006</v>
      </c>
      <c r="D20" s="3">
        <f t="shared" si="1"/>
        <v>192.60219143199501</v>
      </c>
      <c r="E20" s="1">
        <f t="shared" si="4"/>
        <v>0.89299878253778053</v>
      </c>
      <c r="F20" s="3">
        <f t="shared" si="2"/>
        <v>370</v>
      </c>
      <c r="H20" s="3">
        <v>15.039921424115482</v>
      </c>
      <c r="I20" s="3">
        <v>19.139509716466083</v>
      </c>
      <c r="J20" s="3">
        <v>1474.8811192722533</v>
      </c>
      <c r="L20" s="3">
        <f t="shared" si="5"/>
        <v>4.3952353553964985E-2</v>
      </c>
      <c r="M20" s="3">
        <f t="shared" si="6"/>
        <v>6.2165623599026776E-2</v>
      </c>
      <c r="N20" s="3">
        <f t="shared" si="7"/>
        <v>4.9999999999999933E-2</v>
      </c>
      <c r="O20" s="3">
        <f t="shared" si="8"/>
        <v>5.8240365063937816E-2</v>
      </c>
      <c r="P20" s="1">
        <f t="shared" si="9"/>
        <v>0.86753653677219311</v>
      </c>
      <c r="Q20" s="3">
        <f t="shared" si="10"/>
        <v>5.8636628011203396E-2</v>
      </c>
      <c r="R20" s="1">
        <f t="shared" si="11"/>
        <v>0.86138570854051466</v>
      </c>
      <c r="S20" s="3">
        <f t="shared" si="12"/>
        <v>-1.4288011509972831E-2</v>
      </c>
      <c r="T20" s="3">
        <f t="shared" si="13"/>
        <v>3.9252585350889602E-3</v>
      </c>
    </row>
    <row r="21" spans="1:20" x14ac:dyDescent="0.25">
      <c r="A21">
        <v>19</v>
      </c>
      <c r="B21">
        <f t="shared" si="0"/>
        <v>2688.118046861242</v>
      </c>
      <c r="C21" s="1">
        <f t="shared" si="3"/>
        <v>0.70132021701541758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14.199180083984611</v>
      </c>
      <c r="I21">
        <v>18.061521232412193</v>
      </c>
      <c r="J21">
        <v>1475.5739534029024</v>
      </c>
      <c r="L21">
        <f t="shared" si="5"/>
        <v>4.2640555804215441E-2</v>
      </c>
      <c r="M21">
        <f t="shared" si="6"/>
        <v>5.9573654511312912E-2</v>
      </c>
      <c r="N21">
        <f t="shared" si="7"/>
        <v>4.7619047619047672E-2</v>
      </c>
      <c r="O21">
        <f t="shared" si="8"/>
        <v>5.5900647112610558E-2</v>
      </c>
      <c r="P21" s="1">
        <f t="shared" si="9"/>
        <v>0.87494133008540498</v>
      </c>
      <c r="Q21">
        <f t="shared" si="10"/>
        <v>5.6322680153425009E-2</v>
      </c>
      <c r="R21" s="1">
        <f t="shared" si="11"/>
        <v>0.8691928369430808</v>
      </c>
      <c r="S21">
        <f t="shared" si="12"/>
        <v>-1.3260091308395117E-2</v>
      </c>
      <c r="T21">
        <f t="shared" si="13"/>
        <v>3.6730073987023548E-3</v>
      </c>
    </row>
    <row r="22" spans="1:20" x14ac:dyDescent="0.25">
      <c r="A22">
        <v>20</v>
      </c>
      <c r="B22">
        <f t="shared" si="0"/>
        <v>2576.8170932854728</v>
      </c>
      <c r="C22" s="1">
        <f t="shared" si="3"/>
        <v>0.71368698963494748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13.436079332739844</v>
      </c>
      <c r="I22">
        <v>17.082850123879709</v>
      </c>
      <c r="J22">
        <v>1476.2141952821305</v>
      </c>
      <c r="L22">
        <f t="shared" si="5"/>
        <v>4.1404786410228045E-2</v>
      </c>
      <c r="M22">
        <f t="shared" si="6"/>
        <v>5.7189144645841461E-2</v>
      </c>
      <c r="N22">
        <f t="shared" si="7"/>
        <v>4.5454545454545303E-2</v>
      </c>
      <c r="O22">
        <f t="shared" si="8"/>
        <v>5.3742592651914833E-2</v>
      </c>
      <c r="P22" s="1">
        <f t="shared" si="9"/>
        <v>0.88166230724021533</v>
      </c>
      <c r="Q22">
        <f t="shared" si="10"/>
        <v>5.4185419707406313E-2</v>
      </c>
      <c r="R22" s="1">
        <f t="shared" si="11"/>
        <v>0.87628067797405518</v>
      </c>
      <c r="S22">
        <f t="shared" si="12"/>
        <v>-1.2337806241686788E-2</v>
      </c>
      <c r="T22">
        <f t="shared" si="13"/>
        <v>3.4465519939266276E-3</v>
      </c>
    </row>
    <row r="23" spans="1:20" x14ac:dyDescent="0.25">
      <c r="A23">
        <v>21</v>
      </c>
      <c r="B23">
        <f t="shared" si="0"/>
        <v>2473.129523297408</v>
      </c>
      <c r="C23" s="1">
        <f t="shared" si="3"/>
        <v>0.7252078307447325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12.740820044859191</v>
      </c>
      <c r="I23">
        <v>16.191035363060166</v>
      </c>
      <c r="J23">
        <v>1476.8076255471703</v>
      </c>
      <c r="L23">
        <f t="shared" si="5"/>
        <v>4.0238622391262524E-2</v>
      </c>
      <c r="M23">
        <f t="shared" si="6"/>
        <v>5.498814858501444E-2</v>
      </c>
      <c r="N23">
        <f t="shared" si="7"/>
        <v>4.3478260869565188E-2</v>
      </c>
      <c r="O23">
        <f t="shared" si="8"/>
        <v>5.1745696840782007E-2</v>
      </c>
      <c r="P23" s="1">
        <f t="shared" si="9"/>
        <v>0.88778577361460076</v>
      </c>
      <c r="Q23">
        <f t="shared" si="10"/>
        <v>5.2205267525756494E-2</v>
      </c>
      <c r="R23" s="1">
        <f t="shared" si="11"/>
        <v>0.88273947827852484</v>
      </c>
      <c r="S23">
        <f t="shared" si="12"/>
        <v>-1.1507074449519483E-2</v>
      </c>
      <c r="T23">
        <f t="shared" si="13"/>
        <v>3.242451744232433E-3</v>
      </c>
    </row>
    <row r="24" spans="1:20" x14ac:dyDescent="0.25">
      <c r="A24">
        <v>22</v>
      </c>
      <c r="B24">
        <f t="shared" si="0"/>
        <v>2376.3402745375734</v>
      </c>
      <c r="C24" s="1">
        <f t="shared" si="3"/>
        <v>0.73596219171804744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12.105149348915758</v>
      </c>
      <c r="I24">
        <v>15.375566665620827</v>
      </c>
      <c r="J24">
        <v>1477.3592064604081</v>
      </c>
      <c r="L24">
        <f t="shared" si="5"/>
        <v>3.9136344396061507E-2</v>
      </c>
      <c r="M24">
        <f t="shared" si="6"/>
        <v>5.2950269004966688E-2</v>
      </c>
      <c r="N24">
        <f t="shared" si="7"/>
        <v>4.1666666666666741E-2</v>
      </c>
      <c r="O24">
        <f t="shared" si="8"/>
        <v>4.9892447558736341E-2</v>
      </c>
      <c r="P24" s="1">
        <f t="shared" si="9"/>
        <v>0.8933844160198785</v>
      </c>
      <c r="Q24">
        <f t="shared" si="10"/>
        <v>5.0365444775683166E-2</v>
      </c>
      <c r="R24" s="1">
        <f t="shared" si="11"/>
        <v>0.8886453566096556</v>
      </c>
      <c r="S24">
        <f t="shared" si="12"/>
        <v>-1.0756103162674835E-2</v>
      </c>
      <c r="T24">
        <f t="shared" si="13"/>
        <v>3.0578214462303466E-3</v>
      </c>
    </row>
    <row r="25" spans="1:20" x14ac:dyDescent="0.25">
      <c r="A25">
        <v>23</v>
      </c>
      <c r="B25">
        <f t="shared" si="0"/>
        <v>2285.8187177215395</v>
      </c>
      <c r="C25" s="1">
        <f t="shared" si="3"/>
        <v>0.74602014247538451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11.522070988260207</v>
      </c>
      <c r="I25">
        <v>14.627522468108316</v>
      </c>
      <c r="J25">
        <v>1477.8732219698086</v>
      </c>
      <c r="L25">
        <f t="shared" si="5"/>
        <v>3.8092842925724901E-2</v>
      </c>
      <c r="M25">
        <f t="shared" si="6"/>
        <v>5.1058023063620173E-2</v>
      </c>
      <c r="N25">
        <f t="shared" si="7"/>
        <v>3.9999999999999925E-2</v>
      </c>
      <c r="O25">
        <f t="shared" si="8"/>
        <v>4.8167795691655413E-2</v>
      </c>
      <c r="P25" s="1">
        <f t="shared" si="9"/>
        <v>0.89851985368657949</v>
      </c>
      <c r="Q25">
        <f t="shared" si="10"/>
        <v>4.8651488025160727E-2</v>
      </c>
      <c r="R25" s="1">
        <f t="shared" si="11"/>
        <v>0.89406292570910695</v>
      </c>
      <c r="S25">
        <f t="shared" si="12"/>
        <v>-1.0074952765930512E-2</v>
      </c>
      <c r="T25">
        <f t="shared" si="13"/>
        <v>2.8902273719647598E-3</v>
      </c>
    </row>
    <row r="26" spans="1:20" s="3" customFormat="1" x14ac:dyDescent="0.25">
      <c r="A26" s="3">
        <v>24</v>
      </c>
      <c r="B26" s="3">
        <f t="shared" si="0"/>
        <v>2201.0067534064551</v>
      </c>
      <c r="C26" s="1">
        <f t="shared" si="3"/>
        <v>0.75544369406594947</v>
      </c>
      <c r="D26" s="3">
        <f t="shared" si="1"/>
        <v>137.88132554888043</v>
      </c>
      <c r="E26" s="1">
        <f t="shared" si="4"/>
        <v>0.9233992635839553</v>
      </c>
      <c r="F26" s="3">
        <f t="shared" si="2"/>
        <v>284.61538461538464</v>
      </c>
      <c r="H26" s="3">
        <v>10.985617942871889</v>
      </c>
      <c r="I26" s="3">
        <v>13.939284927331773</v>
      </c>
      <c r="J26" s="3">
        <v>1478.3533899210465</v>
      </c>
      <c r="L26" s="3">
        <f t="shared" si="5"/>
        <v>3.7103539164130783E-2</v>
      </c>
      <c r="M26" s="3">
        <f t="shared" si="6"/>
        <v>4.9296339869006944E-2</v>
      </c>
      <c r="N26" s="3">
        <f t="shared" si="7"/>
        <v>3.8461538461538325E-2</v>
      </c>
      <c r="O26" s="3">
        <f t="shared" si="8"/>
        <v>4.6558734617666242E-2</v>
      </c>
      <c r="P26" s="1">
        <f t="shared" si="9"/>
        <v>0.90324464088774803</v>
      </c>
      <c r="Q26" s="3">
        <f t="shared" si="10"/>
        <v>4.7050861981382974E-2</v>
      </c>
      <c r="R26" s="1">
        <f t="shared" si="11"/>
        <v>0.89904735637027922</v>
      </c>
      <c r="S26" s="3">
        <f t="shared" si="12"/>
        <v>-9.4551954535354588E-3</v>
      </c>
      <c r="T26" s="3">
        <f t="shared" si="13"/>
        <v>2.7376052513407023E-3</v>
      </c>
    </row>
    <row r="27" spans="1:20" x14ac:dyDescent="0.25">
      <c r="A27">
        <v>25</v>
      </c>
      <c r="B27">
        <f t="shared" si="0"/>
        <v>2121.4088456333893</v>
      </c>
      <c r="C27" s="1">
        <f t="shared" si="3"/>
        <v>0.76428790604073449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10.490672314256589</v>
      </c>
      <c r="I27">
        <v>13.304313592786579</v>
      </c>
      <c r="J27">
        <v>1478.8029526815383</v>
      </c>
      <c r="L27">
        <f t="shared" si="5"/>
        <v>3.6164317828590753E-2</v>
      </c>
      <c r="M27">
        <f t="shared" si="6"/>
        <v>4.7652158448883264E-2</v>
      </c>
      <c r="N27">
        <f t="shared" si="7"/>
        <v>3.703703703703709E-2</v>
      </c>
      <c r="O27">
        <f t="shared" si="8"/>
        <v>4.5053963390056628E-2</v>
      </c>
      <c r="P27" s="1">
        <f t="shared" si="9"/>
        <v>0.90760385329498316</v>
      </c>
      <c r="Q27">
        <f t="shared" si="10"/>
        <v>4.5552647632602694E-2</v>
      </c>
      <c r="R27" s="1">
        <f t="shared" si="11"/>
        <v>0.90364601657312371</v>
      </c>
      <c r="S27">
        <f t="shared" si="12"/>
        <v>-8.8896455614658754E-3</v>
      </c>
      <c r="T27">
        <f t="shared" si="13"/>
        <v>2.5981950588266356E-3</v>
      </c>
    </row>
    <row r="28" spans="1:20" x14ac:dyDescent="0.25">
      <c r="A28">
        <v>26</v>
      </c>
      <c r="B28">
        <f t="shared" si="0"/>
        <v>2046.5836372527276</v>
      </c>
      <c r="C28" s="1">
        <f t="shared" si="3"/>
        <v>0.7726018180830303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10.032821453636728</v>
      </c>
      <c r="I28">
        <v>12.71696421356974</v>
      </c>
      <c r="J28">
        <v>1479.2247508760729</v>
      </c>
      <c r="L28">
        <f t="shared" si="5"/>
        <v>3.5271469964254454E-2</v>
      </c>
      <c r="M28">
        <f t="shared" si="6"/>
        <v>4.6114103531428863E-2</v>
      </c>
      <c r="N28">
        <f t="shared" si="7"/>
        <v>3.5714285714285698E-2</v>
      </c>
      <c r="O28">
        <f t="shared" si="8"/>
        <v>4.3643614718348545E-2</v>
      </c>
      <c r="P28" s="1">
        <f t="shared" si="9"/>
        <v>0.91163635512323693</v>
      </c>
      <c r="Q28">
        <f t="shared" si="10"/>
        <v>4.4147289157051461E-2</v>
      </c>
      <c r="R28" s="1">
        <f t="shared" si="11"/>
        <v>0.90789978374090374</v>
      </c>
      <c r="S28">
        <f t="shared" si="12"/>
        <v>-8.3721447540940908E-3</v>
      </c>
      <c r="T28">
        <f t="shared" si="13"/>
        <v>2.4704888130803182E-3</v>
      </c>
    </row>
    <row r="29" spans="1:20" x14ac:dyDescent="0.25">
      <c r="A29">
        <v>27</v>
      </c>
      <c r="B29">
        <f t="shared" si="0"/>
        <v>1976.1368638631398</v>
      </c>
      <c r="C29" s="1">
        <f t="shared" si="3"/>
        <v>0.78042923734853997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9.608242145053099</v>
      </c>
      <c r="I29">
        <v>12.172342581593044</v>
      </c>
      <c r="J29">
        <v>1479.621283800418</v>
      </c>
      <c r="L29">
        <f t="shared" si="5"/>
        <v>3.4421644005789842E-2</v>
      </c>
      <c r="M29">
        <f t="shared" si="6"/>
        <v>4.4672222117921323E-2</v>
      </c>
      <c r="N29">
        <f t="shared" si="7"/>
        <v>3.4482758620689724E-2</v>
      </c>
      <c r="O29">
        <f t="shared" si="8"/>
        <v>4.2319033638311798E-2</v>
      </c>
      <c r="P29" s="1">
        <f t="shared" si="9"/>
        <v>0.91537581918318056</v>
      </c>
      <c r="Q29">
        <f t="shared" si="10"/>
        <v>4.2826387086593587E-2</v>
      </c>
      <c r="R29" s="1">
        <f t="shared" si="11"/>
        <v>0.91184410325317478</v>
      </c>
      <c r="S29">
        <f t="shared" si="12"/>
        <v>-7.8973896325219561E-3</v>
      </c>
      <c r="T29">
        <f t="shared" si="13"/>
        <v>2.3531884796095248E-3</v>
      </c>
    </row>
    <row r="30" spans="1:20" s="2" customFormat="1" x14ac:dyDescent="0.25">
      <c r="A30" s="2">
        <v>28</v>
      </c>
      <c r="B30" s="2">
        <f t="shared" si="0"/>
        <v>1909.7153394210927</v>
      </c>
      <c r="C30" s="1">
        <f t="shared" si="3"/>
        <v>0.78780940673098976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9.2136066962975658</v>
      </c>
      <c r="I30" s="2">
        <v>11.666185804425636</v>
      </c>
      <c r="J30" s="2">
        <v>1479.994759240283</v>
      </c>
      <c r="L30" s="2">
        <f t="shared" si="5"/>
        <v>3.3611803745313473E-2</v>
      </c>
      <c r="M30" s="2">
        <f t="shared" si="6"/>
        <v>4.3317767953195863E-2</v>
      </c>
      <c r="N30" s="2">
        <f t="shared" si="7"/>
        <v>3.3333333333333326E-2</v>
      </c>
      <c r="O30" s="2">
        <f t="shared" si="8"/>
        <v>4.1072596089672397E-2</v>
      </c>
      <c r="P30" s="1">
        <f t="shared" si="9"/>
        <v>0.91885155398128915</v>
      </c>
      <c r="Q30" s="2">
        <f t="shared" si="10"/>
        <v>4.1582528077448E-2</v>
      </c>
      <c r="R30" s="1">
        <f t="shared" si="11"/>
        <v>0.91550984830484217</v>
      </c>
      <c r="S30" s="2">
        <f t="shared" si="12"/>
        <v>-7.4607923443589241E-3</v>
      </c>
      <c r="T30" s="2">
        <f t="shared" si="13"/>
        <v>2.2451718635234652E-3</v>
      </c>
    </row>
    <row r="31" spans="1:20" x14ac:dyDescent="0.25">
      <c r="A31">
        <v>29</v>
      </c>
      <c r="B31">
        <f t="shared" si="0"/>
        <v>1847.001830541773</v>
      </c>
      <c r="C31" s="1">
        <f t="shared" si="3"/>
        <v>0.79477757438424745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8.8460062770365067</v>
      </c>
      <c r="I31">
        <v>11.19476522252147</v>
      </c>
      <c r="J31">
        <v>1480.3471348048165</v>
      </c>
      <c r="L31">
        <f t="shared" si="5"/>
        <v>3.2839192095681979E-2</v>
      </c>
      <c r="M31">
        <f t="shared" si="6"/>
        <v>4.2043024033107668E-2</v>
      </c>
      <c r="N31">
        <f t="shared" si="7"/>
        <v>3.2258064516129115E-2</v>
      </c>
      <c r="O31">
        <f t="shared" si="8"/>
        <v>3.9897559270548943E-2</v>
      </c>
      <c r="P31" s="1">
        <f t="shared" si="9"/>
        <v>0.92208917891603359</v>
      </c>
      <c r="Q31">
        <f t="shared" si="10"/>
        <v>4.0409143983059947E-2</v>
      </c>
      <c r="R31" s="1">
        <f t="shared" si="11"/>
        <v>0.91892402300984244</v>
      </c>
      <c r="S31">
        <f t="shared" si="12"/>
        <v>-7.0583671748669641E-3</v>
      </c>
      <c r="T31">
        <f t="shared" si="13"/>
        <v>2.1454647625587242E-3</v>
      </c>
    </row>
    <row r="32" spans="1:20" s="3" customFormat="1" x14ac:dyDescent="0.25">
      <c r="A32" s="3">
        <v>30</v>
      </c>
      <c r="B32" s="3">
        <f t="shared" si="0"/>
        <v>1787.7106711630761</v>
      </c>
      <c r="C32" s="1">
        <f t="shared" si="3"/>
        <v>0.80136548098188043</v>
      </c>
      <c r="D32" s="3">
        <f t="shared" si="1"/>
        <v>105.18507804045274</v>
      </c>
      <c r="E32" s="1">
        <f t="shared" si="4"/>
        <v>0.94156384553308181</v>
      </c>
      <c r="F32" s="3">
        <f t="shared" si="2"/>
        <v>231.25</v>
      </c>
      <c r="H32" s="3">
        <v>8.502887939315146</v>
      </c>
      <c r="I32" s="3">
        <v>10.754806533414477</v>
      </c>
      <c r="J32" s="3">
        <v>1480.6801524149816</v>
      </c>
      <c r="L32" s="3">
        <f t="shared" si="5"/>
        <v>3.2101299737913758E-2</v>
      </c>
      <c r="M32" s="3">
        <f t="shared" si="6"/>
        <v>4.0841155541782581E-2</v>
      </c>
      <c r="N32" s="3">
        <f t="shared" si="7"/>
        <v>3.1249999999999889E-2</v>
      </c>
      <c r="O32" s="3">
        <f t="shared" si="8"/>
        <v>3.8787937400866057E-2</v>
      </c>
      <c r="P32" s="1">
        <f t="shared" si="9"/>
        <v>0.92511117896708861</v>
      </c>
      <c r="Q32" s="3">
        <f t="shared" si="10"/>
        <v>3.9300394457749799E-2</v>
      </c>
      <c r="R32" s="1">
        <f t="shared" si="11"/>
        <v>0.92211034088660304</v>
      </c>
      <c r="S32" s="3">
        <f t="shared" si="12"/>
        <v>-6.6866376629522994E-3</v>
      </c>
      <c r="T32" s="3">
        <f t="shared" si="13"/>
        <v>2.053218140916524E-3</v>
      </c>
    </row>
    <row r="33" spans="1:20" x14ac:dyDescent="0.25">
      <c r="A33">
        <v>31</v>
      </c>
      <c r="B33">
        <f t="shared" si="0"/>
        <v>1731.583996716256</v>
      </c>
      <c r="C33" s="1">
        <f t="shared" si="3"/>
        <v>0.80760177814263823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8.1820025700304875</v>
      </c>
      <c r="I33">
        <v>10.343423690378492</v>
      </c>
      <c r="J33">
        <v>1480.9953672354429</v>
      </c>
      <c r="L33">
        <f t="shared" si="5"/>
        <v>3.1395837901613155E-2</v>
      </c>
      <c r="M33">
        <f t="shared" si="6"/>
        <v>3.9706087301761395E-2</v>
      </c>
      <c r="N33">
        <f t="shared" si="7"/>
        <v>3.0303030303030276E-2</v>
      </c>
      <c r="O33">
        <f t="shared" si="8"/>
        <v>3.773839800957135E-2</v>
      </c>
      <c r="P33" s="1">
        <f t="shared" si="9"/>
        <v>0.92793736310169617</v>
      </c>
      <c r="Q33">
        <f t="shared" si="10"/>
        <v>3.8251068650825615E-2</v>
      </c>
      <c r="R33" s="1">
        <f t="shared" si="11"/>
        <v>0.92508970358453901</v>
      </c>
      <c r="S33">
        <f t="shared" si="12"/>
        <v>-6.342560107958195E-3</v>
      </c>
      <c r="T33">
        <f t="shared" si="13"/>
        <v>1.9676892921900446E-3</v>
      </c>
    </row>
    <row r="34" spans="1:20" x14ac:dyDescent="0.25">
      <c r="A34">
        <v>32</v>
      </c>
      <c r="B34">
        <f t="shared" si="0"/>
        <v>1678.3884988494146</v>
      </c>
      <c r="C34" s="1">
        <f t="shared" si="3"/>
        <v>0.81351238901673173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7.8813616369828896</v>
      </c>
      <c r="I34">
        <v>9.9580639006158798</v>
      </c>
      <c r="J34">
        <v>1481.2941720667022</v>
      </c>
      <c r="L34">
        <f t="shared" si="5"/>
        <v>3.0720714656476633E-2</v>
      </c>
      <c r="M34">
        <f t="shared" si="6"/>
        <v>3.8632401099366165E-2</v>
      </c>
      <c r="N34">
        <f t="shared" si="7"/>
        <v>2.9411764705882359E-2</v>
      </c>
      <c r="O34">
        <f t="shared" si="8"/>
        <v>3.6744174848930333E-2</v>
      </c>
      <c r="P34" s="1">
        <f t="shared" si="9"/>
        <v>0.9305852452319624</v>
      </c>
      <c r="Q34">
        <f t="shared" si="10"/>
        <v>3.7256502421057713E-2</v>
      </c>
      <c r="R34" s="1">
        <f t="shared" si="11"/>
        <v>0.92788059922430377</v>
      </c>
      <c r="S34">
        <f t="shared" si="12"/>
        <v>-6.0234601924537001E-3</v>
      </c>
      <c r="T34">
        <f t="shared" si="13"/>
        <v>1.8882262504358316E-3</v>
      </c>
    </row>
    <row r="35" spans="1:20" x14ac:dyDescent="0.25">
      <c r="A35">
        <v>33</v>
      </c>
      <c r="B35">
        <f t="shared" si="0"/>
        <v>1627.9126193058823</v>
      </c>
      <c r="C35" s="1">
        <f t="shared" si="3"/>
        <v>0.81912082007712417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7.5992010525670901</v>
      </c>
      <c r="I35">
        <v>9.5964616219475403</v>
      </c>
      <c r="J35">
        <v>1481.5778180105492</v>
      </c>
      <c r="L35">
        <f t="shared" si="5"/>
        <v>3.0074014197627674E-2</v>
      </c>
      <c r="M35">
        <f t="shared" si="6"/>
        <v>3.7615249223918346E-2</v>
      </c>
      <c r="N35">
        <f t="shared" si="7"/>
        <v>2.8571428571428692E-2</v>
      </c>
      <c r="O35">
        <f t="shared" si="8"/>
        <v>3.5800994474327275E-2</v>
      </c>
      <c r="P35" s="1">
        <f t="shared" si="9"/>
        <v>0.93307036248384967</v>
      </c>
      <c r="Q35">
        <f t="shared" si="10"/>
        <v>3.6312508362792872E-2</v>
      </c>
      <c r="R35" s="1">
        <f t="shared" si="11"/>
        <v>0.93049943556809089</v>
      </c>
      <c r="S35">
        <f t="shared" si="12"/>
        <v>-5.7269802766996003E-3</v>
      </c>
      <c r="T35">
        <f t="shared" si="13"/>
        <v>1.814254749591071E-3</v>
      </c>
    </row>
    <row r="36" spans="1:20" x14ac:dyDescent="0.25">
      <c r="A36">
        <v>34</v>
      </c>
      <c r="B36">
        <f t="shared" si="0"/>
        <v>1579.9641157030396</v>
      </c>
      <c r="C36" s="1">
        <f t="shared" si="3"/>
        <v>0.82444843158855119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7.3338900924152393</v>
      </c>
      <c r="I36">
        <v>9.256517689354494</v>
      </c>
      <c r="J36">
        <v>1481.8477844268975</v>
      </c>
      <c r="L36">
        <f t="shared" si="5"/>
        <v>2.9453978692841165E-2</v>
      </c>
      <c r="M36">
        <f t="shared" si="6"/>
        <v>3.6650281310455113E-2</v>
      </c>
      <c r="N36">
        <f t="shared" si="7"/>
        <v>2.777777777777779E-2</v>
      </c>
      <c r="O36">
        <f t="shared" si="8"/>
        <v>3.4913007080162206E-2</v>
      </c>
      <c r="P36" s="1">
        <f t="shared" si="9"/>
        <v>0.93540707739232376</v>
      </c>
      <c r="Q36">
        <f t="shared" si="10"/>
        <v>3.5423882883622304E-2</v>
      </c>
      <c r="R36" s="1">
        <f t="shared" si="11"/>
        <v>0.93296141542287248</v>
      </c>
      <c r="S36">
        <f t="shared" si="12"/>
        <v>-5.459028387321041E-3</v>
      </c>
      <c r="T36">
        <f t="shared" si="13"/>
        <v>1.7372742302929067E-3</v>
      </c>
    </row>
    <row r="37" spans="1:20" x14ac:dyDescent="0.25">
      <c r="A37">
        <v>35</v>
      </c>
      <c r="B37">
        <f t="shared" si="0"/>
        <v>1534.3679434071043</v>
      </c>
      <c r="C37" s="1">
        <f t="shared" si="3"/>
        <v>0.82951467295476622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7.0841567594898684</v>
      </c>
      <c r="I37">
        <v>8.9366063105882727</v>
      </c>
      <c r="J37">
        <v>1482.1043509363349</v>
      </c>
      <c r="L37">
        <f t="shared" si="5"/>
        <v>2.8858992329484856E-2</v>
      </c>
      <c r="M37">
        <f t="shared" si="6"/>
        <v>3.5733582157689625E-2</v>
      </c>
      <c r="N37">
        <f t="shared" si="7"/>
        <v>2.7027027027026973E-2</v>
      </c>
      <c r="O37">
        <f t="shared" si="8"/>
        <v>3.4051960116452618E-2</v>
      </c>
      <c r="P37" s="1">
        <f t="shared" si="9"/>
        <v>0.93760659301676541</v>
      </c>
      <c r="Q37">
        <f t="shared" si="10"/>
        <v>3.4560661957588779E-2</v>
      </c>
      <c r="R37" s="1">
        <f t="shared" si="11"/>
        <v>0.93527831328255784</v>
      </c>
      <c r="S37">
        <f t="shared" si="12"/>
        <v>-5.1929677869677615E-3</v>
      </c>
      <c r="T37">
        <f t="shared" si="13"/>
        <v>1.6816220412370075E-3</v>
      </c>
    </row>
    <row r="38" spans="1:20" x14ac:dyDescent="0.25">
      <c r="A38">
        <v>36</v>
      </c>
      <c r="B38">
        <f t="shared" si="0"/>
        <v>1490.964407011975</v>
      </c>
      <c r="C38" s="1">
        <f t="shared" si="3"/>
        <v>0.83433728810978058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6.8486764319522884</v>
      </c>
      <c r="I38">
        <v>8.6350200296337185</v>
      </c>
      <c r="J38">
        <v>1482.3488293942617</v>
      </c>
      <c r="L38">
        <f t="shared" si="5"/>
        <v>2.8287567256358725E-2</v>
      </c>
      <c r="M38">
        <f t="shared" si="6"/>
        <v>3.4861618647204273E-2</v>
      </c>
      <c r="N38">
        <f t="shared" si="7"/>
        <v>2.6315789473684292E-2</v>
      </c>
      <c r="O38">
        <f t="shared" si="8"/>
        <v>3.3240417389427845E-2</v>
      </c>
      <c r="P38" s="1">
        <f t="shared" si="9"/>
        <v>0.93968057590723664</v>
      </c>
      <c r="Q38">
        <f t="shared" si="10"/>
        <v>3.3747294047990928E-2</v>
      </c>
      <c r="R38" s="1">
        <f t="shared" si="11"/>
        <v>0.93746249507549329</v>
      </c>
      <c r="S38">
        <f t="shared" si="12"/>
        <v>-4.9528501330691199E-3</v>
      </c>
      <c r="T38">
        <f t="shared" si="13"/>
        <v>1.6212012577764279E-3</v>
      </c>
    </row>
    <row r="39" spans="1:20" x14ac:dyDescent="0.25">
      <c r="A39">
        <v>37</v>
      </c>
      <c r="B39">
        <f t="shared" si="0"/>
        <v>1449.6075425380886</v>
      </c>
      <c r="C39" s="1">
        <f t="shared" si="3"/>
        <v>0.83893249527354574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6.626323199315876</v>
      </c>
      <c r="I39">
        <v>8.3503112503662678</v>
      </c>
      <c r="J39">
        <v>1482.5820549909101</v>
      </c>
      <c r="L39">
        <f t="shared" si="5"/>
        <v>2.7738331162961316E-2</v>
      </c>
      <c r="M39">
        <f t="shared" si="6"/>
        <v>3.4031194246880725E-2</v>
      </c>
      <c r="N39">
        <f t="shared" si="7"/>
        <v>2.5641025641025661E-2</v>
      </c>
      <c r="O39">
        <f t="shared" si="8"/>
        <v>3.246659918097905E-2</v>
      </c>
      <c r="P39" s="1">
        <f t="shared" si="9"/>
        <v>0.94163894247208391</v>
      </c>
      <c r="Q39">
        <f t="shared" si="10"/>
        <v>3.2971409248662487E-2</v>
      </c>
      <c r="R39" s="1">
        <f t="shared" si="11"/>
        <v>0.93952444474374941</v>
      </c>
      <c r="S39">
        <f t="shared" si="12"/>
        <v>-4.7282680180177339E-3</v>
      </c>
      <c r="T39">
        <f t="shared" si="13"/>
        <v>1.564595065901675E-3</v>
      </c>
    </row>
    <row r="40" spans="1:20" x14ac:dyDescent="0.25">
      <c r="A40">
        <v>38</v>
      </c>
      <c r="B40">
        <f t="shared" si="0"/>
        <v>1410.163697709047</v>
      </c>
      <c r="C40" s="1">
        <f t="shared" si="3"/>
        <v>0.84331514469899482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6.4160835218789707</v>
      </c>
      <c r="I40">
        <v>8.0811765739118187</v>
      </c>
      <c r="J40">
        <v>1482.8047885570365</v>
      </c>
      <c r="L40">
        <f t="shared" si="5"/>
        <v>2.7210016277909421E-2</v>
      </c>
      <c r="M40">
        <f t="shared" si="6"/>
        <v>3.3239409863777492E-2</v>
      </c>
      <c r="N40">
        <f t="shared" si="7"/>
        <v>2.4999999999999911E-2</v>
      </c>
      <c r="O40">
        <f t="shared" si="8"/>
        <v>3.1727953966780742E-2</v>
      </c>
      <c r="P40" s="1">
        <f t="shared" si="9"/>
        <v>0.94349061941878221</v>
      </c>
      <c r="Q40">
        <f t="shared" si="10"/>
        <v>3.2230496371335127E-2</v>
      </c>
      <c r="R40" s="1">
        <f t="shared" si="11"/>
        <v>0.94147360190799045</v>
      </c>
      <c r="S40">
        <f t="shared" si="12"/>
        <v>-4.5179376888713207E-3</v>
      </c>
      <c r="T40">
        <f t="shared" si="13"/>
        <v>1.5114558969967495E-3</v>
      </c>
    </row>
    <row r="41" spans="1:20" x14ac:dyDescent="0.25">
      <c r="A41">
        <v>39</v>
      </c>
      <c r="B41">
        <f t="shared" si="0"/>
        <v>1372.5102828056674</v>
      </c>
      <c r="C41" s="1">
        <f t="shared" si="3"/>
        <v>0.84749885746603693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6.2170429299394332</v>
      </c>
      <c r="I41">
        <v>7.8264397963516483</v>
      </c>
      <c r="J41">
        <v>1483.017723805069</v>
      </c>
      <c r="L41">
        <f t="shared" si="5"/>
        <v>2.6701449600887717E-2</v>
      </c>
      <c r="M41">
        <f t="shared" si="6"/>
        <v>3.2483630036210132E-2</v>
      </c>
      <c r="N41">
        <f t="shared" si="7"/>
        <v>2.4390243902438935E-2</v>
      </c>
      <c r="O41">
        <f t="shared" si="8"/>
        <v>3.1022132311838702E-2</v>
      </c>
      <c r="P41" s="1">
        <f t="shared" si="9"/>
        <v>0.94524366090003276</v>
      </c>
      <c r="Q41">
        <f t="shared" si="10"/>
        <v>3.1522238776780176E-2</v>
      </c>
      <c r="R41" s="1">
        <f t="shared" si="11"/>
        <v>0.94331848500339166</v>
      </c>
      <c r="S41">
        <f t="shared" si="12"/>
        <v>-4.3206827109509849E-3</v>
      </c>
      <c r="T41">
        <f t="shared" si="13"/>
        <v>1.46149772437143E-3</v>
      </c>
    </row>
    <row r="42" spans="1:20" x14ac:dyDescent="0.25">
      <c r="A42">
        <v>40</v>
      </c>
      <c r="B42">
        <f t="shared" si="0"/>
        <v>1336.5346688495863</v>
      </c>
      <c r="C42" s="1">
        <f t="shared" si="3"/>
        <v>0.85149614790560157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6.0283743900400664</v>
      </c>
      <c r="I42">
        <v>7.5850370139965086</v>
      </c>
      <c r="J42">
        <v>1483.2214945781593</v>
      </c>
      <c r="L42">
        <f t="shared" si="5"/>
        <v>2.6211544209738258E-2</v>
      </c>
      <c r="M42">
        <f t="shared" si="6"/>
        <v>3.1761453634372327E-2</v>
      </c>
      <c r="N42">
        <f t="shared" si="7"/>
        <v>2.3809523809523947E-2</v>
      </c>
      <c r="O42">
        <f t="shared" si="8"/>
        <v>3.0346990044221034E-2</v>
      </c>
      <c r="P42" s="1">
        <f t="shared" si="9"/>
        <v>0.94690535097755746</v>
      </c>
      <c r="Q42">
        <f t="shared" si="10"/>
        <v>3.0844520450750923E-2</v>
      </c>
      <c r="R42" s="1">
        <f t="shared" si="11"/>
        <v>0.94506679915188418</v>
      </c>
      <c r="S42">
        <f t="shared" si="12"/>
        <v>-4.135445834482776E-3</v>
      </c>
      <c r="T42">
        <f t="shared" si="13"/>
        <v>1.4144635901512936E-3</v>
      </c>
    </row>
    <row r="43" spans="1:20" x14ac:dyDescent="0.25">
      <c r="A43">
        <v>41</v>
      </c>
      <c r="B43">
        <f t="shared" si="0"/>
        <v>1302.1332133987125</v>
      </c>
      <c r="C43" s="1">
        <f t="shared" si="3"/>
        <v>0.8553185318445875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5.8493282579729078</v>
      </c>
      <c r="I43">
        <v>7.3560037529190589</v>
      </c>
      <c r="J43">
        <v>1483.4166811722109</v>
      </c>
      <c r="L43">
        <f t="shared" si="5"/>
        <v>2.5739291507106632E-2</v>
      </c>
      <c r="M43">
        <f t="shared" si="6"/>
        <v>3.1070688383339484E-2</v>
      </c>
      <c r="N43">
        <f t="shared" si="7"/>
        <v>2.3255813953488302E-2</v>
      </c>
      <c r="O43">
        <f t="shared" si="8"/>
        <v>2.9700566103355253E-2</v>
      </c>
      <c r="P43" s="1">
        <f t="shared" si="9"/>
        <v>0.94848229211058299</v>
      </c>
      <c r="Q43">
        <f t="shared" si="10"/>
        <v>3.0195404538543413E-2</v>
      </c>
      <c r="R43" s="1">
        <f t="shared" si="11"/>
        <v>0.94672552937409005</v>
      </c>
      <c r="S43">
        <f t="shared" si="12"/>
        <v>-3.9612745962486207E-3</v>
      </c>
      <c r="T43">
        <f t="shared" si="13"/>
        <v>1.3701222799842316E-3</v>
      </c>
    </row>
    <row r="44" spans="1:20" x14ac:dyDescent="0.25">
      <c r="A44">
        <v>42</v>
      </c>
      <c r="B44">
        <f t="shared" si="0"/>
        <v>1269.2103971779131</v>
      </c>
      <c r="C44" s="1">
        <f t="shared" si="3"/>
        <v>0.85897662253578744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5.6792235716249788</v>
      </c>
      <c r="I44">
        <v>7.1384638089246151</v>
      </c>
      <c r="J44">
        <v>1483.6038158783656</v>
      </c>
      <c r="L44">
        <f t="shared" si="5"/>
        <v>2.5283754290290505E-2</v>
      </c>
      <c r="M44">
        <f t="shared" si="6"/>
        <v>3.0409328639079636E-2</v>
      </c>
      <c r="N44">
        <f t="shared" si="7"/>
        <v>2.2727272727272707E-2</v>
      </c>
      <c r="O44">
        <f t="shared" si="8"/>
        <v>2.9081063473582303E-2</v>
      </c>
      <c r="P44" s="1">
        <f t="shared" si="9"/>
        <v>0.94998048184372863</v>
      </c>
      <c r="Q44">
        <f t="shared" si="10"/>
        <v>2.9573114873428175E-2</v>
      </c>
      <c r="R44" s="1">
        <f t="shared" si="11"/>
        <v>0.94830102141373118</v>
      </c>
      <c r="S44">
        <f t="shared" si="12"/>
        <v>-3.7973091832917971E-3</v>
      </c>
      <c r="T44">
        <f t="shared" si="13"/>
        <v>1.3282651654973332E-3</v>
      </c>
    </row>
    <row r="45" spans="1:20" x14ac:dyDescent="0.25">
      <c r="A45">
        <v>43</v>
      </c>
      <c r="B45">
        <f t="shared" si="0"/>
        <v>1237.6780572272564</v>
      </c>
      <c r="C45" s="1">
        <f t="shared" si="3"/>
        <v>0.86248021586363821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5.5174404822136092</v>
      </c>
      <c r="I45">
        <v>6.9316195419282725</v>
      </c>
      <c r="J45">
        <v>1483.783387848028</v>
      </c>
      <c r="L45">
        <f t="shared" si="5"/>
        <v>2.4844060544074287E-2</v>
      </c>
      <c r="M45">
        <f t="shared" si="6"/>
        <v>2.9775535942997089E-2</v>
      </c>
      <c r="N45">
        <f t="shared" si="7"/>
        <v>2.2222222222222143E-2</v>
      </c>
      <c r="O45">
        <f t="shared" si="8"/>
        <v>2.8486832288076136E-2</v>
      </c>
      <c r="P45" s="1">
        <f t="shared" si="9"/>
        <v>0.95140537946857673</v>
      </c>
      <c r="Q45">
        <f t="shared" si="10"/>
        <v>2.8976019565686184E-2</v>
      </c>
      <c r="R45" s="1">
        <f t="shared" si="11"/>
        <v>0.94979905202877291</v>
      </c>
      <c r="S45">
        <f t="shared" si="12"/>
        <v>-3.6427717440018492E-3</v>
      </c>
      <c r="T45">
        <f t="shared" si="13"/>
        <v>1.288703654920953E-3</v>
      </c>
    </row>
    <row r="46" spans="1:20" x14ac:dyDescent="0.25">
      <c r="A46">
        <v>44</v>
      </c>
      <c r="B46">
        <f t="shared" si="0"/>
        <v>1207.4547043127563</v>
      </c>
      <c r="C46" s="1">
        <f t="shared" si="3"/>
        <v>0.86583836618747156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5.3634136549106124</v>
      </c>
      <c r="I46">
        <v>6.7347434096273382</v>
      </c>
      <c r="J46">
        <v>1483.9558473768391</v>
      </c>
      <c r="L46">
        <f t="shared" si="5"/>
        <v>2.4419397870080073E-2</v>
      </c>
      <c r="M46">
        <f t="shared" si="6"/>
        <v>2.9167621958033574E-2</v>
      </c>
      <c r="N46">
        <f t="shared" si="7"/>
        <v>2.1739130434782594E-2</v>
      </c>
      <c r="O46">
        <f t="shared" si="8"/>
        <v>2.7916355019964034E-2</v>
      </c>
      <c r="P46" s="1">
        <f t="shared" si="9"/>
        <v>0.95276196414739234</v>
      </c>
      <c r="Q46">
        <f t="shared" si="10"/>
        <v>2.8402616604974007E-2</v>
      </c>
      <c r="R46" s="1">
        <f t="shared" si="11"/>
        <v>0.95122489030720592</v>
      </c>
      <c r="S46">
        <f t="shared" si="12"/>
        <v>-3.4969571498839613E-3</v>
      </c>
      <c r="T46">
        <f t="shared" si="13"/>
        <v>1.2512669380695396E-3</v>
      </c>
    </row>
    <row r="47" spans="1:20" x14ac:dyDescent="0.25">
      <c r="A47">
        <v>45</v>
      </c>
      <c r="B47">
        <f t="shared" si="0"/>
        <v>1178.4649140804102</v>
      </c>
      <c r="C47" s="1">
        <f t="shared" si="3"/>
        <v>0.86905945399106554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5.2166264975773222</v>
      </c>
      <c r="I47">
        <v>6.5471705604786239</v>
      </c>
      <c r="J47">
        <v>1484.1216096908802</v>
      </c>
      <c r="L47">
        <f t="shared" si="5"/>
        <v>2.4009008477751781E-2</v>
      </c>
      <c r="M47">
        <f t="shared" si="6"/>
        <v>2.8584033452840996E-2</v>
      </c>
      <c r="N47">
        <f t="shared" si="7"/>
        <v>2.1276595744680882E-2</v>
      </c>
      <c r="O47">
        <f t="shared" si="8"/>
        <v>2.7368233512791829E-2</v>
      </c>
      <c r="P47" s="1">
        <f t="shared" si="9"/>
        <v>0.95405478574329217</v>
      </c>
      <c r="Q47">
        <f t="shared" si="10"/>
        <v>2.7851521244384503E-2</v>
      </c>
      <c r="R47" s="1">
        <f t="shared" si="11"/>
        <v>0.95258335131101191</v>
      </c>
      <c r="S47">
        <f t="shared" si="12"/>
        <v>-3.3592250350400477E-3</v>
      </c>
      <c r="T47">
        <f t="shared" si="13"/>
        <v>1.215799940049167E-3</v>
      </c>
    </row>
    <row r="48" spans="1:20" x14ac:dyDescent="0.25">
      <c r="A48">
        <v>46</v>
      </c>
      <c r="B48">
        <f t="shared" si="0"/>
        <v>1150.6387828996531</v>
      </c>
      <c r="C48" s="1">
        <f t="shared" si="3"/>
        <v>0.87215124634448293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5.0766061004082781</v>
      </c>
      <c r="I48">
        <v>6.3682923366412707</v>
      </c>
      <c r="J48">
        <v>1484.2810582955049</v>
      </c>
      <c r="L48">
        <f t="shared" si="5"/>
        <v>2.3612184672015091E-2</v>
      </c>
      <c r="M48">
        <f t="shared" si="6"/>
        <v>2.8023339052883123E-2</v>
      </c>
      <c r="N48">
        <f t="shared" si="7"/>
        <v>2.0833333333333481E-2</v>
      </c>
      <c r="O48">
        <f t="shared" si="8"/>
        <v>2.6841177384286929E-2</v>
      </c>
      <c r="P48" s="1">
        <f t="shared" si="9"/>
        <v>0.95528800938911551</v>
      </c>
      <c r="Q48">
        <f t="shared" si="10"/>
        <v>2.7321454693289171E-2</v>
      </c>
      <c r="R48" s="1">
        <f t="shared" si="11"/>
        <v>0.9538788431298757</v>
      </c>
      <c r="S48">
        <f t="shared" si="12"/>
        <v>-3.2289927122718387E-3</v>
      </c>
      <c r="T48">
        <f t="shared" si="13"/>
        <v>1.1821616685961933E-3</v>
      </c>
    </row>
    <row r="49" spans="1:20" x14ac:dyDescent="0.25">
      <c r="A49">
        <v>47</v>
      </c>
      <c r="B49">
        <f t="shared" si="0"/>
        <v>1123.9114405830826</v>
      </c>
      <c r="C49" s="1">
        <f t="shared" si="3"/>
        <v>0.87512095104632415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4.942918786665377</v>
      </c>
      <c r="I49">
        <v>6.1975505595009617</v>
      </c>
      <c r="J49">
        <v>1484.434547948098</v>
      </c>
      <c r="L49">
        <f t="shared" si="5"/>
        <v>2.3228264781077979E-2</v>
      </c>
      <c r="M49">
        <f t="shared" si="6"/>
        <v>2.7484217520570398E-2</v>
      </c>
      <c r="N49">
        <f t="shared" si="7"/>
        <v>2.0408163265306145E-2</v>
      </c>
      <c r="O49">
        <f t="shared" si="8"/>
        <v>2.633399383342927E-2</v>
      </c>
      <c r="P49" s="1">
        <f t="shared" si="9"/>
        <v>0.9564654546741429</v>
      </c>
      <c r="Q49">
        <f t="shared" si="10"/>
        <v>2.681123417621889E-2</v>
      </c>
      <c r="R49" s="1">
        <f t="shared" si="11"/>
        <v>0.95511540826719876</v>
      </c>
      <c r="S49">
        <f t="shared" si="12"/>
        <v>-3.1057290523512915E-3</v>
      </c>
      <c r="T49">
        <f t="shared" si="13"/>
        <v>1.1502236871411275E-3</v>
      </c>
    </row>
    <row r="50" spans="1:20" x14ac:dyDescent="0.25">
      <c r="A50">
        <v>48</v>
      </c>
      <c r="B50">
        <f t="shared" si="0"/>
        <v>1098.2226132228354</v>
      </c>
      <c r="C50" s="1">
        <f t="shared" si="3"/>
        <v>0.87797526519746272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4.8151661904313752</v>
      </c>
      <c r="I50">
        <v>6.0344324904319633</v>
      </c>
      <c r="J50">
        <v>1484.5824073059259</v>
      </c>
      <c r="L50">
        <f t="shared" si="5"/>
        <v>2.2856629475112245E-2</v>
      </c>
      <c r="M50">
        <f t="shared" si="6"/>
        <v>2.6965447362439554E-2</v>
      </c>
      <c r="N50">
        <f t="shared" si="7"/>
        <v>2.0000000000000018E-2</v>
      </c>
      <c r="O50">
        <f t="shared" si="8"/>
        <v>2.5845578644472789E-2</v>
      </c>
      <c r="P50" s="1">
        <f t="shared" si="9"/>
        <v>0.95759063018911372</v>
      </c>
      <c r="Q50">
        <f t="shared" si="10"/>
        <v>2.6319764155684933E-2</v>
      </c>
      <c r="R50" s="1">
        <f t="shared" si="11"/>
        <v>0.95629676013583031</v>
      </c>
      <c r="S50">
        <f t="shared" si="12"/>
        <v>-2.9889491693605441E-3</v>
      </c>
      <c r="T50">
        <f t="shared" si="13"/>
        <v>1.1198687179667655E-3</v>
      </c>
    </row>
    <row r="51" spans="1:20" x14ac:dyDescent="0.25">
      <c r="A51">
        <v>49</v>
      </c>
      <c r="B51">
        <f t="shared" si="0"/>
        <v>1073.5162302811955</v>
      </c>
      <c r="C51" s="1">
        <f t="shared" si="3"/>
        <v>0.88072041885764496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4.6929817914616923</v>
      </c>
      <c r="I51">
        <v>5.8784663775573289</v>
      </c>
      <c r="J51">
        <v>1484.7249412808198</v>
      </c>
      <c r="L51">
        <f t="shared" si="5"/>
        <v>2.249669843269464E-2</v>
      </c>
      <c r="M51">
        <f t="shared" si="6"/>
        <v>2.6465897591328225E-2</v>
      </c>
      <c r="N51">
        <f t="shared" si="7"/>
        <v>1.9607843137254943E-2</v>
      </c>
      <c r="O51">
        <f t="shared" si="8"/>
        <v>2.5374907975655336E-2</v>
      </c>
      <c r="P51" s="1">
        <f t="shared" si="9"/>
        <v>0.95866676404537043</v>
      </c>
      <c r="Q51">
        <f t="shared" si="10"/>
        <v>2.5846028292126899E-2</v>
      </c>
      <c r="R51" s="1">
        <f t="shared" si="11"/>
        <v>0.95742631530981726</v>
      </c>
      <c r="S51">
        <f t="shared" si="12"/>
        <v>-2.8782095429606969E-3</v>
      </c>
      <c r="T51">
        <f t="shared" si="13"/>
        <v>1.0909896156728882E-3</v>
      </c>
    </row>
    <row r="52" spans="1:20" x14ac:dyDescent="0.25">
      <c r="A52">
        <v>50</v>
      </c>
      <c r="B52">
        <f t="shared" si="0"/>
        <v>1049.7400708389632</v>
      </c>
      <c r="C52" s="1">
        <f t="shared" si="3"/>
        <v>0.8833622143512263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4.5760278455197279</v>
      </c>
      <c r="I52">
        <v>5.7292175096535738</v>
      </c>
      <c r="J52">
        <v>1484.8624331478438</v>
      </c>
      <c r="L52">
        <f t="shared" si="5"/>
        <v>2.2147927317320959E-2</v>
      </c>
      <c r="M52">
        <f t="shared" si="6"/>
        <v>2.5984519496543901E-2</v>
      </c>
      <c r="N52">
        <f t="shared" si="7"/>
        <v>1.9230769230769162E-2</v>
      </c>
      <c r="O52">
        <f t="shared" si="8"/>
        <v>2.4921031263054894E-2</v>
      </c>
      <c r="P52" s="1">
        <f t="shared" si="9"/>
        <v>0.95969683091079905</v>
      </c>
      <c r="Q52">
        <f t="shared" si="10"/>
        <v>2.5389082511988792E-2</v>
      </c>
      <c r="R52" s="1">
        <f t="shared" si="11"/>
        <v>0.95850722210325567</v>
      </c>
      <c r="S52">
        <f t="shared" si="12"/>
        <v>-2.7731039457339346E-3</v>
      </c>
      <c r="T52">
        <f t="shared" si="13"/>
        <v>1.0634882334890072E-3</v>
      </c>
    </row>
    <row r="53" spans="1:20" x14ac:dyDescent="0.25">
      <c r="A53">
        <v>51</v>
      </c>
      <c r="B53">
        <f t="shared" si="0"/>
        <v>1026.8454445609248</v>
      </c>
      <c r="C53" s="1">
        <f t="shared" si="3"/>
        <v>0.88590606171545283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4.4639926595666344</v>
      </c>
      <c r="I53">
        <v>5.5862847125070774</v>
      </c>
      <c r="J53">
        <v>1484.9951464313212</v>
      </c>
      <c r="L53">
        <f t="shared" si="5"/>
        <v>2.1809805030821416E-2</v>
      </c>
      <c r="M53">
        <f t="shared" si="6"/>
        <v>2.5520339295943995E-2</v>
      </c>
      <c r="N53">
        <f t="shared" si="7"/>
        <v>1.8867924528302105E-2</v>
      </c>
      <c r="O53">
        <f t="shared" si="8"/>
        <v>2.4483064731082083E-2</v>
      </c>
      <c r="P53" s="1">
        <f t="shared" si="9"/>
        <v>0.96068357600847765</v>
      </c>
      <c r="Q53">
        <f t="shared" si="10"/>
        <v>2.4948048648119725E-2</v>
      </c>
      <c r="R53" s="1">
        <f t="shared" si="11"/>
        <v>0.95954238594476926</v>
      </c>
      <c r="S53">
        <f t="shared" si="12"/>
        <v>-2.6732597002606662E-3</v>
      </c>
      <c r="T53">
        <f t="shared" si="13"/>
        <v>1.0372745648619119E-3</v>
      </c>
    </row>
    <row r="54" spans="1:20" x14ac:dyDescent="0.25">
      <c r="A54">
        <v>52</v>
      </c>
      <c r="B54">
        <f t="shared" si="0"/>
        <v>1004.7869035005205</v>
      </c>
      <c r="C54" s="1">
        <f t="shared" si="3"/>
        <v>0.88835701072216444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4.3565881675449987</v>
      </c>
      <c r="I54">
        <v>5.4492972310632206</v>
      </c>
      <c r="J54">
        <v>1485.1233265972107</v>
      </c>
      <c r="L54">
        <f t="shared" si="5"/>
        <v>2.1481851214557812E-2</v>
      </c>
      <c r="M54">
        <f t="shared" si="6"/>
        <v>2.5072451561683362E-2</v>
      </c>
      <c r="N54">
        <f t="shared" si="7"/>
        <v>1.8518518518518379E-2</v>
      </c>
      <c r="O54">
        <f t="shared" si="8"/>
        <v>2.4060185625856878E-2</v>
      </c>
      <c r="P54" s="1">
        <f t="shared" si="9"/>
        <v>0.96162953646785854</v>
      </c>
      <c r="Q54">
        <f t="shared" si="10"/>
        <v>2.4522108788540109E-2</v>
      </c>
      <c r="R54" s="1">
        <f t="shared" si="11"/>
        <v>0.96053449195795637</v>
      </c>
      <c r="S54">
        <f t="shared" si="12"/>
        <v>-2.5783344112990658E-3</v>
      </c>
      <c r="T54">
        <f t="shared" si="13"/>
        <v>1.0122659358264841E-3</v>
      </c>
    </row>
    <row r="55" spans="1:20" x14ac:dyDescent="0.25">
      <c r="A55">
        <v>53</v>
      </c>
      <c r="B55">
        <f t="shared" si="0"/>
        <v>983.52198135001129</v>
      </c>
      <c r="C55" s="1">
        <f t="shared" si="3"/>
        <v>0.89071977984999873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4.2535477690806012</v>
      </c>
      <c r="I55">
        <v>5.3179119491346061</v>
      </c>
      <c r="J55">
        <v>1485.2472025743418</v>
      </c>
      <c r="L55">
        <f t="shared" si="5"/>
        <v>2.1163613972699613E-2</v>
      </c>
      <c r="M55">
        <f t="shared" si="6"/>
        <v>2.4640013326175603E-2</v>
      </c>
      <c r="N55">
        <f t="shared" si="7"/>
        <v>1.8181818181818299E-2</v>
      </c>
      <c r="O55">
        <f t="shared" si="8"/>
        <v>2.3651627030530697E-2</v>
      </c>
      <c r="P55" s="1">
        <f t="shared" si="9"/>
        <v>0.96253706036030939</v>
      </c>
      <c r="Q55">
        <f t="shared" si="10"/>
        <v>2.4110500190678619E-2</v>
      </c>
      <c r="R55" s="1">
        <f t="shared" si="11"/>
        <v>0.96148602509712933</v>
      </c>
      <c r="S55">
        <f t="shared" si="12"/>
        <v>-2.4880130578310844E-3</v>
      </c>
      <c r="T55">
        <f t="shared" si="13"/>
        <v>9.8838629564490521E-4</v>
      </c>
    </row>
    <row r="56" spans="1:20" x14ac:dyDescent="0.25">
      <c r="A56">
        <v>54</v>
      </c>
      <c r="B56">
        <f t="shared" si="0"/>
        <v>963.01095715997508</v>
      </c>
      <c r="C56" s="1">
        <f t="shared" si="3"/>
        <v>0.89299878253778053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4.1546243986828939</v>
      </c>
      <c r="I56">
        <v>5.1918109051436021</v>
      </c>
      <c r="J56">
        <v>1485.3669881242449</v>
      </c>
      <c r="L56">
        <f t="shared" si="5"/>
        <v>2.0854667794899862E-2</v>
      </c>
      <c r="M56">
        <f t="shared" si="6"/>
        <v>2.4222238787580119E-2</v>
      </c>
      <c r="N56">
        <f t="shared" si="7"/>
        <v>1.7857142857142794E-2</v>
      </c>
      <c r="O56">
        <f t="shared" si="8"/>
        <v>2.3256673198027711E-2</v>
      </c>
      <c r="P56" s="1">
        <f t="shared" si="9"/>
        <v>0.9634083237045471</v>
      </c>
      <c r="Q56">
        <f t="shared" si="10"/>
        <v>2.3712510699152256E-2</v>
      </c>
      <c r="R56" s="1">
        <f t="shared" si="11"/>
        <v>0.96239928813908049</v>
      </c>
      <c r="S56">
        <f t="shared" si="12"/>
        <v>-2.4020054031278493E-3</v>
      </c>
      <c r="T56">
        <f t="shared" si="13"/>
        <v>9.6556558955240845E-4</v>
      </c>
    </row>
    <row r="57" spans="1:20" x14ac:dyDescent="0.25">
      <c r="A57">
        <v>55</v>
      </c>
      <c r="B57">
        <f t="shared" si="0"/>
        <v>943.21664091288994</v>
      </c>
      <c r="C57" s="1">
        <f t="shared" si="3"/>
        <v>0.89519815100967892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4.0595887973985239</v>
      </c>
      <c r="I57">
        <v>5.0706990679518187</v>
      </c>
      <c r="J57">
        <v>1485.4828830777064</v>
      </c>
      <c r="L57">
        <f t="shared" si="5"/>
        <v>2.0554611658273103E-2</v>
      </c>
      <c r="M57">
        <f t="shared" si="6"/>
        <v>2.3818394544849797E-2</v>
      </c>
      <c r="N57">
        <f t="shared" si="7"/>
        <v>1.7543859649122862E-2</v>
      </c>
      <c r="O57">
        <f t="shared" si="8"/>
        <v>2.2874655363430252E-2</v>
      </c>
      <c r="P57" s="1">
        <f t="shared" si="9"/>
        <v>0.9642453456889758</v>
      </c>
      <c r="Q57">
        <f t="shared" si="10"/>
        <v>2.3327474633522582E-2</v>
      </c>
      <c r="R57" s="1">
        <f t="shared" si="11"/>
        <v>0.96327641779121853</v>
      </c>
      <c r="S57">
        <f t="shared" si="12"/>
        <v>-2.3200437051571488E-3</v>
      </c>
      <c r="T57">
        <f t="shared" si="13"/>
        <v>9.4373918141954505E-4</v>
      </c>
    </row>
    <row r="58" spans="1:20" x14ac:dyDescent="0.25">
      <c r="A58">
        <v>56</v>
      </c>
      <c r="B58">
        <f t="shared" si="0"/>
        <v>924.10417864817646</v>
      </c>
      <c r="C58" s="1">
        <f t="shared" si="3"/>
        <v>0.89732175792798041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3.9682279629438213</v>
      </c>
      <c r="I58">
        <v>4.9543023420571348</v>
      </c>
      <c r="J58">
        <v>1485.5950744509842</v>
      </c>
      <c r="L58">
        <f t="shared" si="5"/>
        <v>2.0263067290898884E-2</v>
      </c>
      <c r="M58">
        <f t="shared" si="6"/>
        <v>2.3427795301570464E-2</v>
      </c>
      <c r="N58">
        <f t="shared" si="7"/>
        <v>1.7241379310344862E-2</v>
      </c>
      <c r="O58">
        <f t="shared" si="8"/>
        <v>2.2504947918185358E-2</v>
      </c>
      <c r="P58" s="1">
        <f t="shared" si="9"/>
        <v>0.96505000232207805</v>
      </c>
      <c r="Q58">
        <f t="shared" si="10"/>
        <v>2.2954769023928567E-2</v>
      </c>
      <c r="R58" s="1">
        <f t="shared" si="11"/>
        <v>0.96411939913855238</v>
      </c>
      <c r="S58">
        <f t="shared" si="12"/>
        <v>-2.2418806272864744E-3</v>
      </c>
      <c r="T58">
        <f t="shared" si="13"/>
        <v>9.2284738338510586E-4</v>
      </c>
    </row>
    <row r="59" spans="1:20" x14ac:dyDescent="0.25">
      <c r="A59">
        <v>57</v>
      </c>
      <c r="B59">
        <f t="shared" si="0"/>
        <v>905.6408751075179</v>
      </c>
      <c r="C59" s="1">
        <f t="shared" si="3"/>
        <v>0.89937323609916464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3.880343757135885</v>
      </c>
      <c r="I59">
        <v>4.8423657749770017</v>
      </c>
      <c r="J59">
        <v>1485.7037374572608</v>
      </c>
      <c r="L59">
        <f t="shared" si="5"/>
        <v>1.9979677581014266E-2</v>
      </c>
      <c r="M59">
        <f t="shared" si="6"/>
        <v>2.3049799985624064E-2</v>
      </c>
      <c r="N59">
        <f t="shared" si="7"/>
        <v>1.6949152542372836E-2</v>
      </c>
      <c r="O59">
        <f t="shared" si="8"/>
        <v>2.2146965000150787E-2</v>
      </c>
      <c r="P59" s="1">
        <f t="shared" si="9"/>
        <v>0.96582403869740641</v>
      </c>
      <c r="Q59">
        <f t="shared" si="10"/>
        <v>2.2593810258591196E-2</v>
      </c>
      <c r="R59" s="1">
        <f t="shared" si="11"/>
        <v>0.96493007862638014</v>
      </c>
      <c r="S59">
        <f t="shared" si="12"/>
        <v>-2.167287419136521E-3</v>
      </c>
      <c r="T59">
        <f t="shared" si="13"/>
        <v>9.0283498547327756E-4</v>
      </c>
    </row>
    <row r="60" spans="1:20" x14ac:dyDescent="0.25">
      <c r="A60">
        <v>58</v>
      </c>
      <c r="B60">
        <f t="shared" si="0"/>
        <v>887.79603210537812</v>
      </c>
      <c r="C60" s="1">
        <f t="shared" si="3"/>
        <v>0.90135599643273578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3.7957516525312101</v>
      </c>
      <c r="I60">
        <v>4.734651943613799</v>
      </c>
      <c r="J60">
        <v>1485.8090364237778</v>
      </c>
      <c r="L60">
        <f t="shared" si="5"/>
        <v>1.9704105117849591E-2</v>
      </c>
      <c r="M60">
        <f t="shared" si="6"/>
        <v>2.268380823851146E-2</v>
      </c>
      <c r="N60">
        <f t="shared" si="7"/>
        <v>1.6666666666666718E-2</v>
      </c>
      <c r="O60">
        <f t="shared" si="8"/>
        <v>2.1800157382734886E-2</v>
      </c>
      <c r="P60" s="1">
        <f t="shared" si="9"/>
        <v>0.96656908003250919</v>
      </c>
      <c r="Q60">
        <f t="shared" si="10"/>
        <v>2.2244051021468758E-2</v>
      </c>
      <c r="R60" s="1">
        <f t="shared" si="11"/>
        <v>0.96571017574673379</v>
      </c>
      <c r="S60">
        <f t="shared" si="12"/>
        <v>-2.0960522648852953E-3</v>
      </c>
      <c r="T60">
        <f t="shared" si="13"/>
        <v>8.8365085577657432E-4</v>
      </c>
    </row>
    <row r="61" spans="1:20" x14ac:dyDescent="0.25">
      <c r="A61">
        <v>59</v>
      </c>
      <c r="B61">
        <f t="shared" si="0"/>
        <v>870.54080103548131</v>
      </c>
      <c r="C61" s="1">
        <f t="shared" si="3"/>
        <v>0.90327324432939093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3.7142796024374438</v>
      </c>
      <c r="I61">
        <v>4.6309394992823805</v>
      </c>
      <c r="J61">
        <v>1485.9111256245767</v>
      </c>
      <c r="L61">
        <f t="shared" si="5"/>
        <v>1.9436030851564645E-2</v>
      </c>
      <c r="M61">
        <f t="shared" si="6"/>
        <v>2.2329257233845379E-2</v>
      </c>
      <c r="N61">
        <f t="shared" si="7"/>
        <v>1.6393442622950727E-2</v>
      </c>
      <c r="O61">
        <f t="shared" si="8"/>
        <v>2.1464009648638704E-2</v>
      </c>
      <c r="P61" s="1">
        <f t="shared" si="9"/>
        <v>0.96728664162125422</v>
      </c>
      <c r="Q61">
        <f t="shared" si="10"/>
        <v>2.1904977507651413E-2</v>
      </c>
      <c r="R61" s="1">
        <f t="shared" si="11"/>
        <v>0.96646129357574295</v>
      </c>
      <c r="S61">
        <f t="shared" si="12"/>
        <v>-2.0279787970740593E-3</v>
      </c>
      <c r="T61">
        <f t="shared" si="13"/>
        <v>8.6524758520667433E-4</v>
      </c>
    </row>
    <row r="62" spans="1:20" x14ac:dyDescent="0.25">
      <c r="A62">
        <v>60</v>
      </c>
      <c r="B62">
        <f t="shared" si="0"/>
        <v>853.84804810380751</v>
      </c>
      <c r="C62" s="1">
        <f t="shared" si="3"/>
        <v>0.9051279946551325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3.6357670204684491</v>
      </c>
      <c r="I62">
        <v>4.531021853642911</v>
      </c>
      <c r="J62">
        <v>1486.0101500377289</v>
      </c>
      <c r="L62">
        <f t="shared" si="5"/>
        <v>1.9175152861093059E-2</v>
      </c>
      <c r="M62">
        <f t="shared" si="6"/>
        <v>2.1985618789599148E-2</v>
      </c>
      <c r="N62">
        <f t="shared" si="7"/>
        <v>1.6129032258064724E-2</v>
      </c>
      <c r="O62">
        <f t="shared" si="8"/>
        <v>2.1138037620396677E-2</v>
      </c>
      <c r="P62" s="1">
        <f t="shared" si="9"/>
        <v>0.96797813782135367</v>
      </c>
      <c r="Q62">
        <f t="shared" si="10"/>
        <v>2.157610689039513E-2</v>
      </c>
      <c r="R62" s="1">
        <f t="shared" si="11"/>
        <v>0.96718492829051828</v>
      </c>
      <c r="S62">
        <f t="shared" si="12"/>
        <v>-1.9628847593036181E-3</v>
      </c>
      <c r="T62">
        <f t="shared" si="13"/>
        <v>8.4758116920247151E-4</v>
      </c>
    </row>
  </sheetData>
  <autoFilter ref="A1:Y1" xr:uid="{2029224F-73D1-4141-9B70-F150178FA0B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5F69-14A3-474E-AFE4-BCF6A4F1C70A}">
  <dimension ref="A1:Y62"/>
  <sheetViews>
    <sheetView topLeftCell="A24" zoomScale="85" zoomScaleNormal="85" workbookViewId="0">
      <selection activeCell="H21" sqref="H21:H62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113.5401495448575</v>
      </c>
      <c r="I2">
        <v>138.07746311681018</v>
      </c>
      <c r="J2">
        <v>1424.1899367644314</v>
      </c>
    </row>
    <row r="3" spans="1:25" x14ac:dyDescent="0.25">
      <c r="A3">
        <v>1</v>
      </c>
      <c r="B3">
        <f t="shared" ref="B3:B62" si="0">W$9*(1+W$7*W$8*$A3)^(-1/W$8)</f>
        <v>6854.5302078581608</v>
      </c>
      <c r="C3" s="1">
        <f>1-B3/B$2</f>
        <v>0.23838553246020433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85.823954413093986</v>
      </c>
      <c r="I3">
        <v>105.37152937669538</v>
      </c>
      <c r="J3">
        <v>1424.1583391474881</v>
      </c>
      <c r="L3">
        <f>1-(B3/B2)</f>
        <v>0.23838553246020433</v>
      </c>
      <c r="M3">
        <f>1-(D3/D2)</f>
        <v>0.23838553246020433</v>
      </c>
      <c r="N3">
        <f>1-(F3/F2)</f>
        <v>0.33333333333333337</v>
      </c>
      <c r="O3">
        <f>1-(H3/H2)</f>
        <v>0.24410920051513041</v>
      </c>
      <c r="P3" s="1">
        <f>1-H3/H$2</f>
        <v>0.24410920051513041</v>
      </c>
      <c r="Q3">
        <f>1-(I3/I2)</f>
        <v>0.23686656027599795</v>
      </c>
      <c r="R3" s="1">
        <f>1-I3/I$2</f>
        <v>0.23686656027599795</v>
      </c>
      <c r="S3">
        <f>L3-O3</f>
        <v>-5.7236680549260788E-3</v>
      </c>
      <c r="T3">
        <f>M3-O3</f>
        <v>-5.7236680549260788E-3</v>
      </c>
    </row>
    <row r="4" spans="1:25" x14ac:dyDescent="0.25">
      <c r="A4">
        <v>2</v>
      </c>
      <c r="B4">
        <f t="shared" si="0"/>
        <v>5453.6558901478647</v>
      </c>
      <c r="C4" s="1">
        <f t="shared" ref="C4:C62" si="3">1-B4/B$2</f>
        <v>0.394038234428015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68.074569730010083</v>
      </c>
      <c r="I4">
        <v>83.904295172439632</v>
      </c>
      <c r="J4">
        <v>1424.1455735826596</v>
      </c>
      <c r="L4">
        <f t="shared" ref="L4:L62" si="5">1-(B4/B3)</f>
        <v>0.20437203940020687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62" si="8">1-(H4/H3)</f>
        <v>0.20681154584944084</v>
      </c>
      <c r="P4" s="1">
        <f t="shared" ref="P4:P62" si="9">1-H4/H$2</f>
        <v>0.40043614524996596</v>
      </c>
      <c r="Q4">
        <f t="shared" ref="Q4:Q62" si="10">1-(I4/I3)</f>
        <v>0.20372898003133255</v>
      </c>
      <c r="R4" s="1">
        <f t="shared" ref="R4:R62" si="11">1-I4/I$2</f>
        <v>0.39233895757877135</v>
      </c>
      <c r="S4">
        <f t="shared" ref="S4:S62" si="12">L4-O4</f>
        <v>-2.4395064492339635E-3</v>
      </c>
      <c r="T4">
        <f t="shared" ref="T4:T62" si="13">M4-O4</f>
        <v>-2.4395064492339635E-3</v>
      </c>
    </row>
    <row r="5" spans="1:25" x14ac:dyDescent="0.25">
      <c r="A5">
        <v>3</v>
      </c>
      <c r="B5">
        <f t="shared" si="0"/>
        <v>4478.3430701179623</v>
      </c>
      <c r="C5" s="1">
        <f t="shared" si="3"/>
        <v>0.50240632554244868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55.827346631913066</v>
      </c>
      <c r="I5">
        <v>68.922796998443701</v>
      </c>
      <c r="J5">
        <v>1424.1401584909938</v>
      </c>
      <c r="L5">
        <f t="shared" si="5"/>
        <v>0.17883651621508134</v>
      </c>
      <c r="M5">
        <f t="shared" si="6"/>
        <v>0.17883651621508134</v>
      </c>
      <c r="N5">
        <f t="shared" si="7"/>
        <v>0.19999999999999996</v>
      </c>
      <c r="O5">
        <f t="shared" si="8"/>
        <v>0.17990893143607978</v>
      </c>
      <c r="P5" s="1">
        <f t="shared" si="9"/>
        <v>0.50830303768574159</v>
      </c>
      <c r="Q5">
        <f t="shared" si="10"/>
        <v>0.17855460370897625</v>
      </c>
      <c r="R5" s="1">
        <f t="shared" si="11"/>
        <v>0.5008396341976773</v>
      </c>
      <c r="S5">
        <f t="shared" si="12"/>
        <v>-1.072415220998435E-3</v>
      </c>
      <c r="T5">
        <f t="shared" si="13"/>
        <v>-1.072415220998435E-3</v>
      </c>
    </row>
    <row r="6" spans="1:25" x14ac:dyDescent="0.25">
      <c r="A6">
        <v>4</v>
      </c>
      <c r="B6">
        <f t="shared" si="0"/>
        <v>3766.4424306493274</v>
      </c>
      <c r="C6" s="1">
        <f t="shared" si="3"/>
        <v>0.58150639659451919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46.931468645180452</v>
      </c>
      <c r="I6">
        <v>57.973367513257614</v>
      </c>
      <c r="J6">
        <v>1424.1382830615212</v>
      </c>
      <c r="L6">
        <f t="shared" si="5"/>
        <v>0.15896518607938692</v>
      </c>
      <c r="M6">
        <f t="shared" si="6"/>
        <v>0.15896518607938703</v>
      </c>
      <c r="N6">
        <f t="shared" si="7"/>
        <v>0.16666666666666674</v>
      </c>
      <c r="O6">
        <f t="shared" si="8"/>
        <v>0.15934624379313389</v>
      </c>
      <c r="P6" s="1">
        <f t="shared" si="9"/>
        <v>0.58665310171501273</v>
      </c>
      <c r="Q6">
        <f t="shared" si="10"/>
        <v>0.15886513551435422</v>
      </c>
      <c r="R6" s="1">
        <f t="shared" si="11"/>
        <v>0.58013881335425788</v>
      </c>
      <c r="S6">
        <f t="shared" si="12"/>
        <v>-3.810577137469684E-4</v>
      </c>
      <c r="T6">
        <f t="shared" si="13"/>
        <v>-3.8105771374685737E-4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3227.6010701362557</v>
      </c>
      <c r="C7" s="1">
        <f t="shared" si="3"/>
        <v>0.64137765887374942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40.21775265414982</v>
      </c>
      <c r="I7">
        <v>49.679326216589267</v>
      </c>
      <c r="J7">
        <v>1424.1383319967376</v>
      </c>
      <c r="L7">
        <f t="shared" si="5"/>
        <v>0.1430637452807626</v>
      </c>
      <c r="M7">
        <f t="shared" si="6"/>
        <v>0.1430637452807626</v>
      </c>
      <c r="N7">
        <f t="shared" si="7"/>
        <v>0.14285714285714279</v>
      </c>
      <c r="O7">
        <f t="shared" si="8"/>
        <v>0.14305360954690871</v>
      </c>
      <c r="P7" s="1">
        <f t="shared" si="9"/>
        <v>0.64578386750969918</v>
      </c>
      <c r="Q7">
        <f t="shared" si="10"/>
        <v>0.14306640535883353</v>
      </c>
      <c r="R7" s="1">
        <f t="shared" si="11"/>
        <v>0.64020684407735851</v>
      </c>
      <c r="S7">
        <f t="shared" si="12"/>
        <v>1.0135733853888773E-5</v>
      </c>
      <c r="T7">
        <f t="shared" si="13"/>
        <v>1.0135733853888773E-5</v>
      </c>
      <c r="V7" t="s">
        <v>17</v>
      </c>
      <c r="W7">
        <v>0.3</v>
      </c>
      <c r="X7">
        <v>0.3</v>
      </c>
      <c r="Y7">
        <v>0.5</v>
      </c>
    </row>
    <row r="8" spans="1:25" s="11" customFormat="1" x14ac:dyDescent="0.25">
      <c r="A8" s="11">
        <v>6</v>
      </c>
      <c r="B8" s="11">
        <f t="shared" si="0"/>
        <v>2807.8461680809501</v>
      </c>
      <c r="C8" s="1">
        <f t="shared" si="3"/>
        <v>0.68801709243545006</v>
      </c>
      <c r="D8" s="11">
        <f t="shared" si="1"/>
        <v>561.56923361618999</v>
      </c>
      <c r="E8" s="1">
        <f t="shared" si="4"/>
        <v>0.68801709243545006</v>
      </c>
      <c r="F8" s="11">
        <f t="shared" si="2"/>
        <v>925</v>
      </c>
      <c r="H8" s="11">
        <v>34.997349995780333</v>
      </c>
      <c r="I8" s="11">
        <v>43.215235058720346</v>
      </c>
      <c r="J8" s="11">
        <v>1424.1394827836486</v>
      </c>
      <c r="L8" s="11">
        <f t="shared" si="5"/>
        <v>0.13005166776623522</v>
      </c>
      <c r="M8" s="11">
        <f t="shared" si="6"/>
        <v>0.13005166776623522</v>
      </c>
      <c r="N8" s="11">
        <f t="shared" si="7"/>
        <v>0.125</v>
      </c>
      <c r="O8" s="11">
        <f t="shared" si="8"/>
        <v>0.12980344036779057</v>
      </c>
      <c r="P8" s="1">
        <f t="shared" si="9"/>
        <v>0.69176234014071336</v>
      </c>
      <c r="Q8" s="11">
        <f t="shared" si="10"/>
        <v>0.13011632101625381</v>
      </c>
      <c r="R8" s="1">
        <f t="shared" si="11"/>
        <v>0.6870218058528399</v>
      </c>
      <c r="S8" s="11">
        <f t="shared" si="12"/>
        <v>2.4822739844465591E-4</v>
      </c>
      <c r="T8" s="11">
        <f t="shared" si="13"/>
        <v>2.4822739844465591E-4</v>
      </c>
      <c r="V8" s="11" t="s">
        <v>18</v>
      </c>
      <c r="W8" s="11">
        <v>0.7</v>
      </c>
      <c r="X8" s="11">
        <v>0.7</v>
      </c>
      <c r="Y8" s="11">
        <v>1</v>
      </c>
    </row>
    <row r="9" spans="1:25" x14ac:dyDescent="0.25">
      <c r="A9">
        <v>7</v>
      </c>
      <c r="B9">
        <f t="shared" si="0"/>
        <v>2473.129523297408</v>
      </c>
      <c r="C9" s="1">
        <f t="shared" si="3"/>
        <v>0.7252078307447325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30.839365871821961</v>
      </c>
      <c r="I9">
        <v>38.059112463971516</v>
      </c>
      <c r="J9">
        <v>1424.1413734912792</v>
      </c>
      <c r="L9">
        <f t="shared" si="5"/>
        <v>0.11920761492867238</v>
      </c>
      <c r="M9">
        <f t="shared" si="6"/>
        <v>0.11920761492867227</v>
      </c>
      <c r="N9">
        <f t="shared" si="7"/>
        <v>0.11111111111111116</v>
      </c>
      <c r="O9">
        <f t="shared" si="8"/>
        <v>0.11880854191702239</v>
      </c>
      <c r="P9" s="1">
        <f t="shared" si="9"/>
        <v>0.72838360707251026</v>
      </c>
      <c r="Q9">
        <f t="shared" si="10"/>
        <v>0.119312612502113</v>
      </c>
      <c r="R9" s="1">
        <f t="shared" si="11"/>
        <v>0.72436405185273123</v>
      </c>
      <c r="S9">
        <f t="shared" si="12"/>
        <v>3.9907301164998632E-4</v>
      </c>
      <c r="T9">
        <f t="shared" si="13"/>
        <v>3.990730116498753E-4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2201.0067534064551</v>
      </c>
      <c r="C10" s="1">
        <f t="shared" si="3"/>
        <v>0.75544369406594947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27.461433828328229</v>
      </c>
      <c r="I10">
        <v>33.86641304909547</v>
      </c>
      <c r="J10">
        <v>1424.1437037985718</v>
      </c>
      <c r="L10">
        <f t="shared" si="5"/>
        <v>0.11003175018837397</v>
      </c>
      <c r="M10">
        <f t="shared" si="6"/>
        <v>0.11003175018837408</v>
      </c>
      <c r="N10">
        <f t="shared" si="7"/>
        <v>9.9999999999999978E-2</v>
      </c>
      <c r="O10">
        <f t="shared" si="8"/>
        <v>0.10953312261780845</v>
      </c>
      <c r="P10" s="1">
        <f t="shared" si="9"/>
        <v>0.75813459874404376</v>
      </c>
      <c r="Q10">
        <f t="shared" si="10"/>
        <v>0.11016282680908662</v>
      </c>
      <c r="R10" s="1">
        <f t="shared" si="11"/>
        <v>0.75472888707083707</v>
      </c>
      <c r="S10">
        <f t="shared" si="12"/>
        <v>4.9862757056551299E-4</v>
      </c>
      <c r="T10">
        <f t="shared" si="13"/>
        <v>4.9862757056562401E-4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1976.1368638631398</v>
      </c>
      <c r="C11" s="1">
        <f t="shared" si="3"/>
        <v>0.78042923734853997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24.671310248658003</v>
      </c>
      <c r="I11">
        <v>30.401359076664075</v>
      </c>
      <c r="J11">
        <v>1424.1463161028828</v>
      </c>
      <c r="L11">
        <f t="shared" si="5"/>
        <v>0.10216683306186525</v>
      </c>
      <c r="M11">
        <f t="shared" si="6"/>
        <v>0.10216683306186514</v>
      </c>
      <c r="N11">
        <f t="shared" si="7"/>
        <v>9.0909090909090828E-2</v>
      </c>
      <c r="O11">
        <f t="shared" si="8"/>
        <v>0.10160152587488114</v>
      </c>
      <c r="P11" s="1">
        <f t="shared" si="9"/>
        <v>0.78270849256798936</v>
      </c>
      <c r="Q11">
        <f t="shared" si="10"/>
        <v>0.10231535200991537</v>
      </c>
      <c r="R11" s="1">
        <f t="shared" si="11"/>
        <v>0.77982388732804808</v>
      </c>
      <c r="S11">
        <f t="shared" si="12"/>
        <v>5.6530718698410976E-4</v>
      </c>
      <c r="T11">
        <f t="shared" si="13"/>
        <v>5.6530718698399873E-4</v>
      </c>
    </row>
    <row r="12" spans="1:25" x14ac:dyDescent="0.25">
      <c r="A12">
        <v>10</v>
      </c>
      <c r="B12">
        <f t="shared" si="0"/>
        <v>1787.7106711630756</v>
      </c>
      <c r="C12" s="1">
        <f t="shared" si="3"/>
        <v>0.80136548098188043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22.33393683569086</v>
      </c>
      <c r="I12">
        <v>27.497690427491815</v>
      </c>
      <c r="J12">
        <v>1424.1491156316554</v>
      </c>
      <c r="L12">
        <f t="shared" si="5"/>
        <v>9.5350780680094616E-2</v>
      </c>
      <c r="M12">
        <f t="shared" si="6"/>
        <v>9.5350780680094616E-2</v>
      </c>
      <c r="N12">
        <f t="shared" si="7"/>
        <v>8.333333333333337E-2</v>
      </c>
      <c r="O12">
        <f t="shared" si="8"/>
        <v>9.4740546384004198E-2</v>
      </c>
      <c r="P12" s="1">
        <f t="shared" si="9"/>
        <v>0.803294808706702</v>
      </c>
      <c r="Q12">
        <f t="shared" si="10"/>
        <v>9.5511146125079049E-2</v>
      </c>
      <c r="R12" s="1">
        <f t="shared" si="11"/>
        <v>0.80085316019871078</v>
      </c>
      <c r="S12">
        <f t="shared" si="12"/>
        <v>6.1023429609041724E-4</v>
      </c>
      <c r="T12">
        <f t="shared" si="13"/>
        <v>6.1023429609041724E-4</v>
      </c>
    </row>
    <row r="13" spans="1:25" x14ac:dyDescent="0.25">
      <c r="A13">
        <v>11</v>
      </c>
      <c r="B13">
        <f t="shared" si="0"/>
        <v>1627.9126193058823</v>
      </c>
      <c r="C13" s="1">
        <f t="shared" si="3"/>
        <v>0.81912082007712417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20.351876606828238</v>
      </c>
      <c r="I13">
        <v>25.035125048664334</v>
      </c>
      <c r="J13">
        <v>1424.1520371051267</v>
      </c>
      <c r="L13">
        <f t="shared" si="5"/>
        <v>8.9386976558812781E-2</v>
      </c>
      <c r="M13">
        <f t="shared" si="6"/>
        <v>8.9386976558812781E-2</v>
      </c>
      <c r="N13">
        <f t="shared" si="7"/>
        <v>7.6923076923076761E-2</v>
      </c>
      <c r="O13">
        <f t="shared" si="8"/>
        <v>8.8746567317911529E-2</v>
      </c>
      <c r="P13" s="1">
        <f t="shared" si="9"/>
        <v>0.82075171920759527</v>
      </c>
      <c r="Q13">
        <f t="shared" si="10"/>
        <v>8.9555353214880951E-2</v>
      </c>
      <c r="R13" s="1">
        <f t="shared" si="11"/>
        <v>0.81868782577874255</v>
      </c>
      <c r="S13">
        <f t="shared" si="12"/>
        <v>6.4040924090125184E-4</v>
      </c>
      <c r="T13">
        <f t="shared" si="13"/>
        <v>6.4040924090125184E-4</v>
      </c>
    </row>
    <row r="14" spans="1:25" s="11" customFormat="1" x14ac:dyDescent="0.25">
      <c r="A14" s="11">
        <v>12</v>
      </c>
      <c r="B14" s="11">
        <f t="shared" si="0"/>
        <v>1490.964407011975</v>
      </c>
      <c r="C14" s="1">
        <f t="shared" si="3"/>
        <v>0.83433728810978058</v>
      </c>
      <c r="D14" s="11">
        <f t="shared" si="1"/>
        <v>298.19288140239502</v>
      </c>
      <c r="E14" s="1">
        <f t="shared" si="4"/>
        <v>0.83433728810978058</v>
      </c>
      <c r="F14" s="11">
        <f t="shared" si="2"/>
        <v>528.57142857142856</v>
      </c>
      <c r="H14" s="11">
        <v>18.653212993278693</v>
      </c>
      <c r="I14" s="11">
        <v>22.924695553660829</v>
      </c>
      <c r="J14" s="11">
        <v>1424.1550351011997</v>
      </c>
      <c r="L14" s="11">
        <f t="shared" si="5"/>
        <v>8.4125038819528264E-2</v>
      </c>
      <c r="M14" s="11">
        <f t="shared" si="6"/>
        <v>8.4125038819528264E-2</v>
      </c>
      <c r="N14" s="11">
        <f t="shared" si="7"/>
        <v>7.1428571428571508E-2</v>
      </c>
      <c r="O14" s="11">
        <f t="shared" si="8"/>
        <v>8.3464716613878664E-2</v>
      </c>
      <c r="P14" s="1">
        <f t="shared" si="9"/>
        <v>0.83571262616745834</v>
      </c>
      <c r="Q14" s="11">
        <f t="shared" si="10"/>
        <v>8.429873990647796E-2</v>
      </c>
      <c r="R14" s="1">
        <f t="shared" si="11"/>
        <v>0.83397221359529838</v>
      </c>
      <c r="S14" s="11">
        <f t="shared" si="12"/>
        <v>6.6032220564959943E-4</v>
      </c>
      <c r="T14" s="11">
        <f t="shared" si="13"/>
        <v>6.6032220564959943E-4</v>
      </c>
    </row>
    <row r="15" spans="1:25" x14ac:dyDescent="0.25">
      <c r="A15">
        <v>13</v>
      </c>
      <c r="B15">
        <f t="shared" si="0"/>
        <v>1372.5102828056674</v>
      </c>
      <c r="C15" s="1">
        <f t="shared" si="3"/>
        <v>0.84749885746603693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17.183805323010258</v>
      </c>
      <c r="I15">
        <v>21.09931427152009</v>
      </c>
      <c r="J15">
        <v>1424.1580780162012</v>
      </c>
      <c r="L15">
        <f t="shared" si="5"/>
        <v>7.9447989267362962E-2</v>
      </c>
      <c r="M15">
        <f t="shared" si="6"/>
        <v>7.9447989267362962E-2</v>
      </c>
      <c r="N15">
        <f t="shared" si="7"/>
        <v>6.6666666666666652E-2</v>
      </c>
      <c r="O15">
        <f t="shared" si="8"/>
        <v>7.8775043784569787E-2</v>
      </c>
      <c r="P15" s="1">
        <f t="shared" si="9"/>
        <v>0.84865437123436882</v>
      </c>
      <c r="Q15">
        <f t="shared" si="10"/>
        <v>7.962510463303607E-2</v>
      </c>
      <c r="R15" s="1">
        <f t="shared" si="11"/>
        <v>0.84719219345976415</v>
      </c>
      <c r="S15">
        <f t="shared" si="12"/>
        <v>6.7294548279317468E-4</v>
      </c>
      <c r="T15">
        <f t="shared" si="13"/>
        <v>6.7294548279317468E-4</v>
      </c>
    </row>
    <row r="16" spans="1:25" x14ac:dyDescent="0.25">
      <c r="A16">
        <v>14</v>
      </c>
      <c r="B16">
        <f t="shared" si="0"/>
        <v>1269.2103971779125</v>
      </c>
      <c r="C16" s="1">
        <f t="shared" si="3"/>
        <v>0.85897662253578755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15.902182818031566</v>
      </c>
      <c r="I16">
        <v>19.507526738058043</v>
      </c>
      <c r="J16">
        <v>1424.1611435143568</v>
      </c>
      <c r="L16">
        <f t="shared" si="5"/>
        <v>7.5263469368397562E-2</v>
      </c>
      <c r="M16">
        <f t="shared" si="6"/>
        <v>7.5263469368397451E-2</v>
      </c>
      <c r="N16">
        <f t="shared" si="7"/>
        <v>6.25E-2</v>
      </c>
      <c r="O16">
        <f t="shared" si="8"/>
        <v>7.4583160184113262E-2</v>
      </c>
      <c r="P16" s="1">
        <f t="shared" si="9"/>
        <v>0.85994220650776121</v>
      </c>
      <c r="Q16">
        <f t="shared" si="10"/>
        <v>7.5442619270837841E-2</v>
      </c>
      <c r="R16" s="1">
        <f t="shared" si="11"/>
        <v>0.858720414630191</v>
      </c>
      <c r="S16">
        <f t="shared" si="12"/>
        <v>6.8030918428430009E-4</v>
      </c>
      <c r="T16">
        <f t="shared" si="13"/>
        <v>6.8030918428418907E-4</v>
      </c>
    </row>
    <row r="17" spans="1:20" x14ac:dyDescent="0.25">
      <c r="A17">
        <v>15</v>
      </c>
      <c r="B17">
        <f t="shared" si="0"/>
        <v>1178.4649140804097</v>
      </c>
      <c r="C17" s="1">
        <f t="shared" si="3"/>
        <v>0.86905945399106566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14.776089508268651</v>
      </c>
      <c r="I17">
        <v>18.109270836970083</v>
      </c>
      <c r="J17">
        <v>1424.1642156247169</v>
      </c>
      <c r="L17">
        <f t="shared" si="5"/>
        <v>7.1497588815278568E-2</v>
      </c>
      <c r="M17">
        <f t="shared" si="6"/>
        <v>7.1497588815278679E-2</v>
      </c>
      <c r="N17">
        <f t="shared" si="7"/>
        <v>5.8823529411764719E-2</v>
      </c>
      <c r="O17">
        <f t="shared" si="8"/>
        <v>7.0813756994796417E-2</v>
      </c>
      <c r="P17" s="1">
        <f t="shared" si="9"/>
        <v>0.86986022506134797</v>
      </c>
      <c r="Q17">
        <f t="shared" si="10"/>
        <v>7.1677764170895331E-2</v>
      </c>
      <c r="R17" s="1">
        <f t="shared" si="11"/>
        <v>0.86884701943248999</v>
      </c>
      <c r="S17">
        <f t="shared" si="12"/>
        <v>6.838318204821503E-4</v>
      </c>
      <c r="T17">
        <f t="shared" si="13"/>
        <v>6.8383182048226132E-4</v>
      </c>
    </row>
    <row r="18" spans="1:20" x14ac:dyDescent="0.25">
      <c r="A18">
        <v>16</v>
      </c>
      <c r="B18">
        <f t="shared" si="0"/>
        <v>1098.2226132228354</v>
      </c>
      <c r="C18" s="1">
        <f t="shared" si="3"/>
        <v>0.87797526519746272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13.780092325740897</v>
      </c>
      <c r="I18">
        <v>16.872933059622675</v>
      </c>
      <c r="J18">
        <v>1424.1672828361018</v>
      </c>
      <c r="L18">
        <f t="shared" si="5"/>
        <v>6.8090530230329072E-2</v>
      </c>
      <c r="M18">
        <f t="shared" si="6"/>
        <v>6.8090530230328961E-2</v>
      </c>
      <c r="N18">
        <f t="shared" si="7"/>
        <v>5.5555555555555691E-2</v>
      </c>
      <c r="O18">
        <f t="shared" si="8"/>
        <v>6.7406006302979993E-2</v>
      </c>
      <c r="P18" s="1">
        <f t="shared" si="9"/>
        <v>0.87863242755113113</v>
      </c>
      <c r="Q18">
        <f t="shared" si="10"/>
        <v>6.8270986086497953E-2</v>
      </c>
      <c r="R18" s="1">
        <f t="shared" si="11"/>
        <v>0.8778009627440172</v>
      </c>
      <c r="S18">
        <f t="shared" si="12"/>
        <v>6.8452392734907885E-4</v>
      </c>
      <c r="T18">
        <f t="shared" si="13"/>
        <v>6.8452392734896783E-4</v>
      </c>
    </row>
    <row r="19" spans="1:20" x14ac:dyDescent="0.25">
      <c r="A19">
        <v>17</v>
      </c>
      <c r="B19">
        <f t="shared" si="0"/>
        <v>1026.8454445609248</v>
      </c>
      <c r="C19" s="1">
        <f t="shared" si="3"/>
        <v>0.88590606171545283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12.893891358508474</v>
      </c>
      <c r="I19">
        <v>15.773264373002247</v>
      </c>
      <c r="J19">
        <v>1424.1703368159367</v>
      </c>
      <c r="L19">
        <f t="shared" si="5"/>
        <v>6.4993351805466615E-2</v>
      </c>
      <c r="M19">
        <f t="shared" si="6"/>
        <v>6.4993351805466615E-2</v>
      </c>
      <c r="N19">
        <f t="shared" si="7"/>
        <v>5.2631578947368363E-2</v>
      </c>
      <c r="O19">
        <f t="shared" si="8"/>
        <v>6.4310234378983089E-2</v>
      </c>
      <c r="P19" s="1">
        <f t="shared" si="9"/>
        <v>0.88643760458132614</v>
      </c>
      <c r="Q19">
        <f t="shared" si="10"/>
        <v>6.5173534603296668E-2</v>
      </c>
      <c r="R19" s="1">
        <f t="shared" si="11"/>
        <v>0.88576510592710955</v>
      </c>
      <c r="S19">
        <f t="shared" si="12"/>
        <v>6.8311742648352602E-4</v>
      </c>
      <c r="T19">
        <f t="shared" si="13"/>
        <v>6.8311742648352602E-4</v>
      </c>
    </row>
    <row r="20" spans="1:20" s="11" customFormat="1" x14ac:dyDescent="0.25">
      <c r="A20" s="11">
        <v>18</v>
      </c>
      <c r="B20" s="11">
        <f t="shared" si="0"/>
        <v>963.01095715997508</v>
      </c>
      <c r="C20" s="1">
        <f t="shared" si="3"/>
        <v>0.89299878253778053</v>
      </c>
      <c r="D20" s="11">
        <f t="shared" si="1"/>
        <v>192.60219143199501</v>
      </c>
      <c r="E20" s="1">
        <f t="shared" si="4"/>
        <v>0.89299878253778053</v>
      </c>
      <c r="F20" s="11">
        <f t="shared" si="2"/>
        <v>370</v>
      </c>
      <c r="H20" s="11">
        <v>12.101104342259053</v>
      </c>
      <c r="I20" s="11">
        <v>14.789878305462992</v>
      </c>
      <c r="J20" s="11">
        <v>1424.1733715300697</v>
      </c>
      <c r="L20" s="11">
        <f t="shared" si="5"/>
        <v>6.2165623599026665E-2</v>
      </c>
      <c r="M20" s="11">
        <f t="shared" si="6"/>
        <v>6.2165623599026776E-2</v>
      </c>
      <c r="N20" s="11">
        <f t="shared" si="7"/>
        <v>4.9999999999999933E-2</v>
      </c>
      <c r="O20" s="11">
        <f t="shared" si="8"/>
        <v>6.148547356312839E-2</v>
      </c>
      <c r="P20" s="1">
        <f t="shared" si="9"/>
        <v>0.89342004224260652</v>
      </c>
      <c r="Q20" s="11">
        <f t="shared" si="10"/>
        <v>6.2345120469953774E-2</v>
      </c>
      <c r="R20" s="1">
        <f t="shared" si="11"/>
        <v>0.89288709415995637</v>
      </c>
      <c r="S20" s="11">
        <f t="shared" si="12"/>
        <v>6.8015003589827483E-4</v>
      </c>
      <c r="T20" s="11">
        <f t="shared" si="13"/>
        <v>6.8015003589838585E-4</v>
      </c>
    </row>
    <row r="21" spans="1:20" x14ac:dyDescent="0.25">
      <c r="A21">
        <v>19</v>
      </c>
      <c r="B21">
        <f t="shared" si="0"/>
        <v>905.6408751075179</v>
      </c>
      <c r="C21" s="1">
        <f t="shared" si="3"/>
        <v>0.89937323609916464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11.388377941513625</v>
      </c>
      <c r="I21">
        <v>13.906151170549629</v>
      </c>
      <c r="J21">
        <v>1424.1763826271829</v>
      </c>
      <c r="L21">
        <f t="shared" si="5"/>
        <v>5.9573654511313023E-2</v>
      </c>
      <c r="M21">
        <f t="shared" si="6"/>
        <v>5.9573654511312912E-2</v>
      </c>
      <c r="N21">
        <f t="shared" si="7"/>
        <v>4.7619047619047672E-2</v>
      </c>
      <c r="O21">
        <f t="shared" si="8"/>
        <v>5.8897632859545745E-2</v>
      </c>
      <c r="P21" s="1">
        <f t="shared" si="9"/>
        <v>0.8996973494647873</v>
      </c>
      <c r="Q21">
        <f t="shared" si="10"/>
        <v>5.975215729712513E-2</v>
      </c>
      <c r="R21" s="1">
        <f t="shared" si="11"/>
        <v>0.89928732135826273</v>
      </c>
      <c r="S21">
        <f t="shared" si="12"/>
        <v>6.7602165176727791E-4</v>
      </c>
      <c r="T21">
        <f t="shared" si="13"/>
        <v>6.7602165176716689E-4</v>
      </c>
    </row>
    <row r="22" spans="1:20" x14ac:dyDescent="0.25">
      <c r="A22">
        <v>20</v>
      </c>
      <c r="B22">
        <f t="shared" si="0"/>
        <v>853.84804810380751</v>
      </c>
      <c r="C22" s="1">
        <f t="shared" si="3"/>
        <v>0.9051279946551325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10.74472832334958</v>
      </c>
      <c r="I22">
        <v>13.108405006961497</v>
      </c>
      <c r="J22">
        <v>1424.1793670007726</v>
      </c>
      <c r="L22">
        <f t="shared" si="5"/>
        <v>5.7189144645841572E-2</v>
      </c>
      <c r="M22">
        <f t="shared" si="6"/>
        <v>5.7189144645841461E-2</v>
      </c>
      <c r="N22">
        <f t="shared" si="7"/>
        <v>4.5454545454545303E-2</v>
      </c>
      <c r="O22">
        <f t="shared" si="8"/>
        <v>5.6518111839068186E-2</v>
      </c>
      <c r="P22" s="1">
        <f t="shared" si="9"/>
        <v>0.90536626588549152</v>
      </c>
      <c r="Q22">
        <f t="shared" si="10"/>
        <v>5.736642395184044E-2</v>
      </c>
      <c r="R22" s="1">
        <f t="shared" si="11"/>
        <v>0.9050648475785501</v>
      </c>
      <c r="S22">
        <f t="shared" si="12"/>
        <v>6.7103280677338617E-4</v>
      </c>
      <c r="T22">
        <f t="shared" si="13"/>
        <v>6.7103280677327515E-4</v>
      </c>
    </row>
    <row r="23" spans="1:20" x14ac:dyDescent="0.25">
      <c r="A23">
        <v>21</v>
      </c>
      <c r="B23">
        <f t="shared" si="0"/>
        <v>806.89652476565084</v>
      </c>
      <c r="C23" s="1">
        <f t="shared" si="3"/>
        <v>0.91034483058159432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10.161045270349661</v>
      </c>
      <c r="I23">
        <v>12.385292496946677</v>
      </c>
      <c r="J23">
        <v>1424.1823224730729</v>
      </c>
      <c r="L23">
        <f t="shared" si="5"/>
        <v>5.4988148585014329E-2</v>
      </c>
      <c r="M23">
        <f t="shared" si="6"/>
        <v>5.498814858501444E-2</v>
      </c>
      <c r="N23">
        <f t="shared" si="7"/>
        <v>4.3478260869565188E-2</v>
      </c>
      <c r="O23">
        <f t="shared" si="8"/>
        <v>5.4322737200484306E-2</v>
      </c>
      <c r="P23" s="1">
        <f t="shared" si="9"/>
        <v>0.91050702935409444</v>
      </c>
      <c r="Q23">
        <f t="shared" si="10"/>
        <v>5.516403480292198E-2</v>
      </c>
      <c r="R23" s="1">
        <f t="shared" si="11"/>
        <v>0.91030185363074767</v>
      </c>
      <c r="S23">
        <f t="shared" si="12"/>
        <v>6.6541138453002358E-4</v>
      </c>
      <c r="T23">
        <f t="shared" si="13"/>
        <v>6.654113845301346E-4</v>
      </c>
    </row>
    <row r="24" spans="1:20" x14ac:dyDescent="0.25">
      <c r="A24">
        <v>22</v>
      </c>
      <c r="B24">
        <f t="shared" si="0"/>
        <v>764.17113672013693</v>
      </c>
      <c r="C24" s="1">
        <f t="shared" si="3"/>
        <v>0.91509209591998475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9.6296755217216123</v>
      </c>
      <c r="I24">
        <v>11.727279925304874</v>
      </c>
      <c r="J24">
        <v>1424.1855885039431</v>
      </c>
      <c r="L24">
        <f t="shared" si="5"/>
        <v>5.2950269004966577E-2</v>
      </c>
      <c r="M24">
        <f t="shared" si="6"/>
        <v>5.2950269004966688E-2</v>
      </c>
      <c r="N24">
        <f t="shared" si="7"/>
        <v>4.1666666666666741E-2</v>
      </c>
      <c r="O24">
        <f t="shared" si="8"/>
        <v>5.2294791971708499E-2</v>
      </c>
      <c r="P24" s="1">
        <f t="shared" si="9"/>
        <v>0.9151870456369523</v>
      </c>
      <c r="Q24">
        <f t="shared" si="10"/>
        <v>5.3128545151761464E-2</v>
      </c>
      <c r="R24" s="1">
        <f t="shared" si="11"/>
        <v>0.91506738565015577</v>
      </c>
      <c r="S24">
        <f t="shared" si="12"/>
        <v>6.5547703325807838E-4</v>
      </c>
      <c r="T24">
        <f t="shared" si="13"/>
        <v>6.554770332581894E-4</v>
      </c>
    </row>
    <row r="25" spans="1:20" x14ac:dyDescent="0.25">
      <c r="A25">
        <v>23</v>
      </c>
      <c r="B25">
        <f t="shared" si="0"/>
        <v>725.15406919692714</v>
      </c>
      <c r="C25" s="1">
        <f t="shared" si="3"/>
        <v>0.91942732564478591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9.144293506529829</v>
      </c>
      <c r="I25">
        <v>11.126485451184962</v>
      </c>
      <c r="J25">
        <v>1424.1884577857763</v>
      </c>
      <c r="L25">
        <f t="shared" si="5"/>
        <v>5.1058023063620395E-2</v>
      </c>
      <c r="M25">
        <f t="shared" si="6"/>
        <v>5.1058023063620173E-2</v>
      </c>
      <c r="N25">
        <f t="shared" si="7"/>
        <v>3.9999999999999925E-2</v>
      </c>
      <c r="O25">
        <f t="shared" si="8"/>
        <v>5.0404815208665132E-2</v>
      </c>
      <c r="P25" s="1">
        <f t="shared" si="9"/>
        <v>0.91946202692892265</v>
      </c>
      <c r="Q25">
        <f t="shared" si="10"/>
        <v>5.1230505108309954E-2</v>
      </c>
      <c r="R25" s="1">
        <f t="shared" si="11"/>
        <v>0.91941852638346766</v>
      </c>
      <c r="S25">
        <f t="shared" si="12"/>
        <v>6.5320785495526223E-4</v>
      </c>
      <c r="T25">
        <f t="shared" si="13"/>
        <v>6.5320785495504019E-4</v>
      </c>
    </row>
    <row r="26" spans="1:20" s="11" customFormat="1" x14ac:dyDescent="0.25">
      <c r="A26" s="11">
        <v>24</v>
      </c>
      <c r="B26" s="11">
        <f t="shared" si="0"/>
        <v>689.40662774440216</v>
      </c>
      <c r="C26" s="1">
        <f t="shared" si="3"/>
        <v>0.9233992635839553</v>
      </c>
      <c r="D26" s="11">
        <f t="shared" si="1"/>
        <v>137.88132554888043</v>
      </c>
      <c r="E26" s="1">
        <f t="shared" si="4"/>
        <v>0.9233992635839553</v>
      </c>
      <c r="F26" s="11">
        <f t="shared" si="2"/>
        <v>284.61538461538464</v>
      </c>
      <c r="H26" s="11">
        <v>8.6994255354993921</v>
      </c>
      <c r="I26" s="11">
        <v>10.576089498030042</v>
      </c>
      <c r="J26" s="11">
        <v>1424.1912980429186</v>
      </c>
      <c r="L26" s="11">
        <f t="shared" si="5"/>
        <v>4.9296339869006833E-2</v>
      </c>
      <c r="M26" s="11">
        <f t="shared" si="6"/>
        <v>4.9296339869006944E-2</v>
      </c>
      <c r="N26" s="11">
        <f t="shared" si="7"/>
        <v>3.8461538461538325E-2</v>
      </c>
      <c r="O26" s="11">
        <f t="shared" si="8"/>
        <v>4.8649791338473802E-2</v>
      </c>
      <c r="P26" s="1">
        <f t="shared" si="9"/>
        <v>0.92338018251365417</v>
      </c>
      <c r="Q26" s="11">
        <f t="shared" si="10"/>
        <v>4.9467188499878301E-2</v>
      </c>
      <c r="R26" s="1">
        <f t="shared" si="11"/>
        <v>0.92340466532845455</v>
      </c>
      <c r="S26" s="11">
        <f t="shared" si="12"/>
        <v>6.4654853053303096E-4</v>
      </c>
      <c r="T26" s="11">
        <f t="shared" si="13"/>
        <v>6.4654853053314199E-4</v>
      </c>
    </row>
    <row r="27" spans="1:20" x14ac:dyDescent="0.25">
      <c r="A27">
        <v>25</v>
      </c>
      <c r="B27">
        <f t="shared" si="0"/>
        <v>656.55491388341557</v>
      </c>
      <c r="C27" s="1">
        <f t="shared" si="3"/>
        <v>0.9270494540129538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8.290444654040849</v>
      </c>
      <c r="I27">
        <v>10.070326896713395</v>
      </c>
      <c r="J27">
        <v>1424.194108302331</v>
      </c>
      <c r="L27">
        <f t="shared" si="5"/>
        <v>4.7652158448883375E-2</v>
      </c>
      <c r="M27">
        <f t="shared" si="6"/>
        <v>4.7652158448883264E-2</v>
      </c>
      <c r="N27">
        <f t="shared" si="7"/>
        <v>3.703703703703709E-2</v>
      </c>
      <c r="O27">
        <f t="shared" si="8"/>
        <v>4.7012400967125001E-2</v>
      </c>
      <c r="P27" s="1">
        <f t="shared" si="9"/>
        <v>0.92698226409535023</v>
      </c>
      <c r="Q27">
        <f t="shared" si="10"/>
        <v>4.7821323884489897E-2</v>
      </c>
      <c r="R27" s="1">
        <f t="shared" si="11"/>
        <v>0.92706755563582344</v>
      </c>
      <c r="S27">
        <f t="shared" si="12"/>
        <v>6.3975748175837399E-4</v>
      </c>
      <c r="T27">
        <f t="shared" si="13"/>
        <v>6.3975748175826297E-4</v>
      </c>
    </row>
    <row r="28" spans="1:20" x14ac:dyDescent="0.25">
      <c r="A28">
        <v>26</v>
      </c>
      <c r="B28">
        <f t="shared" si="0"/>
        <v>626.27847261052739</v>
      </c>
      <c r="C28" s="1">
        <f t="shared" si="3"/>
        <v>0.93041350304327475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7.9133851765462886</v>
      </c>
      <c r="I28">
        <v>9.6042564684073675</v>
      </c>
      <c r="J28">
        <v>1424.1968882730653</v>
      </c>
      <c r="L28">
        <f t="shared" si="5"/>
        <v>4.6114103531428863E-2</v>
      </c>
      <c r="M28">
        <f t="shared" si="6"/>
        <v>4.6114103531428863E-2</v>
      </c>
      <c r="N28">
        <f t="shared" si="7"/>
        <v>3.5714285714285698E-2</v>
      </c>
      <c r="O28">
        <f t="shared" si="8"/>
        <v>4.5481212797286785E-2</v>
      </c>
      <c r="P28" s="1">
        <f t="shared" si="9"/>
        <v>0.93030319928000571</v>
      </c>
      <c r="Q28">
        <f t="shared" si="10"/>
        <v>4.628155898872921E-2</v>
      </c>
      <c r="R28" s="1">
        <f t="shared" si="11"/>
        <v>0.93044298286185634</v>
      </c>
      <c r="S28">
        <f t="shared" si="12"/>
        <v>6.3289073414207753E-4</v>
      </c>
      <c r="T28">
        <f t="shared" si="13"/>
        <v>6.3289073414207753E-4</v>
      </c>
    </row>
    <row r="29" spans="1:20" x14ac:dyDescent="0.25">
      <c r="A29">
        <v>27</v>
      </c>
      <c r="B29">
        <f t="shared" si="0"/>
        <v>598.30122157439746</v>
      </c>
      <c r="C29" s="1">
        <f t="shared" si="3"/>
        <v>0.93352208649173363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7.5648304264096602</v>
      </c>
      <c r="I29">
        <v>9.173621257452087</v>
      </c>
      <c r="J29">
        <v>1424.199637880401</v>
      </c>
      <c r="L29">
        <f t="shared" si="5"/>
        <v>4.4672222117921212E-2</v>
      </c>
      <c r="M29">
        <f t="shared" si="6"/>
        <v>4.4672222117921323E-2</v>
      </c>
      <c r="N29">
        <f t="shared" si="7"/>
        <v>3.4482758620689724E-2</v>
      </c>
      <c r="O29">
        <f t="shared" si="8"/>
        <v>4.4046225775749681E-2</v>
      </c>
      <c r="P29" s="1">
        <f t="shared" si="9"/>
        <v>0.93337308030036592</v>
      </c>
      <c r="Q29">
        <f t="shared" si="10"/>
        <v>4.4837954127092461E-2</v>
      </c>
      <c r="R29" s="1">
        <f t="shared" si="11"/>
        <v>0.93356177720551381</v>
      </c>
      <c r="S29">
        <f t="shared" si="12"/>
        <v>6.2599634217153088E-4</v>
      </c>
      <c r="T29">
        <f t="shared" si="13"/>
        <v>6.2599634217164191E-4</v>
      </c>
    </row>
    <row r="30" spans="1:20" s="2" customFormat="1" x14ac:dyDescent="0.25">
      <c r="A30" s="2">
        <v>28</v>
      </c>
      <c r="B30" s="2">
        <f t="shared" si="0"/>
        <v>572.38414809212406</v>
      </c>
      <c r="C30" s="1">
        <f t="shared" si="3"/>
        <v>0.93640176132309727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7.2418223320564774</v>
      </c>
      <c r="I30" s="2">
        <v>8.7747359360287938</v>
      </c>
      <c r="J30" s="2">
        <v>1424.2023572169671</v>
      </c>
      <c r="L30" s="2">
        <f t="shared" si="5"/>
        <v>4.3317767953195863E-2</v>
      </c>
      <c r="M30" s="2">
        <f t="shared" si="6"/>
        <v>4.3317767953195863E-2</v>
      </c>
      <c r="N30" s="2">
        <f t="shared" si="7"/>
        <v>3.3333333333333326E-2</v>
      </c>
      <c r="O30" s="2">
        <f t="shared" si="8"/>
        <v>4.2698656301075277E-2</v>
      </c>
      <c r="P30" s="1">
        <f t="shared" si="9"/>
        <v>0.93621796024502002</v>
      </c>
      <c r="Q30" s="2">
        <f t="shared" si="10"/>
        <v>4.3481773470783192E-2</v>
      </c>
      <c r="R30" s="1">
        <f t="shared" si="11"/>
        <v>0.93645062895886511</v>
      </c>
      <c r="S30" s="2">
        <f t="shared" si="12"/>
        <v>6.1911165212058528E-4</v>
      </c>
      <c r="T30" s="2">
        <f t="shared" si="13"/>
        <v>6.1911165212058528E-4</v>
      </c>
    </row>
    <row r="31" spans="1:20" x14ac:dyDescent="0.25">
      <c r="A31">
        <v>29</v>
      </c>
      <c r="B31">
        <f t="shared" si="0"/>
        <v>548.31938759771697</v>
      </c>
      <c r="C31" s="1">
        <f t="shared" si="3"/>
        <v>0.93907562360025365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6.941788140697791</v>
      </c>
      <c r="I31">
        <v>8.404395501851166</v>
      </c>
      <c r="J31">
        <v>1424.2050465033817</v>
      </c>
      <c r="L31">
        <f t="shared" si="5"/>
        <v>4.2043024033107779E-2</v>
      </c>
      <c r="M31">
        <f t="shared" si="6"/>
        <v>4.2043024033107668E-2</v>
      </c>
      <c r="N31">
        <f t="shared" si="7"/>
        <v>3.2258064516129115E-2</v>
      </c>
      <c r="O31">
        <f t="shared" si="8"/>
        <v>4.1430758392202227E-2</v>
      </c>
      <c r="P31" s="1">
        <f t="shared" si="9"/>
        <v>0.93886049852387043</v>
      </c>
      <c r="Q31">
        <f t="shared" si="10"/>
        <v>4.2205308157140298E-2</v>
      </c>
      <c r="R31" s="1">
        <f t="shared" si="11"/>
        <v>0.93913274974684857</v>
      </c>
      <c r="S31">
        <f t="shared" si="12"/>
        <v>6.1226564090555158E-4</v>
      </c>
      <c r="T31">
        <f t="shared" si="13"/>
        <v>6.1226564090544056E-4</v>
      </c>
    </row>
    <row r="32" spans="1:20" s="11" customFormat="1" x14ac:dyDescent="0.25">
      <c r="A32" s="11">
        <v>30</v>
      </c>
      <c r="B32" s="11">
        <f t="shared" si="0"/>
        <v>525.92539020226366</v>
      </c>
      <c r="C32" s="1">
        <f t="shared" si="3"/>
        <v>0.94156384553308181</v>
      </c>
      <c r="D32" s="11">
        <f t="shared" si="1"/>
        <v>105.18507804045274</v>
      </c>
      <c r="E32" s="1">
        <f t="shared" si="4"/>
        <v>0.94156384553308181</v>
      </c>
      <c r="F32" s="11">
        <f t="shared" si="2"/>
        <v>231.25</v>
      </c>
      <c r="H32" s="11">
        <v>6.6624806102481218</v>
      </c>
      <c r="I32" s="11">
        <v>8.0598007491137835</v>
      </c>
      <c r="J32" s="11">
        <v>1424.207706057384</v>
      </c>
      <c r="L32" s="11">
        <f t="shared" si="5"/>
        <v>4.0841155541782581E-2</v>
      </c>
      <c r="M32" s="11">
        <f t="shared" si="6"/>
        <v>4.0841155541782581E-2</v>
      </c>
      <c r="N32" s="11">
        <f t="shared" si="7"/>
        <v>3.1249999999999889E-2</v>
      </c>
      <c r="O32" s="11">
        <f t="shared" si="8"/>
        <v>4.0235674841784141E-2</v>
      </c>
      <c r="P32" s="1">
        <f t="shared" si="9"/>
        <v>0.94132048762525278</v>
      </c>
      <c r="Q32" s="11">
        <f t="shared" si="10"/>
        <v>4.1001729709350454E-2</v>
      </c>
      <c r="R32" s="1">
        <f t="shared" si="11"/>
        <v>0.9416284122898797</v>
      </c>
      <c r="S32" s="11">
        <f t="shared" si="12"/>
        <v>6.0548069999843968E-4</v>
      </c>
      <c r="T32" s="11">
        <f t="shared" si="13"/>
        <v>6.0548069999843968E-4</v>
      </c>
    </row>
    <row r="33" spans="1:20" x14ac:dyDescent="0.25">
      <c r="A33">
        <v>31</v>
      </c>
      <c r="B33">
        <f t="shared" si="0"/>
        <v>505.04295074467967</v>
      </c>
      <c r="C33" s="1">
        <f t="shared" si="3"/>
        <v>0.94388411658392446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6.4019288937122418</v>
      </c>
      <c r="I33">
        <v>7.7384970512522209</v>
      </c>
      <c r="J33">
        <v>1424.2103362702676</v>
      </c>
      <c r="L33">
        <f t="shared" si="5"/>
        <v>3.9706087301761395E-2</v>
      </c>
      <c r="M33">
        <f t="shared" si="6"/>
        <v>3.9706087301761395E-2</v>
      </c>
      <c r="N33">
        <f t="shared" si="7"/>
        <v>3.0303030303030276E-2</v>
      </c>
      <c r="O33">
        <f t="shared" si="8"/>
        <v>3.9107313293355594E-2</v>
      </c>
      <c r="P33" s="1">
        <f t="shared" si="9"/>
        <v>0.9436152856995933</v>
      </c>
      <c r="Q33">
        <f t="shared" si="10"/>
        <v>3.986496786497995E-2</v>
      </c>
      <c r="R33" s="1">
        <f t="shared" si="11"/>
        <v>0.9439553937581715</v>
      </c>
      <c r="S33">
        <f t="shared" si="12"/>
        <v>5.987740084058002E-4</v>
      </c>
      <c r="T33">
        <f t="shared" si="13"/>
        <v>5.987740084058002E-4</v>
      </c>
    </row>
    <row r="34" spans="1:20" x14ac:dyDescent="0.25">
      <c r="A34">
        <v>32</v>
      </c>
      <c r="B34">
        <f t="shared" si="0"/>
        <v>485.53192889910378</v>
      </c>
      <c r="C34" s="1">
        <f t="shared" si="3"/>
        <v>0.94605200790009958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6.1583979662205452</v>
      </c>
      <c r="I34">
        <v>7.4383237826133835</v>
      </c>
      <c r="J34">
        <v>1424.21293758816</v>
      </c>
      <c r="L34">
        <f t="shared" si="5"/>
        <v>3.8632401099366165E-2</v>
      </c>
      <c r="M34">
        <f t="shared" si="6"/>
        <v>3.8632401099366165E-2</v>
      </c>
      <c r="N34">
        <f t="shared" si="7"/>
        <v>2.9411764705882359E-2</v>
      </c>
      <c r="O34">
        <f t="shared" si="8"/>
        <v>3.804024248549287E-2</v>
      </c>
      <c r="P34" s="1">
        <f t="shared" si="9"/>
        <v>0.94576017390405598</v>
      </c>
      <c r="Q34">
        <f t="shared" si="10"/>
        <v>3.8789608195336056E-2</v>
      </c>
      <c r="R34" s="1">
        <f t="shared" si="11"/>
        <v>0.94612934207575394</v>
      </c>
      <c r="S34">
        <f t="shared" si="12"/>
        <v>5.9215861387329483E-4</v>
      </c>
      <c r="T34">
        <f t="shared" si="13"/>
        <v>5.9215861387329483E-4</v>
      </c>
    </row>
    <row r="35" spans="1:20" x14ac:dyDescent="0.25">
      <c r="A35">
        <v>33</v>
      </c>
      <c r="B35">
        <f t="shared" si="0"/>
        <v>467.26852438739422</v>
      </c>
      <c r="C35" s="1">
        <f t="shared" si="3"/>
        <v>0.94808127506806728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5.9303549224683945</v>
      </c>
      <c r="I35">
        <v>7.1573722990539697</v>
      </c>
      <c r="J35">
        <v>1424.2155104968303</v>
      </c>
      <c r="L35">
        <f t="shared" si="5"/>
        <v>3.7615249223918235E-2</v>
      </c>
      <c r="M35">
        <f t="shared" si="6"/>
        <v>3.7615249223918346E-2</v>
      </c>
      <c r="N35">
        <f t="shared" si="7"/>
        <v>2.8571428571428692E-2</v>
      </c>
      <c r="O35">
        <f t="shared" si="8"/>
        <v>3.7029604939951999E-2</v>
      </c>
      <c r="P35" s="1">
        <f t="shared" si="9"/>
        <v>0.94776865323640047</v>
      </c>
      <c r="Q35">
        <f t="shared" si="10"/>
        <v>3.7770805865714019E-2</v>
      </c>
      <c r="R35" s="1">
        <f t="shared" si="11"/>
        <v>0.94816408023806897</v>
      </c>
      <c r="S35">
        <f t="shared" si="12"/>
        <v>5.8564428396623569E-4</v>
      </c>
      <c r="T35">
        <f t="shared" si="13"/>
        <v>5.8564428396634671E-4</v>
      </c>
    </row>
    <row r="36" spans="1:20" x14ac:dyDescent="0.25">
      <c r="A36">
        <v>34</v>
      </c>
      <c r="B36">
        <f t="shared" si="0"/>
        <v>450.14300152107495</v>
      </c>
      <c r="C36" s="1">
        <f t="shared" si="3"/>
        <v>0.94998411094210278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5.7164408341989006</v>
      </c>
      <c r="I36">
        <v>6.8939508468425874</v>
      </c>
      <c r="J36">
        <v>1424.2180555101745</v>
      </c>
      <c r="L36">
        <f t="shared" si="5"/>
        <v>3.6650281310455113E-2</v>
      </c>
      <c r="M36">
        <f t="shared" si="6"/>
        <v>3.6650281310455113E-2</v>
      </c>
      <c r="N36">
        <f t="shared" si="7"/>
        <v>2.777777777777779E-2</v>
      </c>
      <c r="O36">
        <f t="shared" si="8"/>
        <v>3.6071043144320969E-2</v>
      </c>
      <c r="P36" s="1">
        <f t="shared" si="9"/>
        <v>0.9496526923989963</v>
      </c>
      <c r="Q36">
        <f t="shared" si="10"/>
        <v>3.6804212664220404E-2</v>
      </c>
      <c r="R36" s="1">
        <f t="shared" si="11"/>
        <v>0.95007186045263248</v>
      </c>
      <c r="S36">
        <f t="shared" si="12"/>
        <v>5.7923816613414392E-4</v>
      </c>
      <c r="T36">
        <f t="shared" si="13"/>
        <v>5.7923816613414392E-4</v>
      </c>
    </row>
    <row r="37" spans="1:20" x14ac:dyDescent="0.25">
      <c r="A37">
        <v>35</v>
      </c>
      <c r="B37">
        <f t="shared" si="0"/>
        <v>434.05777959351258</v>
      </c>
      <c r="C37" s="1">
        <f t="shared" si="3"/>
        <v>0.95177135782294309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5.5154471339612687</v>
      </c>
      <c r="I37">
        <v>6.6465551129057276</v>
      </c>
      <c r="J37">
        <v>1424.2205731617532</v>
      </c>
      <c r="L37">
        <f t="shared" si="5"/>
        <v>3.5733582157689736E-2</v>
      </c>
      <c r="M37">
        <f t="shared" si="6"/>
        <v>3.5733582157689625E-2</v>
      </c>
      <c r="N37">
        <f t="shared" si="7"/>
        <v>2.7027027027026973E-2</v>
      </c>
      <c r="O37">
        <f t="shared" si="8"/>
        <v>3.5160636848574844E-2</v>
      </c>
      <c r="P37" s="1">
        <f t="shared" si="9"/>
        <v>0.95142293579785864</v>
      </c>
      <c r="Q37">
        <f t="shared" si="10"/>
        <v>3.5885914975759658E-2</v>
      </c>
      <c r="R37" s="1">
        <f t="shared" si="11"/>
        <v>0.95186357742332717</v>
      </c>
      <c r="S37">
        <f t="shared" si="12"/>
        <v>5.7294530911489172E-4</v>
      </c>
      <c r="T37">
        <f t="shared" si="13"/>
        <v>5.729453091147807E-4</v>
      </c>
    </row>
    <row r="38" spans="1:20" x14ac:dyDescent="0.25">
      <c r="A38">
        <v>36</v>
      </c>
      <c r="B38">
        <f t="shared" si="0"/>
        <v>418.92582281047135</v>
      </c>
      <c r="C38" s="1">
        <f t="shared" si="3"/>
        <v>0.95345268635439206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5.326295704377257</v>
      </c>
      <c r="I38">
        <v>6.4138433943889037</v>
      </c>
      <c r="J38">
        <v>1424.2230639960419</v>
      </c>
      <c r="L38">
        <f t="shared" si="5"/>
        <v>3.4861618647204162E-2</v>
      </c>
      <c r="M38">
        <f t="shared" si="6"/>
        <v>3.4861618647204273E-2</v>
      </c>
      <c r="N38">
        <f t="shared" si="7"/>
        <v>2.6315789473684292E-2</v>
      </c>
      <c r="O38">
        <f t="shared" si="8"/>
        <v>3.4294849536189997E-2</v>
      </c>
      <c r="P38" s="1">
        <f t="shared" si="9"/>
        <v>0.95308887890558092</v>
      </c>
      <c r="Q38">
        <f t="shared" si="10"/>
        <v>3.5012380784289809E-2</v>
      </c>
      <c r="R38" s="1">
        <f t="shared" si="11"/>
        <v>0.9535489481801751</v>
      </c>
      <c r="S38">
        <f t="shared" si="12"/>
        <v>5.6676911101416483E-4</v>
      </c>
      <c r="T38">
        <f t="shared" si="13"/>
        <v>5.6676911101427585E-4</v>
      </c>
    </row>
    <row r="39" spans="1:20" x14ac:dyDescent="0.25">
      <c r="A39">
        <v>37</v>
      </c>
      <c r="B39">
        <f t="shared" si="0"/>
        <v>404.66927675937387</v>
      </c>
      <c r="C39" s="1">
        <f t="shared" si="3"/>
        <v>0.95503674702673624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5.1480220165536954</v>
      </c>
      <c r="I39">
        <v>6.1946155698955252</v>
      </c>
      <c r="J39">
        <v>1424.2255285638869</v>
      </c>
      <c r="L39">
        <f t="shared" si="5"/>
        <v>3.4031194246880725E-2</v>
      </c>
      <c r="M39">
        <f t="shared" si="6"/>
        <v>3.4031194246880725E-2</v>
      </c>
      <c r="N39">
        <f t="shared" si="7"/>
        <v>2.5641025641025661E-2</v>
      </c>
      <c r="O39">
        <f t="shared" si="8"/>
        <v>3.3470482623984332E-2</v>
      </c>
      <c r="P39" s="1">
        <f t="shared" si="9"/>
        <v>0.9546590167690433</v>
      </c>
      <c r="Q39">
        <f t="shared" si="10"/>
        <v>3.4180414302782625E-2</v>
      </c>
      <c r="R39" s="1">
        <f t="shared" si="11"/>
        <v>0.95513666437617684</v>
      </c>
      <c r="S39">
        <f t="shared" si="12"/>
        <v>5.6071162289639265E-4</v>
      </c>
      <c r="T39">
        <f t="shared" si="13"/>
        <v>5.6071162289639265E-4</v>
      </c>
    </row>
    <row r="40" spans="1:20" x14ac:dyDescent="0.25">
      <c r="A40">
        <v>38</v>
      </c>
      <c r="B40">
        <f t="shared" si="0"/>
        <v>391.21830880989057</v>
      </c>
      <c r="C40" s="1">
        <f t="shared" si="3"/>
        <v>0.95653129902112322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4.9797607907010368</v>
      </c>
      <c r="I40">
        <v>5.9877952158457788</v>
      </c>
      <c r="J40">
        <v>1424.2279674174292</v>
      </c>
      <c r="L40">
        <f t="shared" si="5"/>
        <v>3.3239409863777603E-2</v>
      </c>
      <c r="M40">
        <f t="shared" si="6"/>
        <v>3.3239409863777492E-2</v>
      </c>
      <c r="N40">
        <f t="shared" si="7"/>
        <v>2.4999999999999911E-2</v>
      </c>
      <c r="O40">
        <f t="shared" si="8"/>
        <v>3.2684636023623703E-2</v>
      </c>
      <c r="P40" s="1">
        <f t="shared" si="9"/>
        <v>0.95614097030290035</v>
      </c>
      <c r="Q40">
        <f t="shared" si="10"/>
        <v>3.3387116878543344E-2</v>
      </c>
      <c r="R40" s="1">
        <f t="shared" si="11"/>
        <v>0.95663452180621067</v>
      </c>
      <c r="S40">
        <f t="shared" si="12"/>
        <v>5.547738401538993E-4</v>
      </c>
      <c r="T40">
        <f t="shared" si="13"/>
        <v>5.5477384015378828E-4</v>
      </c>
    </row>
    <row r="41" spans="1:20" x14ac:dyDescent="0.25">
      <c r="A41">
        <v>39</v>
      </c>
      <c r="B41">
        <f t="shared" si="0"/>
        <v>378.51011800311835</v>
      </c>
      <c r="C41" s="1">
        <f t="shared" si="3"/>
        <v>0.95794332022187578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4.820733752626154</v>
      </c>
      <c r="I41">
        <v>5.7924143366454315</v>
      </c>
      <c r="J41">
        <v>1424.2303811067345</v>
      </c>
      <c r="L41">
        <f t="shared" si="5"/>
        <v>3.248363003620991E-2</v>
      </c>
      <c r="M41">
        <f t="shared" si="6"/>
        <v>3.2483630036210132E-2</v>
      </c>
      <c r="N41">
        <f t="shared" si="7"/>
        <v>2.4390243902438935E-2</v>
      </c>
      <c r="O41">
        <f t="shared" si="8"/>
        <v>3.1934674125681295E-2</v>
      </c>
      <c r="P41" s="1">
        <f t="shared" si="9"/>
        <v>0.95754159412374584</v>
      </c>
      <c r="Q41">
        <f t="shared" si="10"/>
        <v>3.2629853252713392E-2</v>
      </c>
      <c r="R41" s="1">
        <f t="shared" si="11"/>
        <v>0.95804953099590784</v>
      </c>
      <c r="S41">
        <f t="shared" si="12"/>
        <v>5.4895591052861459E-4</v>
      </c>
      <c r="T41">
        <f t="shared" si="13"/>
        <v>5.4895591052883663E-4</v>
      </c>
    </row>
    <row r="42" spans="1:20" x14ac:dyDescent="0.25">
      <c r="A42">
        <v>40</v>
      </c>
      <c r="B42">
        <f t="shared" si="0"/>
        <v>366.48808644002145</v>
      </c>
      <c r="C42" s="1">
        <f t="shared" si="3"/>
        <v>0.95927910150666429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4.6702391399164096</v>
      </c>
      <c r="I42">
        <v>5.6076002771279914</v>
      </c>
      <c r="J42">
        <v>1424.2327701770218</v>
      </c>
      <c r="L42">
        <f t="shared" si="5"/>
        <v>3.1761453634372439E-2</v>
      </c>
      <c r="M42">
        <f t="shared" si="6"/>
        <v>3.1761453634372327E-2</v>
      </c>
      <c r="N42">
        <f t="shared" si="7"/>
        <v>2.3809523809523947E-2</v>
      </c>
      <c r="O42">
        <f t="shared" si="8"/>
        <v>3.1218196322864822E-2</v>
      </c>
      <c r="P42" s="1">
        <f t="shared" si="9"/>
        <v>0.95886706897394658</v>
      </c>
      <c r="Q42">
        <f t="shared" si="10"/>
        <v>3.1906222306685272E-2</v>
      </c>
      <c r="R42" s="1">
        <f t="shared" si="11"/>
        <v>0.95938801198582202</v>
      </c>
      <c r="S42">
        <f t="shared" si="12"/>
        <v>5.4325731150761669E-4</v>
      </c>
      <c r="T42">
        <f t="shared" si="13"/>
        <v>5.4325731150750567E-4</v>
      </c>
    </row>
    <row r="43" spans="1:20" x14ac:dyDescent="0.25">
      <c r="A43">
        <v>41</v>
      </c>
      <c r="B43">
        <f t="shared" si="0"/>
        <v>355.10104931003718</v>
      </c>
      <c r="C43" s="1">
        <f t="shared" si="3"/>
        <v>0.96054432785444033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4.5276426750576508</v>
      </c>
      <c r="I43">
        <v>5.4325644647366857</v>
      </c>
      <c r="J43">
        <v>1424.2351351664963</v>
      </c>
      <c r="L43">
        <f t="shared" si="5"/>
        <v>3.1070688383339373E-2</v>
      </c>
      <c r="M43">
        <f t="shared" si="6"/>
        <v>3.1070688383339484E-2</v>
      </c>
      <c r="N43">
        <f t="shared" si="7"/>
        <v>2.3255813953488302E-2</v>
      </c>
      <c r="O43">
        <f t="shared" si="8"/>
        <v>3.0533011391213449E-2</v>
      </c>
      <c r="P43" s="1">
        <f t="shared" si="9"/>
        <v>0.96012298122551909</v>
      </c>
      <c r="Q43">
        <f t="shared" si="10"/>
        <v>3.1214031625120153E-2</v>
      </c>
      <c r="R43" s="1">
        <f t="shared" si="11"/>
        <v>0.96065567586405565</v>
      </c>
      <c r="S43">
        <f t="shared" si="12"/>
        <v>5.376769921259239E-4</v>
      </c>
      <c r="T43">
        <f t="shared" si="13"/>
        <v>5.3767699212603492E-4</v>
      </c>
    </row>
    <row r="44" spans="1:20" x14ac:dyDescent="0.25">
      <c r="A44">
        <v>42</v>
      </c>
      <c r="B44">
        <f t="shared" si="0"/>
        <v>344.30266480148623</v>
      </c>
      <c r="C44" s="1">
        <f t="shared" si="3"/>
        <v>0.96174414835539046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4.3923697734956786</v>
      </c>
      <c r="I44">
        <v>5.2665926921843083</v>
      </c>
      <c r="J44">
        <v>1424.2374766046034</v>
      </c>
      <c r="L44">
        <f t="shared" si="5"/>
        <v>3.0409328639079636E-2</v>
      </c>
      <c r="M44">
        <f t="shared" si="6"/>
        <v>3.0409328639079636E-2</v>
      </c>
      <c r="N44">
        <f t="shared" si="7"/>
        <v>2.2727272727272707E-2</v>
      </c>
      <c r="O44">
        <f t="shared" si="8"/>
        <v>2.9877115150269584E-2</v>
      </c>
      <c r="P44" s="1">
        <f t="shared" si="9"/>
        <v>0.9613143915072937</v>
      </c>
      <c r="Q44">
        <f t="shared" si="10"/>
        <v>3.0551275300959024E-2</v>
      </c>
      <c r="R44" s="1">
        <f t="shared" si="11"/>
        <v>0.96185769514226305</v>
      </c>
      <c r="S44">
        <f t="shared" si="12"/>
        <v>5.3221348881005159E-4</v>
      </c>
      <c r="T44">
        <f t="shared" si="13"/>
        <v>5.3221348881005159E-4</v>
      </c>
    </row>
    <row r="45" spans="1:20" x14ac:dyDescent="0.25">
      <c r="A45">
        <v>43</v>
      </c>
      <c r="B45">
        <f t="shared" si="0"/>
        <v>334.05086843041994</v>
      </c>
      <c r="C45" s="1">
        <f t="shared" si="3"/>
        <v>0.96288323684106447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4.2638987953980347</v>
      </c>
      <c r="I45">
        <v>5.1090367020724932</v>
      </c>
      <c r="J45">
        <v>1424.2397950109239</v>
      </c>
      <c r="L45">
        <f t="shared" si="5"/>
        <v>2.9775535942996978E-2</v>
      </c>
      <c r="M45">
        <f t="shared" si="6"/>
        <v>2.9775535942997089E-2</v>
      </c>
      <c r="N45">
        <f t="shared" si="7"/>
        <v>2.2222222222222143E-2</v>
      </c>
      <c r="O45">
        <f t="shared" si="8"/>
        <v>2.924867092767558E-2</v>
      </c>
      <c r="P45" s="1">
        <f t="shared" si="9"/>
        <v>0.9624458941397338</v>
      </c>
      <c r="Q45">
        <f t="shared" si="10"/>
        <v>2.9916114520424197E-2</v>
      </c>
      <c r="R45" s="1">
        <f t="shared" si="11"/>
        <v>0.96299876470246004</v>
      </c>
      <c r="S45">
        <f t="shared" si="12"/>
        <v>5.2686501532139829E-4</v>
      </c>
      <c r="T45">
        <f t="shared" si="13"/>
        <v>5.2686501532150931E-4</v>
      </c>
    </row>
    <row r="46" spans="1:20" x14ac:dyDescent="0.25">
      <c r="A46">
        <v>44</v>
      </c>
      <c r="B46">
        <f t="shared" si="0"/>
        <v>324.30739898528867</v>
      </c>
      <c r="C46" s="1">
        <f t="shared" si="3"/>
        <v>0.96396584455719014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4.1417551828281605</v>
      </c>
      <c r="I46">
        <v>4.9593068760640051</v>
      </c>
      <c r="J46">
        <v>1424.2420908943857</v>
      </c>
      <c r="L46">
        <f t="shared" si="5"/>
        <v>2.9167621958033463E-2</v>
      </c>
      <c r="M46">
        <f t="shared" si="6"/>
        <v>2.9167621958033574E-2</v>
      </c>
      <c r="N46">
        <f t="shared" si="7"/>
        <v>2.1739130434782594E-2</v>
      </c>
      <c r="O46">
        <f t="shared" si="8"/>
        <v>2.8645992419356281E-2</v>
      </c>
      <c r="P46" s="1">
        <f t="shared" si="9"/>
        <v>0.96352166877152268</v>
      </c>
      <c r="Q46">
        <f t="shared" si="10"/>
        <v>2.9306860517903432E-2</v>
      </c>
      <c r="R46" s="1">
        <f t="shared" si="11"/>
        <v>0.96408315474431516</v>
      </c>
      <c r="S46">
        <f t="shared" si="12"/>
        <v>5.2162953867718187E-4</v>
      </c>
      <c r="T46">
        <f t="shared" si="13"/>
        <v>5.2162953867729289E-4</v>
      </c>
    </row>
    <row r="47" spans="1:20" x14ac:dyDescent="0.25">
      <c r="A47">
        <v>45</v>
      </c>
      <c r="B47">
        <f t="shared" si="0"/>
        <v>315.03738544368929</v>
      </c>
      <c r="C47" s="1">
        <f t="shared" si="3"/>
        <v>0.96499584606181232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4.0255063507594553</v>
      </c>
      <c r="I47">
        <v>4.8168658644655293</v>
      </c>
      <c r="J47">
        <v>1424.2443647521279</v>
      </c>
      <c r="L47">
        <f t="shared" si="5"/>
        <v>2.8584033452841107E-2</v>
      </c>
      <c r="M47">
        <f t="shared" si="6"/>
        <v>2.8584033452840996E-2</v>
      </c>
      <c r="N47">
        <f t="shared" si="7"/>
        <v>2.1276595744680882E-2</v>
      </c>
      <c r="O47">
        <f t="shared" si="8"/>
        <v>2.8067528604944214E-2</v>
      </c>
      <c r="P47" s="1">
        <f t="shared" si="9"/>
        <v>0.96454552537673854</v>
      </c>
      <c r="Q47">
        <f t="shared" si="10"/>
        <v>2.8721959571803124E-2</v>
      </c>
      <c r="R47" s="1">
        <f t="shared" si="11"/>
        <v>0.96511475692169557</v>
      </c>
      <c r="S47">
        <f t="shared" si="12"/>
        <v>5.1650484789689255E-4</v>
      </c>
      <c r="T47">
        <f t="shared" si="13"/>
        <v>5.1650484789678153E-4</v>
      </c>
    </row>
    <row r="48" spans="1:20" x14ac:dyDescent="0.25">
      <c r="A48">
        <v>46</v>
      </c>
      <c r="B48">
        <f t="shared" si="0"/>
        <v>306.20898597706696</v>
      </c>
      <c r="C48" s="1">
        <f t="shared" si="3"/>
        <v>0.96597677933588144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3.9147572220028741</v>
      </c>
      <c r="I48">
        <v>4.681223019115504</v>
      </c>
      <c r="J48">
        <v>1424.2466170696589</v>
      </c>
      <c r="L48">
        <f t="shared" si="5"/>
        <v>2.8023339052883123E-2</v>
      </c>
      <c r="M48">
        <f t="shared" si="6"/>
        <v>2.8023339052883123E-2</v>
      </c>
      <c r="N48">
        <f t="shared" si="7"/>
        <v>2.0833333333333481E-2</v>
      </c>
      <c r="O48">
        <f t="shared" si="8"/>
        <v>2.7511850462162868E-2</v>
      </c>
      <c r="P48" s="1">
        <f t="shared" si="9"/>
        <v>0.96552094358078833</v>
      </c>
      <c r="Q48">
        <f t="shared" si="10"/>
        <v>2.8159979780768896E-2</v>
      </c>
      <c r="R48" s="1">
        <f t="shared" si="11"/>
        <v>0.96609712466142783</v>
      </c>
      <c r="S48">
        <f t="shared" si="12"/>
        <v>5.1148859072025488E-4</v>
      </c>
      <c r="T48">
        <f t="shared" si="13"/>
        <v>5.1148859072025488E-4</v>
      </c>
    </row>
    <row r="49" spans="1:20" x14ac:dyDescent="0.25">
      <c r="A49">
        <v>47</v>
      </c>
      <c r="B49">
        <f t="shared" si="0"/>
        <v>297.79307159971995</v>
      </c>
      <c r="C49" s="1">
        <f t="shared" si="3"/>
        <v>0.96691188093336444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3.8091463141324549</v>
      </c>
      <c r="I49">
        <v>4.5519295148723984</v>
      </c>
      <c r="J49">
        <v>1424.2488483202244</v>
      </c>
      <c r="L49">
        <f t="shared" si="5"/>
        <v>2.7484217520570398E-2</v>
      </c>
      <c r="M49">
        <f t="shared" si="6"/>
        <v>2.7484217520570398E-2</v>
      </c>
      <c r="N49">
        <f t="shared" si="7"/>
        <v>2.0408163265306145E-2</v>
      </c>
      <c r="O49">
        <f t="shared" si="8"/>
        <v>2.697763919479701E-2</v>
      </c>
      <c r="P49" s="1">
        <f t="shared" si="9"/>
        <v>0.96645110712464288</v>
      </c>
      <c r="Q49">
        <f t="shared" si="10"/>
        <v>2.7619599347252444E-2</v>
      </c>
      <c r="R49" s="1">
        <f t="shared" si="11"/>
        <v>0.96703350849499914</v>
      </c>
      <c r="S49">
        <f t="shared" si="12"/>
        <v>5.0657832577338802E-4</v>
      </c>
      <c r="T49">
        <f t="shared" si="13"/>
        <v>5.0657832577338802E-4</v>
      </c>
    </row>
    <row r="50" spans="1:20" x14ac:dyDescent="0.25">
      <c r="A50">
        <v>48</v>
      </c>
      <c r="B50">
        <f t="shared" si="0"/>
        <v>289.76294820259852</v>
      </c>
      <c r="C50" s="1">
        <f t="shared" si="3"/>
        <v>0.96780411686637791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3.7083423009535701</v>
      </c>
      <c r="I50">
        <v>4.4285740631168462</v>
      </c>
      <c r="J50">
        <v>1424.2510589647584</v>
      </c>
      <c r="L50">
        <f t="shared" si="5"/>
        <v>2.6965447362439554E-2</v>
      </c>
      <c r="M50">
        <f t="shared" si="6"/>
        <v>2.6965447362439554E-2</v>
      </c>
      <c r="N50">
        <f t="shared" si="7"/>
        <v>2.0000000000000018E-2</v>
      </c>
      <c r="O50">
        <f t="shared" si="8"/>
        <v>2.6463675812317344E-2</v>
      </c>
      <c r="P50" s="1">
        <f t="shared" si="9"/>
        <v>0.96733893414955852</v>
      </c>
      <c r="Q50">
        <f t="shared" si="10"/>
        <v>2.7099596193771447E-2</v>
      </c>
      <c r="R50" s="1">
        <f t="shared" si="11"/>
        <v>0.96792688710271002</v>
      </c>
      <c r="S50">
        <f t="shared" si="12"/>
        <v>5.0177155012220975E-4</v>
      </c>
      <c r="T50">
        <f t="shared" si="13"/>
        <v>5.0177155012220975E-4</v>
      </c>
    </row>
    <row r="51" spans="1:20" x14ac:dyDescent="0.25">
      <c r="A51">
        <v>49</v>
      </c>
      <c r="B51">
        <f t="shared" si="0"/>
        <v>282.09411168970723</v>
      </c>
      <c r="C51" s="1">
        <f t="shared" si="3"/>
        <v>0.96865620981225475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3.6120409832479896</v>
      </c>
      <c r="I51">
        <v>4.3107791357871479</v>
      </c>
      <c r="J51">
        <v>1424.2532494517707</v>
      </c>
      <c r="L51">
        <f t="shared" si="5"/>
        <v>2.6465897591328114E-2</v>
      </c>
      <c r="M51">
        <f t="shared" si="6"/>
        <v>2.6465897591328225E-2</v>
      </c>
      <c r="N51">
        <f t="shared" si="7"/>
        <v>1.9607843137254943E-2</v>
      </c>
      <c r="O51">
        <f t="shared" si="8"/>
        <v>2.5968831863449449E-2</v>
      </c>
      <c r="P51" s="1">
        <f t="shared" si="9"/>
        <v>0.9681871038771096</v>
      </c>
      <c r="Q51">
        <f t="shared" si="10"/>
        <v>2.6598838734740227E-2</v>
      </c>
      <c r="R51" s="1">
        <f t="shared" si="11"/>
        <v>0.96877999466038611</v>
      </c>
      <c r="S51">
        <f t="shared" si="12"/>
        <v>4.9706572787866499E-4</v>
      </c>
      <c r="T51">
        <f t="shared" si="13"/>
        <v>4.9706572787877601E-4</v>
      </c>
    </row>
    <row r="52" spans="1:20" x14ac:dyDescent="0.25">
      <c r="A52">
        <v>50</v>
      </c>
      <c r="B52">
        <f t="shared" si="0"/>
        <v>274.76403174464582</v>
      </c>
      <c r="C52" s="1">
        <f t="shared" si="3"/>
        <v>0.96947066313948382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3.5199626134811051</v>
      </c>
      <c r="I52">
        <v>4.1981976309473703</v>
      </c>
      <c r="J52">
        <v>1424.2554202177669</v>
      </c>
      <c r="L52">
        <f t="shared" si="5"/>
        <v>2.598451949654379E-2</v>
      </c>
      <c r="M52">
        <f t="shared" si="6"/>
        <v>2.5984519496543901E-2</v>
      </c>
      <c r="N52">
        <f t="shared" si="7"/>
        <v>1.9230769230769162E-2</v>
      </c>
      <c r="O52">
        <f t="shared" si="8"/>
        <v>2.5492061190315329E-2</v>
      </c>
      <c r="P52" s="1">
        <f t="shared" si="9"/>
        <v>0.96899808017171551</v>
      </c>
      <c r="Q52">
        <f t="shared" si="10"/>
        <v>2.6116277659681164E-2</v>
      </c>
      <c r="R52" s="1">
        <f t="shared" si="11"/>
        <v>0.96959534498837219</v>
      </c>
      <c r="S52">
        <f t="shared" si="12"/>
        <v>4.9245830622846043E-4</v>
      </c>
      <c r="T52">
        <f t="shared" si="13"/>
        <v>4.9245830622857145E-4</v>
      </c>
    </row>
    <row r="53" spans="1:20" x14ac:dyDescent="0.25">
      <c r="A53">
        <v>51</v>
      </c>
      <c r="B53">
        <f t="shared" si="0"/>
        <v>267.7519604282009</v>
      </c>
      <c r="C53" s="1">
        <f t="shared" si="3"/>
        <v>0.9702497821746443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3.4318495275816696</v>
      </c>
      <c r="I53">
        <v>4.090509921409887</v>
      </c>
      <c r="J53">
        <v>1424.2575716865983</v>
      </c>
      <c r="L53">
        <f t="shared" si="5"/>
        <v>2.5520339295944106E-2</v>
      </c>
      <c r="M53">
        <f t="shared" si="6"/>
        <v>2.5520339295943995E-2</v>
      </c>
      <c r="N53">
        <f t="shared" si="7"/>
        <v>1.8867924528302105E-2</v>
      </c>
      <c r="O53">
        <f t="shared" si="8"/>
        <v>2.503239254927625E-2</v>
      </c>
      <c r="P53" s="1">
        <f t="shared" si="9"/>
        <v>0.9697741323986383</v>
      </c>
      <c r="Q53">
        <f t="shared" si="10"/>
        <v>2.5650938570317416E-2</v>
      </c>
      <c r="R53" s="1">
        <f t="shared" si="11"/>
        <v>0.9703752529263272</v>
      </c>
      <c r="S53">
        <f t="shared" si="12"/>
        <v>4.8794674666785554E-4</v>
      </c>
      <c r="T53">
        <f t="shared" si="13"/>
        <v>4.8794674666774451E-4</v>
      </c>
    </row>
    <row r="54" spans="1:20" x14ac:dyDescent="0.25">
      <c r="A54">
        <v>52</v>
      </c>
      <c r="B54">
        <f t="shared" si="0"/>
        <v>261.03876236981904</v>
      </c>
      <c r="C54" s="1">
        <f t="shared" si="3"/>
        <v>0.97099569307002009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3.3474640436536252</v>
      </c>
      <c r="I54">
        <v>3.9874212362821044</v>
      </c>
      <c r="J54">
        <v>1424.2597042704867</v>
      </c>
      <c r="L54">
        <f t="shared" si="5"/>
        <v>2.5072451561683473E-2</v>
      </c>
      <c r="M54">
        <f t="shared" si="6"/>
        <v>2.5072451561683362E-2</v>
      </c>
      <c r="N54">
        <f t="shared" si="7"/>
        <v>1.8518518518518379E-2</v>
      </c>
      <c r="O54">
        <f t="shared" si="8"/>
        <v>2.4588923042761945E-2</v>
      </c>
      <c r="P54" s="1">
        <f t="shared" si="9"/>
        <v>0.97051735393098892</v>
      </c>
      <c r="Q54">
        <f t="shared" si="10"/>
        <v>2.5201915435582367E-2</v>
      </c>
      <c r="R54" s="1">
        <f t="shared" si="11"/>
        <v>0.97112185329687839</v>
      </c>
      <c r="S54">
        <f t="shared" si="12"/>
        <v>4.8352851892152771E-4</v>
      </c>
      <c r="T54">
        <f t="shared" si="13"/>
        <v>4.8352851892141668E-4</v>
      </c>
    </row>
    <row r="55" spans="1:20" x14ac:dyDescent="0.25">
      <c r="A55">
        <v>53</v>
      </c>
      <c r="B55">
        <f t="shared" si="0"/>
        <v>254.60676378637834</v>
      </c>
      <c r="C55" s="1">
        <f t="shared" si="3"/>
        <v>0.97171035957929131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3.2665865935485994</v>
      </c>
      <c r="I55">
        <v>3.8886593329463848</v>
      </c>
      <c r="J55">
        <v>1424.2618183699255</v>
      </c>
      <c r="L55">
        <f t="shared" si="5"/>
        <v>2.4640013326175492E-2</v>
      </c>
      <c r="M55">
        <f t="shared" si="6"/>
        <v>2.4640013326175603E-2</v>
      </c>
      <c r="N55">
        <f t="shared" si="7"/>
        <v>1.8181818181818299E-2</v>
      </c>
      <c r="O55">
        <f t="shared" si="8"/>
        <v>2.4160812200017312E-2</v>
      </c>
      <c r="P55" s="1">
        <f t="shared" si="9"/>
        <v>0.97122967860582188</v>
      </c>
      <c r="Q55">
        <f t="shared" si="10"/>
        <v>2.4768364685694877E-2</v>
      </c>
      <c r="R55" s="1">
        <f t="shared" si="11"/>
        <v>0.97183711776586834</v>
      </c>
      <c r="S55">
        <f t="shared" si="12"/>
        <v>4.7920112615817967E-4</v>
      </c>
      <c r="T55">
        <f t="shared" si="13"/>
        <v>4.7920112615829069E-4</v>
      </c>
    </row>
    <row r="56" spans="1:20" x14ac:dyDescent="0.25">
      <c r="A56">
        <v>54</v>
      </c>
      <c r="B56">
        <f t="shared" si="0"/>
        <v>248.43961795701171</v>
      </c>
      <c r="C56" s="1">
        <f t="shared" si="3"/>
        <v>0.97239559800477648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3.1890140579328827</v>
      </c>
      <c r="I56">
        <v>3.7939724228423777</v>
      </c>
      <c r="J56">
        <v>1424.2639143736021</v>
      </c>
      <c r="L56">
        <f t="shared" si="5"/>
        <v>2.4222238787580008E-2</v>
      </c>
      <c r="M56">
        <f t="shared" si="6"/>
        <v>2.4222238787580119E-2</v>
      </c>
      <c r="N56">
        <f t="shared" si="7"/>
        <v>1.7857142857142794E-2</v>
      </c>
      <c r="O56">
        <f t="shared" si="8"/>
        <v>2.3747276673736328E-2</v>
      </c>
      <c r="P56" s="1">
        <f t="shared" si="9"/>
        <v>0.97191289538796177</v>
      </c>
      <c r="Q56">
        <f t="shared" si="10"/>
        <v>2.434949991679114E-2</v>
      </c>
      <c r="R56" s="1">
        <f t="shared" si="11"/>
        <v>0.97252286986448488</v>
      </c>
      <c r="S56">
        <f t="shared" si="12"/>
        <v>4.7496211384367992E-4</v>
      </c>
      <c r="T56">
        <f t="shared" si="13"/>
        <v>4.7496211384379095E-4</v>
      </c>
    </row>
    <row r="57" spans="1:20" x14ac:dyDescent="0.25">
      <c r="A57">
        <v>55</v>
      </c>
      <c r="B57">
        <f t="shared" si="0"/>
        <v>242.52218511593986</v>
      </c>
      <c r="C57" s="1">
        <f t="shared" si="3"/>
        <v>0.9730530905426733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3.1145582796236897</v>
      </c>
      <c r="I57">
        <v>3.7031273195456818</v>
      </c>
      <c r="J57">
        <v>1424.2659926591364</v>
      </c>
      <c r="L57">
        <f t="shared" si="5"/>
        <v>2.3818394544849797E-2</v>
      </c>
      <c r="M57">
        <f t="shared" si="6"/>
        <v>2.3818394544849797E-2</v>
      </c>
      <c r="N57">
        <f t="shared" si="7"/>
        <v>1.7543859649122862E-2</v>
      </c>
      <c r="O57">
        <f t="shared" si="8"/>
        <v>2.3347585478332822E-2</v>
      </c>
      <c r="P57" s="1">
        <f t="shared" si="9"/>
        <v>0.97256866146373011</v>
      </c>
      <c r="Q57">
        <f t="shared" si="10"/>
        <v>2.3944587142949336E-2</v>
      </c>
      <c r="R57" s="1">
        <f t="shared" si="11"/>
        <v>0.97318079840145288</v>
      </c>
      <c r="S57">
        <f t="shared" si="12"/>
        <v>4.7080906651697507E-4</v>
      </c>
      <c r="T57">
        <f t="shared" si="13"/>
        <v>4.7080906651697507E-4</v>
      </c>
    </row>
    <row r="58" spans="1:20" x14ac:dyDescent="0.25">
      <c r="A58">
        <v>56</v>
      </c>
      <c r="B58">
        <f t="shared" si="0"/>
        <v>236.84042500695401</v>
      </c>
      <c r="C58" s="1">
        <f t="shared" si="3"/>
        <v>0.9736843972214495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3.0430447335533937</v>
      </c>
      <c r="I58">
        <v>3.6159077821738976</v>
      </c>
      <c r="J58">
        <v>1424.2680535929662</v>
      </c>
      <c r="L58">
        <f t="shared" si="5"/>
        <v>2.3427795301570575E-2</v>
      </c>
      <c r="M58">
        <f t="shared" si="6"/>
        <v>2.3427795301570464E-2</v>
      </c>
      <c r="N58">
        <f t="shared" si="7"/>
        <v>1.7241379310344862E-2</v>
      </c>
      <c r="O58">
        <f t="shared" si="8"/>
        <v>2.2961055677833242E-2</v>
      </c>
      <c r="P58" s="1">
        <f t="shared" si="9"/>
        <v>0.97319851395517898</v>
      </c>
      <c r="Q58">
        <f t="shared" si="10"/>
        <v>2.3552940486660012E-2</v>
      </c>
      <c r="R58" s="1">
        <f t="shared" si="11"/>
        <v>0.97381246946060318</v>
      </c>
      <c r="S58">
        <f t="shared" si="12"/>
        <v>4.6673962373733335E-4</v>
      </c>
      <c r="T58">
        <f t="shared" si="13"/>
        <v>4.6673962373722233E-4</v>
      </c>
    </row>
    <row r="59" spans="1:20" x14ac:dyDescent="0.25">
      <c r="A59">
        <v>57</v>
      </c>
      <c r="B59">
        <f t="shared" si="0"/>
        <v>231.3813005820335</v>
      </c>
      <c r="C59" s="1">
        <f t="shared" si="3"/>
        <v>0.97429096660199632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2.9743113345294554</v>
      </c>
      <c r="I59">
        <v>3.5321130306031003</v>
      </c>
      <c r="J59">
        <v>1424.2700975311604</v>
      </c>
      <c r="L59">
        <f t="shared" si="5"/>
        <v>2.3049799985624175E-2</v>
      </c>
      <c r="M59">
        <f t="shared" si="6"/>
        <v>2.3049799985624064E-2</v>
      </c>
      <c r="N59">
        <f t="shared" si="7"/>
        <v>1.6949152542372836E-2</v>
      </c>
      <c r="O59">
        <f t="shared" si="8"/>
        <v>2.2587048512979879E-2</v>
      </c>
      <c r="P59" s="1">
        <f t="shared" si="9"/>
        <v>0.97380388042069332</v>
      </c>
      <c r="Q59">
        <f t="shared" si="10"/>
        <v>2.3173918312822561E-2</v>
      </c>
      <c r="R59" s="1">
        <f t="shared" si="11"/>
        <v>0.97441933715413775</v>
      </c>
      <c r="S59">
        <f t="shared" si="12"/>
        <v>4.6275147264429606E-4</v>
      </c>
      <c r="T59">
        <f t="shared" si="13"/>
        <v>4.6275147264418504E-4</v>
      </c>
    </row>
    <row r="60" spans="1:20" x14ac:dyDescent="0.25">
      <c r="A60">
        <v>58</v>
      </c>
      <c r="B60">
        <f t="shared" si="0"/>
        <v>226.1326915296533</v>
      </c>
      <c r="C60" s="1">
        <f t="shared" si="3"/>
        <v>0.97487414538559403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2.9082073666167312</v>
      </c>
      <c r="I60">
        <v>3.4515564123256457</v>
      </c>
      <c r="J60">
        <v>1424.2721248192142</v>
      </c>
      <c r="L60">
        <f t="shared" si="5"/>
        <v>2.2683808238511349E-2</v>
      </c>
      <c r="M60">
        <f t="shared" si="6"/>
        <v>2.268380823851146E-2</v>
      </c>
      <c r="N60">
        <f t="shared" si="7"/>
        <v>1.6666666666666718E-2</v>
      </c>
      <c r="O60">
        <f t="shared" si="8"/>
        <v>2.222496587539724E-2</v>
      </c>
      <c r="P60" s="1">
        <f t="shared" si="9"/>
        <v>0.9743860882844112</v>
      </c>
      <c r="Q60">
        <f t="shared" si="10"/>
        <v>2.280691970486004E-2</v>
      </c>
      <c r="R60" s="1">
        <f t="shared" si="11"/>
        <v>0.97500275327766039</v>
      </c>
      <c r="S60">
        <f t="shared" si="12"/>
        <v>4.588423631141092E-4</v>
      </c>
      <c r="T60">
        <f t="shared" si="13"/>
        <v>4.5884236311422022E-4</v>
      </c>
    </row>
    <row r="61" spans="1:20" x14ac:dyDescent="0.25">
      <c r="A61">
        <v>59</v>
      </c>
      <c r="B61">
        <f t="shared" si="0"/>
        <v>221.08331649150585</v>
      </c>
      <c r="C61" s="1">
        <f t="shared" si="3"/>
        <v>0.97543518705649934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2.8445925199714339</v>
      </c>
      <c r="I61">
        <v>3.3740642032497816</v>
      </c>
      <c r="J61">
        <v>1424.2741357924062</v>
      </c>
      <c r="L61">
        <f t="shared" si="5"/>
        <v>2.2329257233845379E-2</v>
      </c>
      <c r="M61">
        <f t="shared" si="6"/>
        <v>2.2329257233845379E-2</v>
      </c>
      <c r="N61">
        <f t="shared" si="7"/>
        <v>1.6393442622950727E-2</v>
      </c>
      <c r="O61">
        <f t="shared" si="8"/>
        <v>2.1874247130906577E-2</v>
      </c>
      <c r="P61" s="1">
        <f t="shared" si="9"/>
        <v>0.97494637331926715</v>
      </c>
      <c r="Q61">
        <f t="shared" si="10"/>
        <v>2.2451381295445771E-2</v>
      </c>
      <c r="R61" s="1">
        <f t="shared" si="11"/>
        <v>0.97556397599515998</v>
      </c>
      <c r="S61">
        <f t="shared" si="12"/>
        <v>4.5501010293880206E-4</v>
      </c>
      <c r="T61">
        <f t="shared" si="13"/>
        <v>4.5501010293880206E-4</v>
      </c>
    </row>
    <row r="62" spans="1:20" x14ac:dyDescent="0.25">
      <c r="A62">
        <v>60</v>
      </c>
      <c r="B62">
        <f t="shared" si="0"/>
        <v>216.2226629743833</v>
      </c>
      <c r="C62" s="1">
        <f t="shared" si="3"/>
        <v>0.97597525966951293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2.7833360228479576</v>
      </c>
      <c r="I62">
        <v>3.2994745271640307</v>
      </c>
      <c r="J62">
        <v>1424.2761307767646</v>
      </c>
      <c r="L62">
        <f t="shared" si="5"/>
        <v>2.1985618789599148E-2</v>
      </c>
      <c r="M62">
        <f t="shared" si="6"/>
        <v>2.1985618789599148E-2</v>
      </c>
      <c r="N62">
        <f t="shared" si="7"/>
        <v>1.6129032258064724E-2</v>
      </c>
      <c r="O62">
        <f t="shared" si="8"/>
        <v>2.1534366238188496E-2</v>
      </c>
      <c r="P62" s="1">
        <f t="shared" si="9"/>
        <v>0.97548588729180497</v>
      </c>
      <c r="Q62">
        <f t="shared" si="10"/>
        <v>2.2106774380258876E-2</v>
      </c>
      <c r="R62" s="1">
        <f t="shared" si="11"/>
        <v>0.97610417766458557</v>
      </c>
      <c r="S62">
        <f t="shared" si="12"/>
        <v>4.5125255141065246E-4</v>
      </c>
      <c r="T62">
        <f t="shared" si="13"/>
        <v>4.5125255141065246E-4</v>
      </c>
    </row>
  </sheetData>
  <autoFilter ref="A1:Y1" xr:uid="{2029224F-73D1-4141-9B70-F150178FA0B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E25F-7333-4367-9E43-CFEB965D8BC2}">
  <dimension ref="B2:M54"/>
  <sheetViews>
    <sheetView showGridLines="0" zoomScale="160" zoomScaleNormal="160" workbookViewId="0">
      <selection activeCell="P36" sqref="P36"/>
    </sheetView>
  </sheetViews>
  <sheetFormatPr defaultRowHeight="15" x14ac:dyDescent="0.25"/>
  <cols>
    <col min="5" max="5" width="12.28515625" bestFit="1" customWidth="1"/>
    <col min="6" max="6" width="11.5703125" bestFit="1" customWidth="1"/>
    <col min="7" max="7" width="14.28515625" bestFit="1" customWidth="1"/>
    <col min="9" max="9" width="21.7109375" customWidth="1"/>
    <col min="10" max="10" width="4.5703125" customWidth="1"/>
  </cols>
  <sheetData>
    <row r="2" spans="2:13" x14ac:dyDescent="0.25">
      <c r="E2" s="150" t="s">
        <v>41</v>
      </c>
      <c r="F2" s="151"/>
      <c r="G2" s="151"/>
      <c r="H2" s="152"/>
      <c r="J2" s="141" t="s">
        <v>42</v>
      </c>
      <c r="K2" s="142"/>
      <c r="L2" s="142"/>
      <c r="M2" s="143"/>
    </row>
    <row r="3" spans="2:13" x14ac:dyDescent="0.25">
      <c r="B3" s="141"/>
      <c r="C3" s="143"/>
      <c r="D3" s="28" t="s">
        <v>32</v>
      </c>
      <c r="E3" s="27" t="s">
        <v>28</v>
      </c>
      <c r="F3" s="27" t="s">
        <v>29</v>
      </c>
      <c r="G3" s="27" t="s">
        <v>26</v>
      </c>
      <c r="H3" s="35" t="s">
        <v>27</v>
      </c>
      <c r="I3" s="26" t="s">
        <v>31</v>
      </c>
      <c r="J3" s="25"/>
      <c r="K3" s="27" t="s">
        <v>14</v>
      </c>
      <c r="L3" s="27" t="s">
        <v>15</v>
      </c>
      <c r="M3" s="35" t="s">
        <v>16</v>
      </c>
    </row>
    <row r="4" spans="2:13" ht="15" customHeight="1" x14ac:dyDescent="0.25">
      <c r="B4" s="144" t="s">
        <v>30</v>
      </c>
      <c r="C4" s="145"/>
      <c r="D4" s="16">
        <v>0</v>
      </c>
      <c r="E4" s="71"/>
      <c r="F4" s="17"/>
      <c r="G4" s="17"/>
      <c r="H4" s="18"/>
      <c r="I4" s="7"/>
      <c r="J4" s="56" t="s">
        <v>17</v>
      </c>
      <c r="K4" s="57">
        <v>0.5</v>
      </c>
      <c r="L4" s="57">
        <v>0.3</v>
      </c>
      <c r="M4" s="58">
        <v>0.5</v>
      </c>
    </row>
    <row r="5" spans="2:13" ht="15" customHeight="1" x14ac:dyDescent="0.25">
      <c r="B5" s="146"/>
      <c r="C5" s="147"/>
      <c r="D5" s="52">
        <v>1</v>
      </c>
      <c r="E5" s="72">
        <v>0.34865827177921715</v>
      </c>
      <c r="F5" s="50">
        <v>0.23838553246020433</v>
      </c>
      <c r="G5" s="50">
        <v>0.26989837962044572</v>
      </c>
      <c r="H5" s="51">
        <v>0.26985162186628409</v>
      </c>
      <c r="I5" s="7"/>
      <c r="J5" s="39" t="s">
        <v>18</v>
      </c>
      <c r="K5" s="40">
        <v>0.7</v>
      </c>
      <c r="L5" s="40">
        <v>0.7</v>
      </c>
      <c r="M5" s="41">
        <v>1</v>
      </c>
    </row>
    <row r="6" spans="2:13" x14ac:dyDescent="0.25">
      <c r="B6" s="146"/>
      <c r="C6" s="147"/>
      <c r="D6" s="19">
        <v>3</v>
      </c>
      <c r="E6" s="73">
        <v>0.64137765887374942</v>
      </c>
      <c r="F6" s="20">
        <v>0.50240632554244868</v>
      </c>
      <c r="G6" s="20">
        <v>0.54319815726632126</v>
      </c>
      <c r="H6" s="21">
        <v>0.54575961809267859</v>
      </c>
      <c r="I6" s="7" t="s">
        <v>33</v>
      </c>
      <c r="J6" s="42" t="s">
        <v>20</v>
      </c>
      <c r="K6" s="43">
        <v>9000</v>
      </c>
      <c r="L6" s="43">
        <v>1800</v>
      </c>
      <c r="M6" s="44">
        <v>3700</v>
      </c>
    </row>
    <row r="7" spans="2:13" x14ac:dyDescent="0.25">
      <c r="B7" s="146"/>
      <c r="C7" s="147"/>
      <c r="D7" s="19">
        <v>6</v>
      </c>
      <c r="E7" s="73">
        <v>0.80136548098188043</v>
      </c>
      <c r="F7" s="20">
        <v>0.68801709243545006</v>
      </c>
      <c r="G7" s="20">
        <v>0.72169992353322487</v>
      </c>
      <c r="H7" s="21">
        <v>0.72566669303639775</v>
      </c>
      <c r="I7" s="48" t="s">
        <v>36</v>
      </c>
      <c r="J7" s="144" t="s">
        <v>43</v>
      </c>
      <c r="K7" s="153"/>
      <c r="L7" s="153"/>
      <c r="M7" s="154"/>
    </row>
    <row r="8" spans="2:13" x14ac:dyDescent="0.25">
      <c r="B8" s="146"/>
      <c r="C8" s="147"/>
      <c r="D8" s="19">
        <v>12</v>
      </c>
      <c r="E8" s="73">
        <v>0.9051279946551325</v>
      </c>
      <c r="F8" s="20">
        <v>0.83433728810978058</v>
      </c>
      <c r="G8" s="20">
        <v>0.85523759780071551</v>
      </c>
      <c r="H8" s="21">
        <v>0.85917664326899867</v>
      </c>
      <c r="I8" s="7" t="s">
        <v>35</v>
      </c>
      <c r="J8" s="155"/>
      <c r="K8" s="156"/>
      <c r="L8" s="156"/>
      <c r="M8" s="157"/>
    </row>
    <row r="9" spans="2:13" x14ac:dyDescent="0.25">
      <c r="B9" s="146"/>
      <c r="C9" s="147"/>
      <c r="D9" s="19">
        <v>18</v>
      </c>
      <c r="E9" s="73">
        <v>0.94156384553308181</v>
      </c>
      <c r="F9" s="20">
        <v>0.89299878253778053</v>
      </c>
      <c r="G9" s="20">
        <v>0.90708598399316054</v>
      </c>
      <c r="H9" s="21">
        <v>0.91050051627886897</v>
      </c>
      <c r="I9" s="7"/>
      <c r="J9" s="155"/>
      <c r="K9" s="156"/>
      <c r="L9" s="156"/>
      <c r="M9" s="157"/>
    </row>
    <row r="10" spans="2:13" x14ac:dyDescent="0.25">
      <c r="B10" s="146"/>
      <c r="C10" s="147"/>
      <c r="D10" s="19">
        <v>24</v>
      </c>
      <c r="E10" s="73">
        <v>0.95927910150666429</v>
      </c>
      <c r="F10" s="20">
        <v>0.9233992635839553</v>
      </c>
      <c r="G10" s="20">
        <v>0.93359740334278751</v>
      </c>
      <c r="H10" s="21">
        <v>0.93654855777826229</v>
      </c>
      <c r="I10" s="7" t="s">
        <v>70</v>
      </c>
      <c r="J10" s="155"/>
      <c r="K10" s="156"/>
      <c r="L10" s="156"/>
      <c r="M10" s="157"/>
    </row>
    <row r="11" spans="2:13" x14ac:dyDescent="0.25">
      <c r="B11" s="146"/>
      <c r="C11" s="147"/>
      <c r="D11" s="22">
        <v>30</v>
      </c>
      <c r="E11" s="74">
        <v>0.96947066313948382</v>
      </c>
      <c r="F11" s="23">
        <v>0.94156384553308181</v>
      </c>
      <c r="G11" s="23">
        <v>0.94933191671093187</v>
      </c>
      <c r="H11" s="24">
        <v>0.95191510033044979</v>
      </c>
      <c r="I11" s="9"/>
      <c r="J11" s="158"/>
      <c r="K11" s="159"/>
      <c r="L11" s="159"/>
      <c r="M11" s="160"/>
    </row>
    <row r="12" spans="2:13" ht="15" customHeight="1" x14ac:dyDescent="0.25">
      <c r="B12" s="146"/>
      <c r="C12" s="147"/>
      <c r="D12" s="16">
        <v>0</v>
      </c>
      <c r="E12" s="17"/>
      <c r="F12" s="17"/>
      <c r="G12" s="17"/>
      <c r="H12" s="18"/>
      <c r="I12" s="6"/>
      <c r="J12" s="36" t="s">
        <v>17</v>
      </c>
      <c r="K12" s="37">
        <v>0.1</v>
      </c>
      <c r="L12" s="37">
        <v>0.3</v>
      </c>
      <c r="M12" s="38">
        <v>0.5</v>
      </c>
    </row>
    <row r="13" spans="2:13" x14ac:dyDescent="0.25">
      <c r="B13" s="146"/>
      <c r="C13" s="147"/>
      <c r="D13" s="53">
        <v>1</v>
      </c>
      <c r="E13" s="54">
        <v>9.2131025591450366E-2</v>
      </c>
      <c r="F13" s="54">
        <v>0.23838553246020433</v>
      </c>
      <c r="G13" s="54">
        <v>0.21466553884229278</v>
      </c>
      <c r="H13" s="55">
        <v>0.19958569607038468</v>
      </c>
      <c r="I13" s="46"/>
      <c r="J13" s="39" t="s">
        <v>18</v>
      </c>
      <c r="K13" s="40">
        <v>0.7</v>
      </c>
      <c r="L13" s="40">
        <v>0.7</v>
      </c>
      <c r="M13" s="41">
        <v>1</v>
      </c>
    </row>
    <row r="14" spans="2:13" x14ac:dyDescent="0.25">
      <c r="B14" s="146"/>
      <c r="C14" s="147"/>
      <c r="D14" s="29">
        <v>3</v>
      </c>
      <c r="E14" s="30">
        <v>0.23838553246020433</v>
      </c>
      <c r="F14" s="30">
        <v>0.50240632554244868</v>
      </c>
      <c r="G14" s="30">
        <v>0.46126890956558764</v>
      </c>
      <c r="H14" s="31">
        <v>0.44171986921359507</v>
      </c>
      <c r="I14" s="46" t="s">
        <v>33</v>
      </c>
      <c r="J14" s="42" t="s">
        <v>20</v>
      </c>
      <c r="K14" s="43">
        <v>9000</v>
      </c>
      <c r="L14" s="43">
        <v>1800</v>
      </c>
      <c r="M14" s="44">
        <v>3700</v>
      </c>
    </row>
    <row r="15" spans="2:13" x14ac:dyDescent="0.25">
      <c r="B15" s="146"/>
      <c r="C15" s="147"/>
      <c r="D15" s="29">
        <v>6</v>
      </c>
      <c r="E15" s="30">
        <v>0.394038234428015</v>
      </c>
      <c r="F15" s="30">
        <v>0.68801709243545006</v>
      </c>
      <c r="G15" s="30">
        <v>0.6454094793595031</v>
      </c>
      <c r="H15" s="31">
        <v>0.62933642112423382</v>
      </c>
      <c r="I15" s="49" t="s">
        <v>34</v>
      </c>
      <c r="J15" s="144" t="s">
        <v>44</v>
      </c>
      <c r="K15" s="153"/>
      <c r="L15" s="153"/>
      <c r="M15" s="154"/>
    </row>
    <row r="16" spans="2:13" x14ac:dyDescent="0.25">
      <c r="B16" s="146"/>
      <c r="C16" s="147"/>
      <c r="D16" s="29">
        <v>12</v>
      </c>
      <c r="E16" s="30">
        <v>0.58150639659451919</v>
      </c>
      <c r="F16" s="30">
        <v>0.83433728810978058</v>
      </c>
      <c r="G16" s="30">
        <v>0.80111387911405396</v>
      </c>
      <c r="H16" s="31">
        <v>0.79149782618521547</v>
      </c>
      <c r="I16" s="46" t="s">
        <v>35</v>
      </c>
      <c r="J16" s="155"/>
      <c r="K16" s="156"/>
      <c r="L16" s="156"/>
      <c r="M16" s="157"/>
    </row>
    <row r="17" spans="2:13" x14ac:dyDescent="0.25">
      <c r="B17" s="146"/>
      <c r="C17" s="147"/>
      <c r="D17" s="29">
        <v>18</v>
      </c>
      <c r="E17" s="30">
        <v>0.68801709243545006</v>
      </c>
      <c r="F17" s="30">
        <v>0.89299878253778053</v>
      </c>
      <c r="G17" s="30">
        <v>0.86753653677219311</v>
      </c>
      <c r="H17" s="31">
        <v>0.86138570854051466</v>
      </c>
      <c r="I17" s="46"/>
      <c r="J17" s="155"/>
      <c r="K17" s="156"/>
      <c r="L17" s="156"/>
      <c r="M17" s="157"/>
    </row>
    <row r="18" spans="2:13" x14ac:dyDescent="0.25">
      <c r="B18" s="146"/>
      <c r="C18" s="147"/>
      <c r="D18" s="29">
        <v>24</v>
      </c>
      <c r="E18" s="30">
        <v>0.75544369406594947</v>
      </c>
      <c r="F18" s="30">
        <v>0.9233992635839553</v>
      </c>
      <c r="G18" s="30">
        <v>0.90324464088774803</v>
      </c>
      <c r="H18" s="31">
        <v>0.89904735637027922</v>
      </c>
      <c r="I18" s="8" t="s">
        <v>71</v>
      </c>
      <c r="J18" s="155"/>
      <c r="K18" s="156"/>
      <c r="L18" s="156"/>
      <c r="M18" s="157"/>
    </row>
    <row r="19" spans="2:13" ht="15" customHeight="1" x14ac:dyDescent="0.25">
      <c r="B19" s="146"/>
      <c r="C19" s="147"/>
      <c r="D19" s="32">
        <v>30</v>
      </c>
      <c r="E19" s="33">
        <v>0.80136548098188043</v>
      </c>
      <c r="F19" s="33">
        <v>0.94156384553308181</v>
      </c>
      <c r="G19" s="33">
        <v>0.92511117896708861</v>
      </c>
      <c r="H19" s="34">
        <v>0.92211034088660304</v>
      </c>
      <c r="I19" s="47"/>
      <c r="J19" s="158"/>
      <c r="K19" s="159"/>
      <c r="L19" s="159"/>
      <c r="M19" s="160"/>
    </row>
    <row r="20" spans="2:13" x14ac:dyDescent="0.25">
      <c r="B20" s="146"/>
      <c r="C20" s="147"/>
      <c r="D20" s="52">
        <v>0</v>
      </c>
      <c r="E20" s="50"/>
      <c r="F20" s="50"/>
      <c r="G20" s="50"/>
      <c r="H20" s="51"/>
      <c r="I20" s="5"/>
      <c r="J20" s="36" t="s">
        <v>17</v>
      </c>
      <c r="K20" s="37">
        <v>0.3</v>
      </c>
      <c r="L20" s="37">
        <v>0.3</v>
      </c>
      <c r="M20" s="38">
        <v>0.5</v>
      </c>
    </row>
    <row r="21" spans="2:13" x14ac:dyDescent="0.25">
      <c r="B21" s="146"/>
      <c r="C21" s="147"/>
      <c r="D21" s="53">
        <v>1</v>
      </c>
      <c r="E21" s="54">
        <v>0.23838553246020433</v>
      </c>
      <c r="F21" s="54">
        <v>0.23838553246020433</v>
      </c>
      <c r="G21" s="54">
        <v>0.24410920051513041</v>
      </c>
      <c r="H21" s="55">
        <v>0.23686656027599795</v>
      </c>
      <c r="I21" s="7"/>
      <c r="J21" s="39" t="s">
        <v>18</v>
      </c>
      <c r="K21" s="40">
        <v>0.7</v>
      </c>
      <c r="L21" s="40">
        <v>0.7</v>
      </c>
      <c r="M21" s="41">
        <v>1</v>
      </c>
    </row>
    <row r="22" spans="2:13" x14ac:dyDescent="0.25">
      <c r="B22" s="146"/>
      <c r="C22" s="147"/>
      <c r="D22" s="29">
        <v>3</v>
      </c>
      <c r="E22" s="30">
        <v>0.50240632554244868</v>
      </c>
      <c r="F22" s="30">
        <v>0.50240632554244868</v>
      </c>
      <c r="G22" s="30">
        <v>0.50830303768574159</v>
      </c>
      <c r="H22" s="31">
        <v>0.5008396341976773</v>
      </c>
      <c r="I22" s="7" t="s">
        <v>33</v>
      </c>
      <c r="J22" s="42" t="s">
        <v>20</v>
      </c>
      <c r="K22" s="43">
        <v>9000</v>
      </c>
      <c r="L22" s="43">
        <v>1800</v>
      </c>
      <c r="M22" s="44">
        <v>3700</v>
      </c>
    </row>
    <row r="23" spans="2:13" x14ac:dyDescent="0.25">
      <c r="B23" s="146"/>
      <c r="C23" s="147"/>
      <c r="D23" s="29">
        <v>6</v>
      </c>
      <c r="E23" s="30">
        <v>0.68801709243545006</v>
      </c>
      <c r="F23" s="30">
        <v>0.68801709243545006</v>
      </c>
      <c r="G23" s="30">
        <v>0.69176234014071336</v>
      </c>
      <c r="H23" s="31">
        <v>0.6870218058528399</v>
      </c>
      <c r="I23" s="48" t="s">
        <v>37</v>
      </c>
      <c r="J23" s="144" t="s">
        <v>45</v>
      </c>
      <c r="K23" s="153"/>
      <c r="L23" s="153"/>
      <c r="M23" s="154"/>
    </row>
    <row r="24" spans="2:13" ht="15" customHeight="1" x14ac:dyDescent="0.25">
      <c r="B24" s="146"/>
      <c r="C24" s="147"/>
      <c r="D24" s="29">
        <v>12</v>
      </c>
      <c r="E24" s="30">
        <v>0.83433728810978058</v>
      </c>
      <c r="F24" s="30">
        <v>0.83433728810978058</v>
      </c>
      <c r="G24" s="30">
        <v>0.83571262616745834</v>
      </c>
      <c r="H24" s="31">
        <v>0.83397221359529838</v>
      </c>
      <c r="I24" s="7" t="s">
        <v>38</v>
      </c>
      <c r="J24" s="155"/>
      <c r="K24" s="156"/>
      <c r="L24" s="156"/>
      <c r="M24" s="157"/>
    </row>
    <row r="25" spans="2:13" x14ac:dyDescent="0.25">
      <c r="B25" s="146"/>
      <c r="C25" s="147"/>
      <c r="D25" s="29">
        <v>18</v>
      </c>
      <c r="E25" s="30">
        <v>0.89299878253778053</v>
      </c>
      <c r="F25" s="30">
        <v>0.89299878253778053</v>
      </c>
      <c r="G25" s="30">
        <v>0.89342004224260652</v>
      </c>
      <c r="H25" s="31">
        <v>0.89288709415995637</v>
      </c>
      <c r="I25" s="7"/>
      <c r="J25" s="155"/>
      <c r="K25" s="156"/>
      <c r="L25" s="156"/>
      <c r="M25" s="157"/>
    </row>
    <row r="26" spans="2:13" x14ac:dyDescent="0.25">
      <c r="B26" s="146"/>
      <c r="C26" s="147"/>
      <c r="D26" s="29">
        <v>24</v>
      </c>
      <c r="E26" s="30">
        <v>0.9233992635839553</v>
      </c>
      <c r="F26" s="30">
        <v>0.9233992635839553</v>
      </c>
      <c r="G26" s="30">
        <v>0.92338018251365417</v>
      </c>
      <c r="H26" s="31">
        <v>0.92340466532845455</v>
      </c>
      <c r="I26" s="46" t="s">
        <v>72</v>
      </c>
      <c r="J26" s="155"/>
      <c r="K26" s="156"/>
      <c r="L26" s="156"/>
      <c r="M26" s="157"/>
    </row>
    <row r="27" spans="2:13" ht="15" customHeight="1" x14ac:dyDescent="0.25">
      <c r="B27" s="148"/>
      <c r="C27" s="149"/>
      <c r="D27" s="32">
        <v>30</v>
      </c>
      <c r="E27" s="33">
        <v>0.94156384553308181</v>
      </c>
      <c r="F27" s="33">
        <v>0.94156384553308181</v>
      </c>
      <c r="G27" s="33">
        <v>0.94132048762525278</v>
      </c>
      <c r="H27" s="34">
        <v>0.9416284122898797</v>
      </c>
      <c r="I27" s="9"/>
      <c r="J27" s="158"/>
      <c r="K27" s="159"/>
      <c r="L27" s="159"/>
      <c r="M27" s="160"/>
    </row>
    <row r="29" spans="2:13" x14ac:dyDescent="0.25">
      <c r="E29" s="150" t="s">
        <v>39</v>
      </c>
      <c r="F29" s="151"/>
      <c r="G29" s="151"/>
      <c r="H29" s="152"/>
      <c r="J29" s="141" t="s">
        <v>42</v>
      </c>
      <c r="K29" s="142"/>
      <c r="L29" s="142"/>
      <c r="M29" s="143"/>
    </row>
    <row r="30" spans="2:13" x14ac:dyDescent="0.25">
      <c r="B30" s="141"/>
      <c r="C30" s="143"/>
      <c r="D30" s="28" t="s">
        <v>32</v>
      </c>
      <c r="E30" s="27" t="s">
        <v>28</v>
      </c>
      <c r="F30" s="27" t="s">
        <v>29</v>
      </c>
      <c r="G30" s="27" t="s">
        <v>26</v>
      </c>
      <c r="H30" s="35" t="s">
        <v>27</v>
      </c>
      <c r="I30" s="26" t="s">
        <v>31</v>
      </c>
      <c r="J30" s="25"/>
      <c r="K30" s="27" t="s">
        <v>14</v>
      </c>
      <c r="L30" s="27" t="s">
        <v>15</v>
      </c>
      <c r="M30" s="35" t="s">
        <v>16</v>
      </c>
    </row>
    <row r="31" spans="2:13" x14ac:dyDescent="0.25">
      <c r="B31" s="144" t="s">
        <v>40</v>
      </c>
      <c r="C31" s="145"/>
      <c r="D31" s="16">
        <v>0</v>
      </c>
      <c r="E31" s="59">
        <f>K33</f>
        <v>9000</v>
      </c>
      <c r="F31" s="59">
        <f t="shared" ref="F31" si="0">L33</f>
        <v>1800</v>
      </c>
      <c r="G31" s="59">
        <v>113.54014954482449</v>
      </c>
      <c r="H31" s="59">
        <v>138.07746311673125</v>
      </c>
      <c r="I31" s="7"/>
      <c r="J31" s="56" t="s">
        <v>17</v>
      </c>
      <c r="K31" s="57">
        <v>0.5</v>
      </c>
      <c r="L31" s="57">
        <v>0.3</v>
      </c>
      <c r="M31" s="58">
        <v>0.5</v>
      </c>
    </row>
    <row r="32" spans="2:13" x14ac:dyDescent="0.25">
      <c r="B32" s="146"/>
      <c r="C32" s="147"/>
      <c r="D32" s="52">
        <v>1</v>
      </c>
      <c r="E32" s="60">
        <f>E$31*(1-E5)</f>
        <v>5862.0755539870452</v>
      </c>
      <c r="F32" s="60">
        <f t="shared" ref="F32:H32" si="1">F$31*(1-F5)</f>
        <v>1370.9060415716322</v>
      </c>
      <c r="G32" s="60">
        <f t="shared" si="1"/>
        <v>82.895847160813275</v>
      </c>
      <c r="H32" s="60">
        <f t="shared" si="1"/>
        <v>100.8170357514993</v>
      </c>
      <c r="I32" s="7"/>
      <c r="J32" s="39" t="s">
        <v>18</v>
      </c>
      <c r="K32" s="40">
        <v>0.7</v>
      </c>
      <c r="L32" s="40">
        <v>0.7</v>
      </c>
      <c r="M32" s="41">
        <v>1</v>
      </c>
    </row>
    <row r="33" spans="2:13" x14ac:dyDescent="0.25">
      <c r="B33" s="146"/>
      <c r="C33" s="147"/>
      <c r="D33" s="19">
        <v>3</v>
      </c>
      <c r="E33" s="60">
        <f t="shared" ref="E33:H33" si="2">E$31*(1-E6)</f>
        <v>3227.6010701362552</v>
      </c>
      <c r="F33" s="60">
        <f t="shared" si="2"/>
        <v>895.66861402359234</v>
      </c>
      <c r="G33" s="60">
        <f t="shared" si="2"/>
        <v>51.865349536333284</v>
      </c>
      <c r="H33" s="60">
        <f t="shared" si="2"/>
        <v>62.720359578938087</v>
      </c>
      <c r="I33" s="7" t="s">
        <v>33</v>
      </c>
      <c r="J33" s="42" t="s">
        <v>20</v>
      </c>
      <c r="K33" s="43">
        <v>9000</v>
      </c>
      <c r="L33" s="43">
        <v>1800</v>
      </c>
      <c r="M33" s="44">
        <v>3700</v>
      </c>
    </row>
    <row r="34" spans="2:13" x14ac:dyDescent="0.25">
      <c r="B34" s="146"/>
      <c r="C34" s="147"/>
      <c r="D34" s="19">
        <v>6</v>
      </c>
      <c r="E34" s="60">
        <f t="shared" ref="E34:H34" si="3">E$31*(1-E7)</f>
        <v>1787.7106711630761</v>
      </c>
      <c r="F34" s="60">
        <f t="shared" si="3"/>
        <v>561.56923361618988</v>
      </c>
      <c r="G34" s="60">
        <f t="shared" si="3"/>
        <v>31.598232300373738</v>
      </c>
      <c r="H34" s="60">
        <f t="shared" si="3"/>
        <v>37.8792470739577</v>
      </c>
      <c r="I34" s="48" t="s">
        <v>36</v>
      </c>
      <c r="J34" s="12"/>
      <c r="M34" s="13"/>
    </row>
    <row r="35" spans="2:13" x14ac:dyDescent="0.25">
      <c r="B35" s="146"/>
      <c r="C35" s="147"/>
      <c r="D35" s="19">
        <v>12</v>
      </c>
      <c r="E35" s="60">
        <f t="shared" ref="E35:H35" si="4">E$31*(1-E8)</f>
        <v>853.84804810380751</v>
      </c>
      <c r="F35" s="60">
        <f t="shared" si="4"/>
        <v>298.19288140239496</v>
      </c>
      <c r="G35" s="60">
        <f t="shared" si="4"/>
        <v>16.43634479417479</v>
      </c>
      <c r="H35" s="60">
        <f t="shared" si="4"/>
        <v>19.444531844999123</v>
      </c>
      <c r="I35" s="7" t="s">
        <v>35</v>
      </c>
      <c r="J35" s="12"/>
      <c r="M35" s="13"/>
    </row>
    <row r="36" spans="2:13" x14ac:dyDescent="0.25">
      <c r="B36" s="146"/>
      <c r="C36" s="147"/>
      <c r="D36" s="19">
        <v>18</v>
      </c>
      <c r="E36" s="60">
        <f t="shared" ref="E36:H36" si="5">E$31*(1-E9)</f>
        <v>525.92539020226366</v>
      </c>
      <c r="F36" s="60">
        <f t="shared" si="5"/>
        <v>192.60219143199504</v>
      </c>
      <c r="G36" s="60">
        <f t="shared" si="5"/>
        <v>10.549471272226768</v>
      </c>
      <c r="H36" s="60">
        <f t="shared" si="5"/>
        <v>12.35786166247096</v>
      </c>
      <c r="I36" s="7"/>
      <c r="J36" s="12"/>
      <c r="M36" s="13"/>
    </row>
    <row r="37" spans="2:13" x14ac:dyDescent="0.25">
      <c r="B37" s="146"/>
      <c r="C37" s="147"/>
      <c r="D37" s="19">
        <v>24</v>
      </c>
      <c r="E37" s="60">
        <f t="shared" ref="E37:H37" si="6">E$31*(1-E10)</f>
        <v>366.48808644002139</v>
      </c>
      <c r="F37" s="60">
        <f t="shared" si="6"/>
        <v>137.88132554888045</v>
      </c>
      <c r="G37" s="60">
        <f t="shared" si="6"/>
        <v>7.5393607546245685</v>
      </c>
      <c r="H37" s="60">
        <f t="shared" si="6"/>
        <v>8.761214173075393</v>
      </c>
      <c r="I37" s="7" t="s">
        <v>70</v>
      </c>
      <c r="J37" s="12"/>
      <c r="M37" s="13"/>
    </row>
    <row r="38" spans="2:13" x14ac:dyDescent="0.25">
      <c r="B38" s="146"/>
      <c r="C38" s="147"/>
      <c r="D38" s="22">
        <v>30</v>
      </c>
      <c r="E38" s="60">
        <f t="shared" ref="E38:H38" si="7">E$31*(1-E11)</f>
        <v>274.76403174464559</v>
      </c>
      <c r="F38" s="60">
        <f t="shared" si="7"/>
        <v>105.18507804045274</v>
      </c>
      <c r="G38" s="60">
        <f t="shared" si="7"/>
        <v>5.7528617537904188</v>
      </c>
      <c r="H38" s="60">
        <f t="shared" si="7"/>
        <v>6.6394409605940412</v>
      </c>
      <c r="I38" s="9"/>
      <c r="J38" s="12"/>
      <c r="M38" s="13"/>
    </row>
    <row r="39" spans="2:13" x14ac:dyDescent="0.25">
      <c r="B39" s="146"/>
      <c r="C39" s="147"/>
      <c r="D39" s="16">
        <v>0</v>
      </c>
      <c r="E39" s="63">
        <f>K41</f>
        <v>9000</v>
      </c>
      <c r="F39" s="61">
        <f t="shared" ref="F39" si="8">L41</f>
        <v>1800</v>
      </c>
      <c r="G39" s="61">
        <v>113.54014954482449</v>
      </c>
      <c r="H39" s="68">
        <v>138.07746311673125</v>
      </c>
      <c r="I39" s="6"/>
      <c r="J39" s="36" t="s">
        <v>17</v>
      </c>
      <c r="K39" s="37">
        <v>0.1</v>
      </c>
      <c r="L39" s="37">
        <v>0.3</v>
      </c>
      <c r="M39" s="38">
        <v>0.5</v>
      </c>
    </row>
    <row r="40" spans="2:13" x14ac:dyDescent="0.25">
      <c r="B40" s="146"/>
      <c r="C40" s="147"/>
      <c r="D40" s="53">
        <v>1</v>
      </c>
      <c r="E40" s="64">
        <f>E$31*(1-E13)</f>
        <v>8170.8207696769468</v>
      </c>
      <c r="F40" s="62">
        <f t="shared" ref="F40:H40" si="9">F$31*(1-F13)</f>
        <v>1370.9060415716322</v>
      </c>
      <c r="G40" s="62">
        <f t="shared" si="9"/>
        <v>89.16699216255023</v>
      </c>
      <c r="H40" s="69">
        <f t="shared" si="9"/>
        <v>110.51917652894558</v>
      </c>
      <c r="I40" s="8"/>
      <c r="J40" s="39" t="s">
        <v>18</v>
      </c>
      <c r="K40" s="40">
        <v>0.7</v>
      </c>
      <c r="L40" s="40">
        <v>0.7</v>
      </c>
      <c r="M40" s="41">
        <v>1</v>
      </c>
    </row>
    <row r="41" spans="2:13" x14ac:dyDescent="0.25">
      <c r="B41" s="146"/>
      <c r="C41" s="147"/>
      <c r="D41" s="29">
        <v>3</v>
      </c>
      <c r="E41" s="64">
        <f t="shared" ref="E41:H41" si="10">E$31*(1-E14)</f>
        <v>6854.5302078581608</v>
      </c>
      <c r="F41" s="62">
        <f t="shared" si="10"/>
        <v>895.66861402359234</v>
      </c>
      <c r="G41" s="62">
        <f t="shared" si="10"/>
        <v>61.167608572369545</v>
      </c>
      <c r="H41" s="69">
        <f t="shared" si="10"/>
        <v>77.085904167463724</v>
      </c>
      <c r="I41" s="8" t="s">
        <v>33</v>
      </c>
      <c r="J41" s="42" t="s">
        <v>20</v>
      </c>
      <c r="K41" s="43">
        <v>9000</v>
      </c>
      <c r="L41" s="43">
        <v>1800</v>
      </c>
      <c r="M41" s="44">
        <v>3700</v>
      </c>
    </row>
    <row r="42" spans="2:13" x14ac:dyDescent="0.25">
      <c r="B42" s="146"/>
      <c r="C42" s="147"/>
      <c r="D42" s="29">
        <v>6</v>
      </c>
      <c r="E42" s="64">
        <f t="shared" ref="E42:H42" si="11">E$31*(1-E15)</f>
        <v>5453.6558901478647</v>
      </c>
      <c r="F42" s="62">
        <f t="shared" si="11"/>
        <v>561.56923361618988</v>
      </c>
      <c r="G42" s="62">
        <f t="shared" si="11"/>
        <v>40.260260740699195</v>
      </c>
      <c r="H42" s="69">
        <f t="shared" si="11"/>
        <v>51.180286640934206</v>
      </c>
      <c r="I42" s="67" t="s">
        <v>34</v>
      </c>
      <c r="J42" s="12"/>
      <c r="M42" s="13"/>
    </row>
    <row r="43" spans="2:13" x14ac:dyDescent="0.25">
      <c r="B43" s="146"/>
      <c r="C43" s="147"/>
      <c r="D43" s="29">
        <v>12</v>
      </c>
      <c r="E43" s="64">
        <f t="shared" ref="E43:H43" si="12">E$31*(1-E16)</f>
        <v>3766.4424306493274</v>
      </c>
      <c r="F43" s="62">
        <f t="shared" si="12"/>
        <v>298.19288140239496</v>
      </c>
      <c r="G43" s="62">
        <f t="shared" si="12"/>
        <v>22.581559907780353</v>
      </c>
      <c r="H43" s="69">
        <f t="shared" si="12"/>
        <v>28.789451214669199</v>
      </c>
      <c r="I43" s="8" t="s">
        <v>35</v>
      </c>
      <c r="J43" s="12"/>
      <c r="M43" s="13"/>
    </row>
    <row r="44" spans="2:13" x14ac:dyDescent="0.25">
      <c r="B44" s="146"/>
      <c r="C44" s="147"/>
      <c r="D44" s="29">
        <v>18</v>
      </c>
      <c r="E44" s="64">
        <f t="shared" ref="E44:H44" si="13">E$31*(1-E17)</f>
        <v>2807.8461680809496</v>
      </c>
      <c r="F44" s="62">
        <f t="shared" si="13"/>
        <v>192.60219143199504</v>
      </c>
      <c r="G44" s="62">
        <f t="shared" si="13"/>
        <v>15.039921424110554</v>
      </c>
      <c r="H44" s="69">
        <f t="shared" si="13"/>
        <v>19.139509716448924</v>
      </c>
      <c r="I44" s="8"/>
      <c r="J44" s="12"/>
      <c r="M44" s="13"/>
    </row>
    <row r="45" spans="2:13" x14ac:dyDescent="0.25">
      <c r="B45" s="146"/>
      <c r="C45" s="147"/>
      <c r="D45" s="29">
        <v>24</v>
      </c>
      <c r="E45" s="64">
        <f t="shared" ref="E45:H45" si="14">E$31*(1-E18)</f>
        <v>2201.0067534064547</v>
      </c>
      <c r="F45" s="62">
        <f t="shared" si="14"/>
        <v>137.88132554888045</v>
      </c>
      <c r="G45" s="62">
        <f t="shared" si="14"/>
        <v>10.985617942868286</v>
      </c>
      <c r="H45" s="69">
        <f t="shared" si="14"/>
        <v>13.939284927319285</v>
      </c>
      <c r="I45" s="8" t="s">
        <v>71</v>
      </c>
      <c r="J45" s="12"/>
      <c r="M45" s="13"/>
    </row>
    <row r="46" spans="2:13" x14ac:dyDescent="0.25">
      <c r="B46" s="146"/>
      <c r="C46" s="147"/>
      <c r="D46" s="32">
        <v>30</v>
      </c>
      <c r="E46" s="65">
        <f t="shared" ref="E46:H46" si="15">E$31*(1-E19)</f>
        <v>1787.7106711630761</v>
      </c>
      <c r="F46" s="66">
        <f t="shared" si="15"/>
        <v>105.18507804045274</v>
      </c>
      <c r="G46" s="66">
        <f t="shared" si="15"/>
        <v>8.5028879393123571</v>
      </c>
      <c r="H46" s="70">
        <f t="shared" si="15"/>
        <v>10.754806533404839</v>
      </c>
      <c r="I46" s="10"/>
      <c r="J46" s="12"/>
      <c r="M46" s="13"/>
    </row>
    <row r="47" spans="2:13" x14ac:dyDescent="0.25">
      <c r="B47" s="146"/>
      <c r="C47" s="147"/>
      <c r="D47" s="52">
        <v>0</v>
      </c>
      <c r="E47" s="63">
        <f>K49</f>
        <v>9000</v>
      </c>
      <c r="F47" s="61">
        <f t="shared" ref="F47" si="16">L49</f>
        <v>1800</v>
      </c>
      <c r="G47" s="61">
        <v>113.54014954482449</v>
      </c>
      <c r="H47" s="61">
        <v>138.07746311673125</v>
      </c>
      <c r="I47" s="45"/>
      <c r="J47" s="36" t="s">
        <v>17</v>
      </c>
      <c r="K47" s="37">
        <v>0.3</v>
      </c>
      <c r="L47" s="37">
        <v>0.3</v>
      </c>
      <c r="M47" s="38">
        <v>0.5</v>
      </c>
    </row>
    <row r="48" spans="2:13" x14ac:dyDescent="0.25">
      <c r="B48" s="146"/>
      <c r="C48" s="147"/>
      <c r="D48" s="53">
        <v>1</v>
      </c>
      <c r="E48" s="64">
        <f>E$31*(1-E21)</f>
        <v>6854.5302078581608</v>
      </c>
      <c r="F48" s="62">
        <f t="shared" ref="F48:H48" si="17">F$31*(1-F21)</f>
        <v>1370.9060415716322</v>
      </c>
      <c r="G48" s="62">
        <f t="shared" si="17"/>
        <v>85.823954413069032</v>
      </c>
      <c r="H48" s="62">
        <f t="shared" si="17"/>
        <v>105.37152937663515</v>
      </c>
      <c r="I48" s="46"/>
      <c r="J48" s="39" t="s">
        <v>18</v>
      </c>
      <c r="K48" s="40">
        <v>0.7</v>
      </c>
      <c r="L48" s="40">
        <v>0.7</v>
      </c>
      <c r="M48" s="41">
        <v>1</v>
      </c>
    </row>
    <row r="49" spans="2:13" x14ac:dyDescent="0.25">
      <c r="B49" s="146"/>
      <c r="C49" s="147"/>
      <c r="D49" s="29">
        <v>3</v>
      </c>
      <c r="E49" s="64">
        <f t="shared" ref="E49:H49" si="18">E$31*(1-E22)</f>
        <v>4478.3430701179623</v>
      </c>
      <c r="F49" s="62">
        <f t="shared" si="18"/>
        <v>895.66861402359234</v>
      </c>
      <c r="G49" s="62">
        <f t="shared" si="18"/>
        <v>55.82734663189683</v>
      </c>
      <c r="H49" s="62">
        <f t="shared" si="18"/>
        <v>68.922796998404294</v>
      </c>
      <c r="I49" s="46" t="s">
        <v>33</v>
      </c>
      <c r="J49" s="42" t="s">
        <v>20</v>
      </c>
      <c r="K49" s="43">
        <v>9000</v>
      </c>
      <c r="L49" s="43">
        <v>1800</v>
      </c>
      <c r="M49" s="44">
        <v>3700</v>
      </c>
    </row>
    <row r="50" spans="2:13" x14ac:dyDescent="0.25">
      <c r="B50" s="146"/>
      <c r="C50" s="147"/>
      <c r="D50" s="29">
        <v>6</v>
      </c>
      <c r="E50" s="64">
        <f t="shared" ref="E50:H50" si="19">E$31*(1-E23)</f>
        <v>2807.8461680809496</v>
      </c>
      <c r="F50" s="62">
        <f t="shared" si="19"/>
        <v>561.56923361618988</v>
      </c>
      <c r="G50" s="62">
        <f t="shared" si="19"/>
        <v>34.997349995770151</v>
      </c>
      <c r="H50" s="62">
        <f t="shared" si="19"/>
        <v>43.215235058695654</v>
      </c>
      <c r="I50" s="49" t="s">
        <v>37</v>
      </c>
      <c r="J50" s="12"/>
      <c r="M50" s="13"/>
    </row>
    <row r="51" spans="2:13" x14ac:dyDescent="0.25">
      <c r="B51" s="146"/>
      <c r="C51" s="147"/>
      <c r="D51" s="29">
        <v>12</v>
      </c>
      <c r="E51" s="64">
        <f t="shared" ref="E51:H51" si="20">E$31*(1-E24)</f>
        <v>1490.9644070119748</v>
      </c>
      <c r="F51" s="62">
        <f t="shared" si="20"/>
        <v>298.19288140239496</v>
      </c>
      <c r="G51" s="62">
        <f t="shared" si="20"/>
        <v>18.653212993273264</v>
      </c>
      <c r="H51" s="62">
        <f t="shared" si="20"/>
        <v>22.924695553647723</v>
      </c>
      <c r="I51" s="46" t="s">
        <v>38</v>
      </c>
      <c r="J51" s="12"/>
      <c r="M51" s="13"/>
    </row>
    <row r="52" spans="2:13" x14ac:dyDescent="0.25">
      <c r="B52" s="146"/>
      <c r="C52" s="147"/>
      <c r="D52" s="29">
        <v>18</v>
      </c>
      <c r="E52" s="64">
        <f t="shared" ref="E52:H52" si="21">E$31*(1-E25)</f>
        <v>963.01095715997519</v>
      </c>
      <c r="F52" s="62">
        <f t="shared" si="21"/>
        <v>192.60219143199504</v>
      </c>
      <c r="G52" s="62">
        <f t="shared" si="21"/>
        <v>12.101104342255534</v>
      </c>
      <c r="H52" s="62">
        <f t="shared" si="21"/>
        <v>14.789878305454531</v>
      </c>
      <c r="I52" s="46"/>
      <c r="J52" s="12"/>
      <c r="M52" s="13"/>
    </row>
    <row r="53" spans="2:13" x14ac:dyDescent="0.25">
      <c r="B53" s="146"/>
      <c r="C53" s="147"/>
      <c r="D53" s="29">
        <v>24</v>
      </c>
      <c r="E53" s="64">
        <f t="shared" ref="E53:H53" si="22">E$31*(1-E26)</f>
        <v>689.40662774440227</v>
      </c>
      <c r="F53" s="62">
        <f t="shared" si="22"/>
        <v>137.88132554888045</v>
      </c>
      <c r="G53" s="62">
        <f t="shared" si="22"/>
        <v>8.6994255354968644</v>
      </c>
      <c r="H53" s="62">
        <f t="shared" si="22"/>
        <v>10.576089498024002</v>
      </c>
      <c r="I53" s="46" t="s">
        <v>72</v>
      </c>
      <c r="J53" s="12"/>
      <c r="M53" s="13"/>
    </row>
    <row r="54" spans="2:13" x14ac:dyDescent="0.25">
      <c r="B54" s="148"/>
      <c r="C54" s="149"/>
      <c r="D54" s="32">
        <v>30</v>
      </c>
      <c r="E54" s="65">
        <f t="shared" ref="E54:H54" si="23">E$31*(1-E27)</f>
        <v>525.92539020226366</v>
      </c>
      <c r="F54" s="66">
        <f t="shared" si="23"/>
        <v>105.18507804045274</v>
      </c>
      <c r="G54" s="66">
        <f t="shared" si="23"/>
        <v>6.6624806102461784</v>
      </c>
      <c r="H54" s="66">
        <f t="shared" si="23"/>
        <v>8.0598007491091792</v>
      </c>
      <c r="I54" s="47"/>
      <c r="J54" s="14"/>
      <c r="K54" s="4"/>
      <c r="L54" s="4"/>
      <c r="M54" s="15"/>
    </row>
  </sheetData>
  <mergeCells count="11">
    <mergeCell ref="B4:C27"/>
    <mergeCell ref="E29:H29"/>
    <mergeCell ref="B30:C30"/>
    <mergeCell ref="B31:C54"/>
    <mergeCell ref="J2:M2"/>
    <mergeCell ref="J29:M29"/>
    <mergeCell ref="E2:H2"/>
    <mergeCell ref="B3:C3"/>
    <mergeCell ref="J7:M11"/>
    <mergeCell ref="J15:M19"/>
    <mergeCell ref="J23:M27"/>
  </mergeCells>
  <pageMargins left="0.7" right="0.7" top="0.75" bottom="0.75" header="0.3" footer="0.3"/>
  <ignoredErrors>
    <ignoredError sqref="E39:F39 E47:F4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D0DA-FC70-4D95-8264-ED6E1B5E9020}">
  <dimension ref="B2:AC63"/>
  <sheetViews>
    <sheetView showGridLines="0" tabSelected="1" topLeftCell="A2" zoomScale="190" zoomScaleNormal="190" workbookViewId="0">
      <selection activeCell="H12" sqref="H12"/>
    </sheetView>
  </sheetViews>
  <sheetFormatPr defaultColWidth="9.140625" defaultRowHeight="15" x14ac:dyDescent="0.25"/>
  <cols>
    <col min="2" max="2" width="7" bestFit="1" customWidth="1"/>
    <col min="3" max="3" width="20" style="76" bestFit="1" customWidth="1"/>
    <col min="4" max="4" width="8" style="76" bestFit="1" customWidth="1"/>
    <col min="5" max="5" width="17.42578125" style="76" bestFit="1" customWidth="1"/>
    <col min="6" max="6" width="11" style="76" bestFit="1" customWidth="1"/>
    <col min="7" max="7" width="7.42578125" style="76" bestFit="1" customWidth="1"/>
    <col min="8" max="8" width="17.85546875" style="76" bestFit="1" customWidth="1"/>
    <col min="9" max="9" width="14" style="76" bestFit="1" customWidth="1"/>
    <col min="10" max="10" width="13.28515625" style="76" bestFit="1" customWidth="1"/>
    <col min="11" max="11" width="15.5703125" style="76" bestFit="1" customWidth="1"/>
    <col min="12" max="16" width="9.140625" style="76"/>
  </cols>
  <sheetData>
    <row r="2" spans="2:29" ht="19.5" customHeight="1" x14ac:dyDescent="0.4"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4" spans="2:29" x14ac:dyDescent="0.25">
      <c r="B4" s="25" t="s">
        <v>32</v>
      </c>
      <c r="C4" s="80" t="s">
        <v>46</v>
      </c>
      <c r="D4" s="80" t="s">
        <v>47</v>
      </c>
      <c r="E4" s="80" t="s">
        <v>75</v>
      </c>
      <c r="F4" s="80" t="s">
        <v>76</v>
      </c>
      <c r="G4" s="80" t="s">
        <v>50</v>
      </c>
      <c r="H4" s="80" t="s">
        <v>51</v>
      </c>
      <c r="I4" s="80" t="s">
        <v>53</v>
      </c>
      <c r="J4" s="81" t="s">
        <v>55</v>
      </c>
      <c r="K4" s="80" t="s">
        <v>52</v>
      </c>
    </row>
    <row r="5" spans="2:29" x14ac:dyDescent="0.25">
      <c r="B5" s="114">
        <v>0</v>
      </c>
      <c r="C5" s="115">
        <v>3406.2044863457249</v>
      </c>
      <c r="D5" s="115">
        <v>1930</v>
      </c>
      <c r="E5" s="115">
        <f>D5*C5/1000</f>
        <v>6573.9746586472493</v>
      </c>
      <c r="F5" s="116">
        <v>3</v>
      </c>
      <c r="G5" s="117">
        <v>7.0000000000000007E-2</v>
      </c>
      <c r="H5" s="116">
        <v>0.75</v>
      </c>
      <c r="I5" s="116">
        <v>3500</v>
      </c>
      <c r="J5" s="118">
        <f>F5*E5</f>
        <v>19721.923975941747</v>
      </c>
      <c r="K5" s="118">
        <f>J5*(1-G5) - H5*C5-I5</f>
        <v>12286.735932866532</v>
      </c>
      <c r="M5" s="76">
        <v>3406.2044863457249</v>
      </c>
    </row>
    <row r="6" spans="2:29" x14ac:dyDescent="0.25">
      <c r="B6" s="29">
        <v>1</v>
      </c>
      <c r="C6" s="119">
        <v>2574.7186323928195</v>
      </c>
      <c r="D6" s="119">
        <v>1930</v>
      </c>
      <c r="E6" s="119">
        <f t="shared" ref="E6:E63" si="0">D6*C6/1000</f>
        <v>4969.2069605181414</v>
      </c>
      <c r="F6" s="120">
        <v>3</v>
      </c>
      <c r="G6" s="121">
        <v>7.0000000000000007E-2</v>
      </c>
      <c r="H6" s="120">
        <v>0.75</v>
      </c>
      <c r="I6" s="120">
        <v>3500</v>
      </c>
      <c r="J6" s="122">
        <f t="shared" ref="J6:J63" si="1">F6*E6</f>
        <v>14907.620881554423</v>
      </c>
      <c r="K6" s="122">
        <f t="shared" ref="K6:K63" si="2">J6*(1-G6) - H6*C6-I6</f>
        <v>8433.0484455509977</v>
      </c>
      <c r="M6" s="76">
        <v>2574.7186323928195</v>
      </c>
    </row>
    <row r="7" spans="2:29" x14ac:dyDescent="0.25">
      <c r="B7" s="29">
        <v>2</v>
      </c>
      <c r="C7" s="119">
        <v>2042.2370919003024</v>
      </c>
      <c r="D7" s="119">
        <v>1930</v>
      </c>
      <c r="E7" s="119">
        <f t="shared" si="0"/>
        <v>3941.5175873675835</v>
      </c>
      <c r="F7" s="120">
        <v>3</v>
      </c>
      <c r="G7" s="121">
        <v>7.0000000000000007E-2</v>
      </c>
      <c r="H7" s="120">
        <v>0.75</v>
      </c>
      <c r="I7" s="120">
        <v>3500</v>
      </c>
      <c r="J7" s="122">
        <f t="shared" si="1"/>
        <v>11824.55276210275</v>
      </c>
      <c r="K7" s="122">
        <f t="shared" si="2"/>
        <v>5965.1562498303301</v>
      </c>
      <c r="M7" s="76">
        <v>2042.2370919003024</v>
      </c>
      <c r="AA7" t="s">
        <v>14</v>
      </c>
      <c r="AB7" t="s">
        <v>15</v>
      </c>
      <c r="AC7" t="s">
        <v>16</v>
      </c>
    </row>
    <row r="8" spans="2:29" x14ac:dyDescent="0.25">
      <c r="B8" s="29">
        <v>3</v>
      </c>
      <c r="C8" s="119">
        <v>1674.8203989573919</v>
      </c>
      <c r="D8" s="119">
        <v>1930</v>
      </c>
      <c r="E8" s="119">
        <f t="shared" si="0"/>
        <v>3232.4033699877664</v>
      </c>
      <c r="F8" s="120">
        <v>3</v>
      </c>
      <c r="G8" s="121">
        <v>7.0000000000000007E-2</v>
      </c>
      <c r="H8" s="120">
        <v>0.75</v>
      </c>
      <c r="I8" s="120">
        <v>3500</v>
      </c>
      <c r="J8" s="122">
        <f t="shared" si="1"/>
        <v>9697.2101099633001</v>
      </c>
      <c r="K8" s="122">
        <f t="shared" si="2"/>
        <v>4262.2901030478251</v>
      </c>
      <c r="M8" s="76">
        <v>1674.8203989573919</v>
      </c>
      <c r="Z8" t="s">
        <v>17</v>
      </c>
      <c r="AA8">
        <v>0.5</v>
      </c>
      <c r="AB8">
        <v>0.3</v>
      </c>
      <c r="AC8">
        <v>0.5</v>
      </c>
    </row>
    <row r="9" spans="2:29" x14ac:dyDescent="0.25">
      <c r="B9" s="29">
        <v>4</v>
      </c>
      <c r="C9" s="119">
        <v>1407.9440593554136</v>
      </c>
      <c r="D9" s="119">
        <v>1930</v>
      </c>
      <c r="E9" s="119">
        <f t="shared" si="0"/>
        <v>2717.3320345559482</v>
      </c>
      <c r="F9" s="120">
        <v>3</v>
      </c>
      <c r="G9" s="121">
        <v>7.0000000000000007E-2</v>
      </c>
      <c r="H9" s="120">
        <v>0.75</v>
      </c>
      <c r="I9" s="120">
        <v>3500</v>
      </c>
      <c r="J9" s="122">
        <f t="shared" si="1"/>
        <v>8151.9961036678451</v>
      </c>
      <c r="K9" s="122">
        <f t="shared" si="2"/>
        <v>3025.3983318945357</v>
      </c>
      <c r="M9" s="76">
        <v>1407.9440593554136</v>
      </c>
      <c r="Z9" t="s">
        <v>18</v>
      </c>
      <c r="AA9">
        <v>0.7</v>
      </c>
      <c r="AB9">
        <v>0.7</v>
      </c>
      <c r="AC9">
        <v>1</v>
      </c>
    </row>
    <row r="10" spans="2:29" x14ac:dyDescent="0.25">
      <c r="B10" s="29">
        <v>5</v>
      </c>
      <c r="C10" s="119">
        <v>1206.5325796244947</v>
      </c>
      <c r="D10" s="119">
        <v>1930</v>
      </c>
      <c r="E10" s="119">
        <f t="shared" si="0"/>
        <v>2328.6078786752746</v>
      </c>
      <c r="F10" s="120">
        <v>3</v>
      </c>
      <c r="G10" s="121">
        <v>7.0000000000000007E-2</v>
      </c>
      <c r="H10" s="120">
        <v>0.75</v>
      </c>
      <c r="I10" s="120">
        <v>3500</v>
      </c>
      <c r="J10" s="122">
        <f t="shared" si="1"/>
        <v>6985.8236360258234</v>
      </c>
      <c r="K10" s="122">
        <f t="shared" si="2"/>
        <v>2091.9165467856446</v>
      </c>
      <c r="M10" s="76">
        <v>1206.5325796244947</v>
      </c>
      <c r="Z10" t="s">
        <v>20</v>
      </c>
      <c r="AA10">
        <v>9000</v>
      </c>
      <c r="AB10">
        <v>1800</v>
      </c>
      <c r="AC10">
        <v>3700</v>
      </c>
    </row>
    <row r="11" spans="2:29" x14ac:dyDescent="0.25">
      <c r="B11" s="29">
        <v>6</v>
      </c>
      <c r="C11" s="119">
        <v>1049.9204998734099</v>
      </c>
      <c r="D11" s="119">
        <v>1930</v>
      </c>
      <c r="E11" s="119">
        <f t="shared" si="0"/>
        <v>2026.3465647556809</v>
      </c>
      <c r="F11" s="120">
        <v>3</v>
      </c>
      <c r="G11" s="121">
        <v>7.0000000000000007E-2</v>
      </c>
      <c r="H11" s="120">
        <v>0.75</v>
      </c>
      <c r="I11" s="120">
        <v>3500</v>
      </c>
      <c r="J11" s="122">
        <f t="shared" si="1"/>
        <v>6079.0396942670432</v>
      </c>
      <c r="K11" s="122">
        <f t="shared" si="2"/>
        <v>1366.0665407632923</v>
      </c>
      <c r="M11" s="76">
        <v>1049.9204998734099</v>
      </c>
      <c r="Z11" t="s">
        <v>20</v>
      </c>
      <c r="AA11">
        <v>3000</v>
      </c>
      <c r="AB11">
        <v>1500</v>
      </c>
      <c r="AC11">
        <v>2000</v>
      </c>
    </row>
    <row r="12" spans="2:29" x14ac:dyDescent="0.25">
      <c r="B12" s="29">
        <v>7</v>
      </c>
      <c r="C12" s="119">
        <v>925.18097615465888</v>
      </c>
      <c r="D12" s="119">
        <v>1930</v>
      </c>
      <c r="E12" s="119">
        <f t="shared" si="0"/>
        <v>1785.5992839784915</v>
      </c>
      <c r="F12" s="120">
        <v>3</v>
      </c>
      <c r="G12" s="121">
        <v>7.0000000000000007E-2</v>
      </c>
      <c r="H12" s="120">
        <v>0.75</v>
      </c>
      <c r="I12" s="120">
        <v>3500</v>
      </c>
      <c r="J12" s="122">
        <f t="shared" si="1"/>
        <v>5356.7978519354747</v>
      </c>
      <c r="K12" s="122">
        <f t="shared" si="2"/>
        <v>787.93627018399729</v>
      </c>
      <c r="M12" s="76">
        <v>925.18097615465888</v>
      </c>
    </row>
    <row r="13" spans="2:29" ht="15.75" thickBot="1" x14ac:dyDescent="0.3">
      <c r="B13" s="129">
        <v>8</v>
      </c>
      <c r="C13" s="130">
        <v>823.8430148498469</v>
      </c>
      <c r="D13" s="130">
        <v>1930</v>
      </c>
      <c r="E13" s="130">
        <f t="shared" si="0"/>
        <v>1590.0170186602045</v>
      </c>
      <c r="F13" s="131">
        <v>3</v>
      </c>
      <c r="G13" s="132">
        <v>7.0000000000000007E-2</v>
      </c>
      <c r="H13" s="131">
        <v>0.75</v>
      </c>
      <c r="I13" s="131">
        <v>3500</v>
      </c>
      <c r="J13" s="133">
        <f t="shared" si="1"/>
        <v>4770.0510559806135</v>
      </c>
      <c r="K13" s="133">
        <f t="shared" si="2"/>
        <v>318.26522092458526</v>
      </c>
      <c r="M13" s="76">
        <v>823.8430148498469</v>
      </c>
    </row>
    <row r="14" spans="2:29" ht="15.75" thickTop="1" x14ac:dyDescent="0.25">
      <c r="B14" s="134">
        <v>9</v>
      </c>
      <c r="C14" s="135">
        <v>740.13930745974005</v>
      </c>
      <c r="D14" s="135">
        <v>1930</v>
      </c>
      <c r="E14" s="135">
        <f t="shared" si="0"/>
        <v>1428.4688633972985</v>
      </c>
      <c r="F14" s="136">
        <v>3</v>
      </c>
      <c r="G14" s="137">
        <v>7.0000000000000007E-2</v>
      </c>
      <c r="H14" s="136">
        <v>0.75</v>
      </c>
      <c r="I14" s="136">
        <v>3500</v>
      </c>
      <c r="J14" s="138">
        <f t="shared" si="1"/>
        <v>4285.4065901918957</v>
      </c>
      <c r="K14" s="139">
        <f t="shared" si="2"/>
        <v>-69.676351716342197</v>
      </c>
      <c r="M14" s="76">
        <v>740.13930745974005</v>
      </c>
    </row>
    <row r="15" spans="2:29" x14ac:dyDescent="0.25">
      <c r="B15" s="29">
        <v>10</v>
      </c>
      <c r="C15" s="119">
        <v>670.01810507072582</v>
      </c>
      <c r="D15" s="119">
        <v>1930</v>
      </c>
      <c r="E15" s="119">
        <f t="shared" si="0"/>
        <v>1293.1349427865007</v>
      </c>
      <c r="F15" s="120">
        <v>3</v>
      </c>
      <c r="G15" s="121">
        <v>7.0000000000000007E-2</v>
      </c>
      <c r="H15" s="120">
        <v>0.75</v>
      </c>
      <c r="I15" s="120">
        <v>3500</v>
      </c>
      <c r="J15" s="122">
        <f t="shared" si="1"/>
        <v>3879.4048283595021</v>
      </c>
      <c r="K15" s="123">
        <f t="shared" si="2"/>
        <v>-394.66708842870776</v>
      </c>
      <c r="M15" s="76">
        <v>670.01810507072582</v>
      </c>
    </row>
    <row r="16" spans="2:29" x14ac:dyDescent="0.25">
      <c r="B16" s="29">
        <v>11</v>
      </c>
      <c r="C16" s="119">
        <v>610.55629820484717</v>
      </c>
      <c r="D16" s="119">
        <v>1930</v>
      </c>
      <c r="E16" s="119">
        <f t="shared" si="0"/>
        <v>1178.3736555353551</v>
      </c>
      <c r="F16" s="120">
        <v>3</v>
      </c>
      <c r="G16" s="121">
        <v>7.0000000000000007E-2</v>
      </c>
      <c r="H16" s="120">
        <v>0.75</v>
      </c>
      <c r="I16" s="120">
        <v>3500</v>
      </c>
      <c r="J16" s="122">
        <f t="shared" si="1"/>
        <v>3535.1209666060649</v>
      </c>
      <c r="K16" s="123">
        <f t="shared" si="2"/>
        <v>-670.25472470999557</v>
      </c>
      <c r="M16" s="76">
        <v>610.55629820484717</v>
      </c>
    </row>
    <row r="17" spans="2:29" x14ac:dyDescent="0.25">
      <c r="B17" s="29">
        <v>12</v>
      </c>
      <c r="C17" s="119">
        <v>559.59638979836075</v>
      </c>
      <c r="D17" s="119">
        <v>1930</v>
      </c>
      <c r="E17" s="119">
        <f t="shared" si="0"/>
        <v>1080.0210323108363</v>
      </c>
      <c r="F17" s="120">
        <v>3</v>
      </c>
      <c r="G17" s="121">
        <v>7.0000000000000007E-2</v>
      </c>
      <c r="H17" s="120">
        <v>0.75</v>
      </c>
      <c r="I17" s="120">
        <v>3500</v>
      </c>
      <c r="J17" s="122">
        <f t="shared" si="1"/>
        <v>3240.0630969325089</v>
      </c>
      <c r="K17" s="123">
        <f t="shared" si="2"/>
        <v>-906.43861220153758</v>
      </c>
      <c r="M17" s="76">
        <v>559.59638979836075</v>
      </c>
    </row>
    <row r="18" spans="2:29" s="76" customFormat="1" x14ac:dyDescent="0.25">
      <c r="B18" s="29">
        <v>13</v>
      </c>
      <c r="C18" s="119">
        <v>515.51415969030779</v>
      </c>
      <c r="D18" s="119">
        <v>1930</v>
      </c>
      <c r="E18" s="119">
        <f t="shared" si="0"/>
        <v>994.94232820229411</v>
      </c>
      <c r="F18" s="120">
        <v>3</v>
      </c>
      <c r="G18" s="121">
        <v>7.0000000000000007E-2</v>
      </c>
      <c r="H18" s="120">
        <v>0.75</v>
      </c>
      <c r="I18" s="120">
        <v>3500</v>
      </c>
      <c r="J18" s="122">
        <f t="shared" si="1"/>
        <v>2984.8269846068824</v>
      </c>
      <c r="K18" s="123">
        <f t="shared" si="2"/>
        <v>-1110.7465240833303</v>
      </c>
      <c r="M18" s="76">
        <v>515.51415969030779</v>
      </c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29" s="76" customFormat="1" x14ac:dyDescent="0.25">
      <c r="B19" s="29">
        <v>14</v>
      </c>
      <c r="C19" s="119">
        <v>477.06548454094695</v>
      </c>
      <c r="D19" s="119">
        <v>1930</v>
      </c>
      <c r="E19" s="119">
        <f t="shared" si="0"/>
        <v>920.73638516402752</v>
      </c>
      <c r="F19" s="120">
        <v>3</v>
      </c>
      <c r="G19" s="121">
        <v>7.0000000000000007E-2</v>
      </c>
      <c r="H19" s="120">
        <v>0.75</v>
      </c>
      <c r="I19" s="120">
        <v>3500</v>
      </c>
      <c r="J19" s="122">
        <f t="shared" si="1"/>
        <v>2762.2091554920826</v>
      </c>
      <c r="K19" s="123">
        <f t="shared" si="2"/>
        <v>-1288.9445987980735</v>
      </c>
      <c r="M19" s="76">
        <v>477.06548454094695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29" s="76" customFormat="1" x14ac:dyDescent="0.25">
      <c r="B20" s="32">
        <v>15</v>
      </c>
      <c r="C20" s="124">
        <v>443.28268524805952</v>
      </c>
      <c r="D20" s="124">
        <v>1930</v>
      </c>
      <c r="E20" s="124">
        <f t="shared" si="0"/>
        <v>855.53558252875484</v>
      </c>
      <c r="F20" s="125">
        <v>3</v>
      </c>
      <c r="G20" s="126">
        <v>7.0000000000000007E-2</v>
      </c>
      <c r="H20" s="125">
        <v>0.75</v>
      </c>
      <c r="I20" s="125">
        <v>3500</v>
      </c>
      <c r="J20" s="127">
        <f t="shared" si="1"/>
        <v>2566.6067475862646</v>
      </c>
      <c r="K20" s="128">
        <f t="shared" si="2"/>
        <v>-1445.5177386808186</v>
      </c>
      <c r="M20" s="76">
        <v>443.28268524805952</v>
      </c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29" s="76" customFormat="1" x14ac:dyDescent="0.25">
      <c r="B21" s="97"/>
      <c r="F21" s="77"/>
      <c r="G21" s="78"/>
      <c r="H21" s="77"/>
      <c r="I21" s="77"/>
      <c r="J21" s="79"/>
      <c r="K21" s="98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29" s="76" customFormat="1" x14ac:dyDescent="0.25">
      <c r="B22">
        <v>19</v>
      </c>
      <c r="C22" s="76" t="e">
        <f>#REF!*30</f>
        <v>#REF!</v>
      </c>
      <c r="D22" s="76">
        <v>2690</v>
      </c>
      <c r="E22" s="76" t="e">
        <f t="shared" si="0"/>
        <v>#REF!</v>
      </c>
      <c r="F22" s="77">
        <v>3</v>
      </c>
      <c r="G22" s="78">
        <v>7.0000000000000007E-2</v>
      </c>
      <c r="H22" s="77">
        <v>0.75</v>
      </c>
      <c r="I22" s="77">
        <v>3500</v>
      </c>
      <c r="J22" s="79" t="e">
        <f t="shared" si="1"/>
        <v>#REF!</v>
      </c>
      <c r="K22" s="79" t="e">
        <f t="shared" si="2"/>
        <v>#REF!</v>
      </c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s="76" customFormat="1" x14ac:dyDescent="0.25">
      <c r="B23">
        <v>20</v>
      </c>
      <c r="C23" s="76" t="e">
        <f>#REF!*30</f>
        <v>#REF!</v>
      </c>
      <c r="D23" s="76">
        <v>2690</v>
      </c>
      <c r="E23" s="76" t="e">
        <f t="shared" si="0"/>
        <v>#REF!</v>
      </c>
      <c r="F23" s="77">
        <v>3</v>
      </c>
      <c r="G23" s="78">
        <v>7.0000000000000007E-2</v>
      </c>
      <c r="H23" s="77">
        <v>0.75</v>
      </c>
      <c r="I23" s="77">
        <v>3500</v>
      </c>
      <c r="J23" s="79" t="e">
        <f t="shared" si="1"/>
        <v>#REF!</v>
      </c>
      <c r="K23" s="79" t="e">
        <f t="shared" si="2"/>
        <v>#REF!</v>
      </c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s="76" customFormat="1" x14ac:dyDescent="0.25">
      <c r="B24">
        <v>21</v>
      </c>
      <c r="C24" s="76" t="e">
        <f>#REF!*30</f>
        <v>#REF!</v>
      </c>
      <c r="D24" s="76">
        <v>2690</v>
      </c>
      <c r="E24" s="76" t="e">
        <f t="shared" si="0"/>
        <v>#REF!</v>
      </c>
      <c r="F24" s="77">
        <v>3</v>
      </c>
      <c r="G24" s="78">
        <v>7.0000000000000007E-2</v>
      </c>
      <c r="H24" s="77">
        <v>0.75</v>
      </c>
      <c r="I24" s="77">
        <v>3500</v>
      </c>
      <c r="J24" s="79" t="e">
        <f t="shared" si="1"/>
        <v>#REF!</v>
      </c>
      <c r="K24" s="79" t="e">
        <f t="shared" si="2"/>
        <v>#REF!</v>
      </c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s="76" customFormat="1" x14ac:dyDescent="0.25">
      <c r="B25">
        <v>22</v>
      </c>
      <c r="C25" s="76" t="e">
        <f>#REF!*30</f>
        <v>#REF!</v>
      </c>
      <c r="D25" s="76">
        <v>2690</v>
      </c>
      <c r="E25" s="76" t="e">
        <f t="shared" si="0"/>
        <v>#REF!</v>
      </c>
      <c r="F25" s="77">
        <v>3</v>
      </c>
      <c r="G25" s="78">
        <v>7.0000000000000007E-2</v>
      </c>
      <c r="H25" s="77">
        <v>0.75</v>
      </c>
      <c r="I25" s="77">
        <v>3500</v>
      </c>
      <c r="J25" s="79" t="e">
        <f t="shared" si="1"/>
        <v>#REF!</v>
      </c>
      <c r="K25" s="79" t="e">
        <f t="shared" si="2"/>
        <v>#REF!</v>
      </c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s="76" customFormat="1" x14ac:dyDescent="0.25">
      <c r="B26">
        <v>23</v>
      </c>
      <c r="C26" s="76" t="e">
        <f>#REF!*30</f>
        <v>#REF!</v>
      </c>
      <c r="D26" s="76">
        <v>2690</v>
      </c>
      <c r="E26" s="76" t="e">
        <f t="shared" si="0"/>
        <v>#REF!</v>
      </c>
      <c r="F26" s="77">
        <v>3</v>
      </c>
      <c r="G26" s="78">
        <v>7.0000000000000007E-2</v>
      </c>
      <c r="H26" s="77">
        <v>0.75</v>
      </c>
      <c r="I26" s="77">
        <v>3500</v>
      </c>
      <c r="J26" s="79" t="e">
        <f t="shared" si="1"/>
        <v>#REF!</v>
      </c>
      <c r="K26" s="79" t="e">
        <f t="shared" si="2"/>
        <v>#REF!</v>
      </c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s="76" customFormat="1" x14ac:dyDescent="0.25">
      <c r="B27">
        <v>24</v>
      </c>
      <c r="C27" s="76" t="e">
        <f>#REF!*30</f>
        <v>#REF!</v>
      </c>
      <c r="D27" s="76">
        <v>2690</v>
      </c>
      <c r="E27" s="76" t="e">
        <f t="shared" si="0"/>
        <v>#REF!</v>
      </c>
      <c r="F27" s="77">
        <v>3</v>
      </c>
      <c r="G27" s="78">
        <v>7.0000000000000007E-2</v>
      </c>
      <c r="H27" s="77">
        <v>0.75</v>
      </c>
      <c r="I27" s="77">
        <v>3500</v>
      </c>
      <c r="J27" s="79" t="e">
        <f t="shared" si="1"/>
        <v>#REF!</v>
      </c>
      <c r="K27" s="79" t="e">
        <f t="shared" si="2"/>
        <v>#REF!</v>
      </c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s="76" customFormat="1" x14ac:dyDescent="0.25">
      <c r="B28">
        <v>25</v>
      </c>
      <c r="C28" s="76" t="e">
        <f>#REF!*30</f>
        <v>#REF!</v>
      </c>
      <c r="D28" s="76">
        <v>2690</v>
      </c>
      <c r="E28" s="76" t="e">
        <f t="shared" si="0"/>
        <v>#REF!</v>
      </c>
      <c r="F28" s="77">
        <v>3</v>
      </c>
      <c r="G28" s="78">
        <v>7.0000000000000007E-2</v>
      </c>
      <c r="H28" s="77">
        <v>0.75</v>
      </c>
      <c r="I28" s="77">
        <v>3500</v>
      </c>
      <c r="J28" s="79" t="e">
        <f t="shared" si="1"/>
        <v>#REF!</v>
      </c>
      <c r="K28" s="79" t="e">
        <f t="shared" si="2"/>
        <v>#REF!</v>
      </c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s="76" customFormat="1" x14ac:dyDescent="0.25">
      <c r="B29">
        <v>26</v>
      </c>
      <c r="C29" s="76" t="e">
        <f>#REF!*30</f>
        <v>#REF!</v>
      </c>
      <c r="D29" s="76">
        <v>2690</v>
      </c>
      <c r="E29" s="76" t="e">
        <f t="shared" si="0"/>
        <v>#REF!</v>
      </c>
      <c r="F29" s="77">
        <v>3</v>
      </c>
      <c r="G29" s="78">
        <v>7.0000000000000007E-2</v>
      </c>
      <c r="H29" s="77">
        <v>0.75</v>
      </c>
      <c r="I29" s="77">
        <v>3500</v>
      </c>
      <c r="J29" s="79" t="e">
        <f t="shared" si="1"/>
        <v>#REF!</v>
      </c>
      <c r="K29" s="79" t="e">
        <f t="shared" si="2"/>
        <v>#REF!</v>
      </c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s="76" customFormat="1" x14ac:dyDescent="0.25">
      <c r="B30">
        <v>27</v>
      </c>
      <c r="C30" s="76" t="e">
        <f>#REF!*30</f>
        <v>#REF!</v>
      </c>
      <c r="D30" s="76">
        <v>2690</v>
      </c>
      <c r="E30" s="76" t="e">
        <f t="shared" si="0"/>
        <v>#REF!</v>
      </c>
      <c r="F30" s="77">
        <v>3</v>
      </c>
      <c r="G30" s="78">
        <v>7.0000000000000007E-2</v>
      </c>
      <c r="H30" s="77">
        <v>0.75</v>
      </c>
      <c r="I30" s="77">
        <v>3500</v>
      </c>
      <c r="J30" s="79" t="e">
        <f t="shared" si="1"/>
        <v>#REF!</v>
      </c>
      <c r="K30" s="79" t="e">
        <f t="shared" si="2"/>
        <v>#REF!</v>
      </c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s="76" customFormat="1" x14ac:dyDescent="0.25">
      <c r="B31">
        <v>28</v>
      </c>
      <c r="C31" s="76" t="e">
        <f>#REF!*30</f>
        <v>#REF!</v>
      </c>
      <c r="D31" s="76">
        <v>2690</v>
      </c>
      <c r="E31" s="76" t="e">
        <f t="shared" si="0"/>
        <v>#REF!</v>
      </c>
      <c r="F31" s="77">
        <v>3</v>
      </c>
      <c r="G31" s="78">
        <v>7.0000000000000007E-2</v>
      </c>
      <c r="H31" s="77">
        <v>0.75</v>
      </c>
      <c r="I31" s="77">
        <v>3500</v>
      </c>
      <c r="J31" s="79" t="e">
        <f t="shared" si="1"/>
        <v>#REF!</v>
      </c>
      <c r="K31" s="79" t="e">
        <f t="shared" si="2"/>
        <v>#REF!</v>
      </c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s="76" customFormat="1" x14ac:dyDescent="0.25">
      <c r="B32">
        <v>29</v>
      </c>
      <c r="C32" s="76" t="e">
        <f>#REF!*30</f>
        <v>#REF!</v>
      </c>
      <c r="D32" s="76">
        <v>2690</v>
      </c>
      <c r="E32" s="76" t="e">
        <f t="shared" si="0"/>
        <v>#REF!</v>
      </c>
      <c r="F32" s="77">
        <v>3</v>
      </c>
      <c r="G32" s="78">
        <v>7.0000000000000007E-2</v>
      </c>
      <c r="H32" s="77">
        <v>0.75</v>
      </c>
      <c r="I32" s="77">
        <v>3500</v>
      </c>
      <c r="J32" s="79" t="e">
        <f t="shared" si="1"/>
        <v>#REF!</v>
      </c>
      <c r="K32" s="79" t="e">
        <f t="shared" si="2"/>
        <v>#REF!</v>
      </c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s="76" customFormat="1" x14ac:dyDescent="0.25">
      <c r="B33">
        <v>30</v>
      </c>
      <c r="C33" s="76" t="e">
        <f>#REF!*30</f>
        <v>#REF!</v>
      </c>
      <c r="D33" s="76">
        <v>2690</v>
      </c>
      <c r="E33" s="76" t="e">
        <f t="shared" si="0"/>
        <v>#REF!</v>
      </c>
      <c r="F33" s="77">
        <v>3</v>
      </c>
      <c r="G33" s="78">
        <v>7.0000000000000007E-2</v>
      </c>
      <c r="H33" s="77">
        <v>0.75</v>
      </c>
      <c r="I33" s="77">
        <v>3500</v>
      </c>
      <c r="J33" s="79" t="e">
        <f t="shared" si="1"/>
        <v>#REF!</v>
      </c>
      <c r="K33" s="79" t="e">
        <f t="shared" si="2"/>
        <v>#REF!</v>
      </c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s="76" customFormat="1" x14ac:dyDescent="0.25">
      <c r="B34">
        <v>31</v>
      </c>
      <c r="C34" s="76" t="e">
        <f>#REF!*30</f>
        <v>#REF!</v>
      </c>
      <c r="D34" s="76">
        <v>2690</v>
      </c>
      <c r="E34" s="76" t="e">
        <f t="shared" si="0"/>
        <v>#REF!</v>
      </c>
      <c r="F34" s="77">
        <v>3</v>
      </c>
      <c r="G34" s="78">
        <v>7.0000000000000007E-2</v>
      </c>
      <c r="H34" s="77">
        <v>0.75</v>
      </c>
      <c r="I34" s="77">
        <v>3500</v>
      </c>
      <c r="J34" s="79" t="e">
        <f t="shared" si="1"/>
        <v>#REF!</v>
      </c>
      <c r="K34" s="79" t="e">
        <f t="shared" si="2"/>
        <v>#REF!</v>
      </c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s="76" customFormat="1" x14ac:dyDescent="0.25">
      <c r="B35">
        <v>32</v>
      </c>
      <c r="C35" s="76" t="e">
        <f>#REF!*30</f>
        <v>#REF!</v>
      </c>
      <c r="D35" s="76">
        <v>2690</v>
      </c>
      <c r="E35" s="76" t="e">
        <f t="shared" si="0"/>
        <v>#REF!</v>
      </c>
      <c r="F35" s="77">
        <v>3</v>
      </c>
      <c r="G35" s="78">
        <v>7.0000000000000007E-2</v>
      </c>
      <c r="H35" s="77">
        <v>0.75</v>
      </c>
      <c r="I35" s="77">
        <v>3500</v>
      </c>
      <c r="J35" s="79" t="e">
        <f t="shared" si="1"/>
        <v>#REF!</v>
      </c>
      <c r="K35" s="79" t="e">
        <f t="shared" si="2"/>
        <v>#REF!</v>
      </c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s="76" customFormat="1" x14ac:dyDescent="0.25">
      <c r="B36">
        <v>33</v>
      </c>
      <c r="C36" s="76" t="e">
        <f>#REF!*30</f>
        <v>#REF!</v>
      </c>
      <c r="D36" s="76">
        <v>2690</v>
      </c>
      <c r="E36" s="76" t="e">
        <f t="shared" si="0"/>
        <v>#REF!</v>
      </c>
      <c r="F36" s="77">
        <v>3</v>
      </c>
      <c r="G36" s="78">
        <v>7.0000000000000007E-2</v>
      </c>
      <c r="H36" s="77">
        <v>0.75</v>
      </c>
      <c r="I36" s="77">
        <v>3500</v>
      </c>
      <c r="J36" s="79" t="e">
        <f t="shared" si="1"/>
        <v>#REF!</v>
      </c>
      <c r="K36" s="79" t="e">
        <f t="shared" si="2"/>
        <v>#REF!</v>
      </c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s="76" customFormat="1" x14ac:dyDescent="0.25">
      <c r="B37">
        <v>34</v>
      </c>
      <c r="C37" s="76" t="e">
        <f>#REF!*30</f>
        <v>#REF!</v>
      </c>
      <c r="D37" s="76">
        <v>2690</v>
      </c>
      <c r="E37" s="76" t="e">
        <f t="shared" si="0"/>
        <v>#REF!</v>
      </c>
      <c r="F37" s="77">
        <v>3</v>
      </c>
      <c r="G37" s="78">
        <v>7.0000000000000007E-2</v>
      </c>
      <c r="H37" s="77">
        <v>0.75</v>
      </c>
      <c r="I37" s="77">
        <v>3500</v>
      </c>
      <c r="J37" s="79" t="e">
        <f t="shared" si="1"/>
        <v>#REF!</v>
      </c>
      <c r="K37" s="79" t="e">
        <f t="shared" si="2"/>
        <v>#REF!</v>
      </c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s="76" customFormat="1" x14ac:dyDescent="0.25">
      <c r="B38">
        <v>35</v>
      </c>
      <c r="C38" s="76" t="e">
        <f>#REF!*30</f>
        <v>#REF!</v>
      </c>
      <c r="D38" s="76">
        <v>2690</v>
      </c>
      <c r="E38" s="76" t="e">
        <f t="shared" si="0"/>
        <v>#REF!</v>
      </c>
      <c r="F38" s="77">
        <v>3</v>
      </c>
      <c r="G38" s="78">
        <v>7.0000000000000007E-2</v>
      </c>
      <c r="H38" s="77">
        <v>0.75</v>
      </c>
      <c r="I38" s="77">
        <v>3500</v>
      </c>
      <c r="J38" s="79" t="e">
        <f t="shared" si="1"/>
        <v>#REF!</v>
      </c>
      <c r="K38" s="79" t="e">
        <f t="shared" si="2"/>
        <v>#REF!</v>
      </c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s="76" customFormat="1" x14ac:dyDescent="0.25">
      <c r="B39">
        <v>36</v>
      </c>
      <c r="C39" s="76" t="e">
        <f>#REF!*30</f>
        <v>#REF!</v>
      </c>
      <c r="D39" s="76">
        <v>2690</v>
      </c>
      <c r="E39" s="76" t="e">
        <f t="shared" si="0"/>
        <v>#REF!</v>
      </c>
      <c r="F39" s="77">
        <v>3</v>
      </c>
      <c r="G39" s="78">
        <v>7.0000000000000007E-2</v>
      </c>
      <c r="H39" s="77">
        <v>0.75</v>
      </c>
      <c r="I39" s="77">
        <v>3500</v>
      </c>
      <c r="J39" s="79" t="e">
        <f t="shared" si="1"/>
        <v>#REF!</v>
      </c>
      <c r="K39" s="79" t="e">
        <f t="shared" si="2"/>
        <v>#REF!</v>
      </c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s="76" customFormat="1" x14ac:dyDescent="0.25">
      <c r="B40">
        <v>37</v>
      </c>
      <c r="C40" s="76" t="e">
        <f>#REF!*30</f>
        <v>#REF!</v>
      </c>
      <c r="D40" s="76">
        <v>2690</v>
      </c>
      <c r="E40" s="76" t="e">
        <f t="shared" si="0"/>
        <v>#REF!</v>
      </c>
      <c r="F40" s="77">
        <v>3</v>
      </c>
      <c r="G40" s="78">
        <v>7.0000000000000007E-2</v>
      </c>
      <c r="H40" s="77">
        <v>0.75</v>
      </c>
      <c r="I40" s="77">
        <v>3500</v>
      </c>
      <c r="J40" s="79" t="e">
        <f t="shared" si="1"/>
        <v>#REF!</v>
      </c>
      <c r="K40" s="79" t="e">
        <f t="shared" si="2"/>
        <v>#REF!</v>
      </c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s="76" customFormat="1" x14ac:dyDescent="0.25">
      <c r="B41">
        <v>38</v>
      </c>
      <c r="C41" s="76" t="e">
        <f>#REF!*30</f>
        <v>#REF!</v>
      </c>
      <c r="D41" s="76">
        <v>2690</v>
      </c>
      <c r="E41" s="76" t="e">
        <f t="shared" si="0"/>
        <v>#REF!</v>
      </c>
      <c r="F41" s="77">
        <v>3</v>
      </c>
      <c r="G41" s="78">
        <v>7.0000000000000007E-2</v>
      </c>
      <c r="H41" s="77">
        <v>0.75</v>
      </c>
      <c r="I41" s="77">
        <v>3500</v>
      </c>
      <c r="J41" s="79" t="e">
        <f t="shared" si="1"/>
        <v>#REF!</v>
      </c>
      <c r="K41" s="79" t="e">
        <f t="shared" si="2"/>
        <v>#REF!</v>
      </c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s="76" customFormat="1" x14ac:dyDescent="0.25">
      <c r="B42">
        <v>39</v>
      </c>
      <c r="C42" s="76" t="e">
        <f>#REF!*30</f>
        <v>#REF!</v>
      </c>
      <c r="D42" s="76">
        <v>2690</v>
      </c>
      <c r="E42" s="76" t="e">
        <f t="shared" si="0"/>
        <v>#REF!</v>
      </c>
      <c r="F42" s="77">
        <v>3</v>
      </c>
      <c r="G42" s="78">
        <v>7.0000000000000007E-2</v>
      </c>
      <c r="H42" s="77">
        <v>0.75</v>
      </c>
      <c r="I42" s="77">
        <v>3500</v>
      </c>
      <c r="J42" s="79" t="e">
        <f t="shared" si="1"/>
        <v>#REF!</v>
      </c>
      <c r="K42" s="79" t="e">
        <f t="shared" si="2"/>
        <v>#REF!</v>
      </c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s="76" customFormat="1" x14ac:dyDescent="0.25">
      <c r="B43">
        <v>40</v>
      </c>
      <c r="C43" s="76" t="e">
        <f>#REF!*30</f>
        <v>#REF!</v>
      </c>
      <c r="D43" s="76">
        <v>2690</v>
      </c>
      <c r="E43" s="76" t="e">
        <f t="shared" si="0"/>
        <v>#REF!</v>
      </c>
      <c r="F43" s="77">
        <v>3</v>
      </c>
      <c r="G43" s="78">
        <v>7.0000000000000007E-2</v>
      </c>
      <c r="H43" s="77">
        <v>0.75</v>
      </c>
      <c r="I43" s="77">
        <v>3500</v>
      </c>
      <c r="J43" s="79" t="e">
        <f t="shared" si="1"/>
        <v>#REF!</v>
      </c>
      <c r="K43" s="79" t="e">
        <f t="shared" si="2"/>
        <v>#REF!</v>
      </c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s="76" customFormat="1" x14ac:dyDescent="0.25">
      <c r="B44">
        <v>41</v>
      </c>
      <c r="C44" s="76" t="e">
        <f>#REF!*30</f>
        <v>#REF!</v>
      </c>
      <c r="D44" s="76">
        <v>2690</v>
      </c>
      <c r="E44" s="76" t="e">
        <f t="shared" si="0"/>
        <v>#REF!</v>
      </c>
      <c r="F44" s="77">
        <v>3</v>
      </c>
      <c r="G44" s="78">
        <v>7.0000000000000007E-2</v>
      </c>
      <c r="H44" s="77">
        <v>0.75</v>
      </c>
      <c r="I44" s="77">
        <v>3500</v>
      </c>
      <c r="J44" s="79" t="e">
        <f t="shared" si="1"/>
        <v>#REF!</v>
      </c>
      <c r="K44" s="79" t="e">
        <f t="shared" si="2"/>
        <v>#REF!</v>
      </c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s="76" customFormat="1" x14ac:dyDescent="0.25">
      <c r="B45">
        <v>42</v>
      </c>
      <c r="C45" s="76" t="e">
        <f>#REF!*30</f>
        <v>#REF!</v>
      </c>
      <c r="D45" s="76">
        <v>2690</v>
      </c>
      <c r="E45" s="76" t="e">
        <f t="shared" si="0"/>
        <v>#REF!</v>
      </c>
      <c r="F45" s="77">
        <v>3</v>
      </c>
      <c r="G45" s="78">
        <v>7.0000000000000007E-2</v>
      </c>
      <c r="H45" s="77">
        <v>0.75</v>
      </c>
      <c r="I45" s="77">
        <v>3500</v>
      </c>
      <c r="J45" s="79" t="e">
        <f t="shared" si="1"/>
        <v>#REF!</v>
      </c>
      <c r="K45" s="79" t="e">
        <f t="shared" si="2"/>
        <v>#REF!</v>
      </c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s="76" customFormat="1" x14ac:dyDescent="0.25">
      <c r="B46">
        <v>43</v>
      </c>
      <c r="C46" s="76" t="e">
        <f>#REF!*30</f>
        <v>#REF!</v>
      </c>
      <c r="D46" s="76">
        <v>2690</v>
      </c>
      <c r="E46" s="76" t="e">
        <f t="shared" si="0"/>
        <v>#REF!</v>
      </c>
      <c r="F46" s="77">
        <v>3</v>
      </c>
      <c r="G46" s="78">
        <v>7.0000000000000007E-2</v>
      </c>
      <c r="H46" s="77">
        <v>0.75</v>
      </c>
      <c r="I46" s="77">
        <v>3500</v>
      </c>
      <c r="J46" s="79" t="e">
        <f t="shared" si="1"/>
        <v>#REF!</v>
      </c>
      <c r="K46" s="79" t="e">
        <f t="shared" si="2"/>
        <v>#REF!</v>
      </c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s="76" customFormat="1" x14ac:dyDescent="0.25">
      <c r="B47">
        <v>44</v>
      </c>
      <c r="C47" s="76" t="e">
        <f>#REF!*30</f>
        <v>#REF!</v>
      </c>
      <c r="D47" s="76">
        <v>2690</v>
      </c>
      <c r="E47" s="76" t="e">
        <f t="shared" si="0"/>
        <v>#REF!</v>
      </c>
      <c r="F47" s="77">
        <v>3</v>
      </c>
      <c r="G47" s="78">
        <v>7.0000000000000007E-2</v>
      </c>
      <c r="H47" s="77">
        <v>0.75</v>
      </c>
      <c r="I47" s="77">
        <v>3500</v>
      </c>
      <c r="J47" s="79" t="e">
        <f t="shared" si="1"/>
        <v>#REF!</v>
      </c>
      <c r="K47" s="79" t="e">
        <f t="shared" si="2"/>
        <v>#REF!</v>
      </c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 s="76" customFormat="1" x14ac:dyDescent="0.25">
      <c r="B48">
        <v>45</v>
      </c>
      <c r="C48" s="76" t="e">
        <f>#REF!*30</f>
        <v>#REF!</v>
      </c>
      <c r="D48" s="76">
        <v>2690</v>
      </c>
      <c r="E48" s="76" t="e">
        <f t="shared" si="0"/>
        <v>#REF!</v>
      </c>
      <c r="F48" s="77">
        <v>3</v>
      </c>
      <c r="G48" s="78">
        <v>7.0000000000000007E-2</v>
      </c>
      <c r="H48" s="77">
        <v>0.75</v>
      </c>
      <c r="I48" s="77">
        <v>3500</v>
      </c>
      <c r="J48" s="79" t="e">
        <f t="shared" si="1"/>
        <v>#REF!</v>
      </c>
      <c r="K48" s="79" t="e">
        <f t="shared" si="2"/>
        <v>#REF!</v>
      </c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s="76" customFormat="1" x14ac:dyDescent="0.25">
      <c r="B49">
        <v>46</v>
      </c>
      <c r="C49" s="76" t="e">
        <f>#REF!*30</f>
        <v>#REF!</v>
      </c>
      <c r="D49" s="76">
        <v>2690</v>
      </c>
      <c r="E49" s="76" t="e">
        <f t="shared" si="0"/>
        <v>#REF!</v>
      </c>
      <c r="F49" s="77">
        <v>3</v>
      </c>
      <c r="G49" s="78">
        <v>7.0000000000000007E-2</v>
      </c>
      <c r="H49" s="77">
        <v>0.75</v>
      </c>
      <c r="I49" s="77">
        <v>3500</v>
      </c>
      <c r="J49" s="79" t="e">
        <f t="shared" si="1"/>
        <v>#REF!</v>
      </c>
      <c r="K49" s="79" t="e">
        <f t="shared" si="2"/>
        <v>#REF!</v>
      </c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s="76" customFormat="1" x14ac:dyDescent="0.25">
      <c r="B50">
        <v>47</v>
      </c>
      <c r="C50" s="76" t="e">
        <f>#REF!*30</f>
        <v>#REF!</v>
      </c>
      <c r="D50" s="76">
        <v>2690</v>
      </c>
      <c r="E50" s="76" t="e">
        <f t="shared" si="0"/>
        <v>#REF!</v>
      </c>
      <c r="F50" s="77">
        <v>3</v>
      </c>
      <c r="G50" s="78">
        <v>7.0000000000000007E-2</v>
      </c>
      <c r="H50" s="77">
        <v>0.75</v>
      </c>
      <c r="I50" s="77">
        <v>3500</v>
      </c>
      <c r="J50" s="79" t="e">
        <f t="shared" si="1"/>
        <v>#REF!</v>
      </c>
      <c r="K50" s="79" t="e">
        <f t="shared" si="2"/>
        <v>#REF!</v>
      </c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s="76" customFormat="1" x14ac:dyDescent="0.25">
      <c r="B51">
        <v>48</v>
      </c>
      <c r="C51" s="76" t="e">
        <f>#REF!*30</f>
        <v>#REF!</v>
      </c>
      <c r="D51" s="76">
        <v>2690</v>
      </c>
      <c r="E51" s="76" t="e">
        <f t="shared" si="0"/>
        <v>#REF!</v>
      </c>
      <c r="F51" s="77">
        <v>3</v>
      </c>
      <c r="G51" s="78">
        <v>7.0000000000000007E-2</v>
      </c>
      <c r="H51" s="77">
        <v>0.75</v>
      </c>
      <c r="I51" s="77">
        <v>3500</v>
      </c>
      <c r="J51" s="79" t="e">
        <f t="shared" si="1"/>
        <v>#REF!</v>
      </c>
      <c r="K51" s="79" t="e">
        <f t="shared" si="2"/>
        <v>#REF!</v>
      </c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s="76" customFormat="1" x14ac:dyDescent="0.25">
      <c r="B52">
        <v>49</v>
      </c>
      <c r="C52" s="76" t="e">
        <f>#REF!*30</f>
        <v>#REF!</v>
      </c>
      <c r="D52" s="76">
        <v>2690</v>
      </c>
      <c r="E52" s="76" t="e">
        <f t="shared" si="0"/>
        <v>#REF!</v>
      </c>
      <c r="F52" s="77">
        <v>3</v>
      </c>
      <c r="G52" s="78">
        <v>7.0000000000000007E-2</v>
      </c>
      <c r="H52" s="77">
        <v>0.75</v>
      </c>
      <c r="I52" s="77">
        <v>3500</v>
      </c>
      <c r="J52" s="79" t="e">
        <f t="shared" si="1"/>
        <v>#REF!</v>
      </c>
      <c r="K52" s="79" t="e">
        <f t="shared" si="2"/>
        <v>#REF!</v>
      </c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s="76" customFormat="1" x14ac:dyDescent="0.25">
      <c r="B53">
        <v>50</v>
      </c>
      <c r="C53" s="76" t="e">
        <f>#REF!*30</f>
        <v>#REF!</v>
      </c>
      <c r="D53" s="76">
        <v>2690</v>
      </c>
      <c r="E53" s="76" t="e">
        <f t="shared" si="0"/>
        <v>#REF!</v>
      </c>
      <c r="F53" s="77">
        <v>3</v>
      </c>
      <c r="G53" s="78">
        <v>7.0000000000000007E-2</v>
      </c>
      <c r="H53" s="77">
        <v>0.75</v>
      </c>
      <c r="I53" s="77">
        <v>3500</v>
      </c>
      <c r="J53" s="79" t="e">
        <f t="shared" si="1"/>
        <v>#REF!</v>
      </c>
      <c r="K53" s="79" t="e">
        <f t="shared" si="2"/>
        <v>#REF!</v>
      </c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s="76" customFormat="1" x14ac:dyDescent="0.25">
      <c r="B54">
        <v>51</v>
      </c>
      <c r="C54" s="76" t="e">
        <f>#REF!*30</f>
        <v>#REF!</v>
      </c>
      <c r="D54" s="76">
        <v>2690</v>
      </c>
      <c r="E54" s="76" t="e">
        <f t="shared" si="0"/>
        <v>#REF!</v>
      </c>
      <c r="F54" s="77">
        <v>3</v>
      </c>
      <c r="G54" s="78">
        <v>7.0000000000000007E-2</v>
      </c>
      <c r="H54" s="77">
        <v>0.75</v>
      </c>
      <c r="I54" s="77">
        <v>3500</v>
      </c>
      <c r="J54" s="79" t="e">
        <f t="shared" si="1"/>
        <v>#REF!</v>
      </c>
      <c r="K54" s="79" t="e">
        <f t="shared" si="2"/>
        <v>#REF!</v>
      </c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 s="76" customFormat="1" x14ac:dyDescent="0.25">
      <c r="B55">
        <v>52</v>
      </c>
      <c r="C55" s="76" t="e">
        <f>#REF!*30</f>
        <v>#REF!</v>
      </c>
      <c r="D55" s="76">
        <v>2690</v>
      </c>
      <c r="E55" s="76" t="e">
        <f t="shared" si="0"/>
        <v>#REF!</v>
      </c>
      <c r="F55" s="77">
        <v>3</v>
      </c>
      <c r="G55" s="78">
        <v>7.0000000000000007E-2</v>
      </c>
      <c r="H55" s="77">
        <v>0.75</v>
      </c>
      <c r="I55" s="77">
        <v>3500</v>
      </c>
      <c r="J55" s="79" t="e">
        <f t="shared" si="1"/>
        <v>#REF!</v>
      </c>
      <c r="K55" s="79" t="e">
        <f t="shared" si="2"/>
        <v>#REF!</v>
      </c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 s="76" customFormat="1" x14ac:dyDescent="0.25">
      <c r="B56">
        <v>53</v>
      </c>
      <c r="C56" s="76" t="e">
        <f>#REF!*30</f>
        <v>#REF!</v>
      </c>
      <c r="D56" s="76">
        <v>2690</v>
      </c>
      <c r="E56" s="76" t="e">
        <f t="shared" si="0"/>
        <v>#REF!</v>
      </c>
      <c r="F56" s="77">
        <v>3</v>
      </c>
      <c r="G56" s="78">
        <v>7.0000000000000007E-2</v>
      </c>
      <c r="H56" s="77">
        <v>0.75</v>
      </c>
      <c r="I56" s="77">
        <v>3500</v>
      </c>
      <c r="J56" s="79" t="e">
        <f t="shared" si="1"/>
        <v>#REF!</v>
      </c>
      <c r="K56" s="79" t="e">
        <f t="shared" si="2"/>
        <v>#REF!</v>
      </c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 s="76" customFormat="1" x14ac:dyDescent="0.25">
      <c r="B57">
        <v>54</v>
      </c>
      <c r="C57" s="76" t="e">
        <f>#REF!*30</f>
        <v>#REF!</v>
      </c>
      <c r="D57" s="76">
        <v>2690</v>
      </c>
      <c r="E57" s="76" t="e">
        <f t="shared" si="0"/>
        <v>#REF!</v>
      </c>
      <c r="F57" s="77">
        <v>3</v>
      </c>
      <c r="G57" s="78">
        <v>7.0000000000000007E-2</v>
      </c>
      <c r="H57" s="77">
        <v>0.75</v>
      </c>
      <c r="I57" s="77">
        <v>3500</v>
      </c>
      <c r="J57" s="79" t="e">
        <f t="shared" si="1"/>
        <v>#REF!</v>
      </c>
      <c r="K57" s="79" t="e">
        <f t="shared" si="2"/>
        <v>#REF!</v>
      </c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 s="76" customFormat="1" x14ac:dyDescent="0.25">
      <c r="B58">
        <v>55</v>
      </c>
      <c r="C58" s="76" t="e">
        <f>#REF!*30</f>
        <v>#REF!</v>
      </c>
      <c r="D58" s="76">
        <v>2690</v>
      </c>
      <c r="E58" s="76" t="e">
        <f t="shared" si="0"/>
        <v>#REF!</v>
      </c>
      <c r="F58" s="77">
        <v>3</v>
      </c>
      <c r="G58" s="78">
        <v>7.0000000000000007E-2</v>
      </c>
      <c r="H58" s="77">
        <v>0.75</v>
      </c>
      <c r="I58" s="77">
        <v>3500</v>
      </c>
      <c r="J58" s="79" t="e">
        <f t="shared" si="1"/>
        <v>#REF!</v>
      </c>
      <c r="K58" s="79" t="e">
        <f t="shared" si="2"/>
        <v>#REF!</v>
      </c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 s="76" customFormat="1" x14ac:dyDescent="0.25">
      <c r="B59">
        <v>56</v>
      </c>
      <c r="C59" s="76" t="e">
        <f>#REF!*30</f>
        <v>#REF!</v>
      </c>
      <c r="D59" s="76">
        <v>2690</v>
      </c>
      <c r="E59" s="76" t="e">
        <f t="shared" si="0"/>
        <v>#REF!</v>
      </c>
      <c r="F59" s="77">
        <v>3</v>
      </c>
      <c r="G59" s="78">
        <v>7.0000000000000007E-2</v>
      </c>
      <c r="H59" s="77">
        <v>0.75</v>
      </c>
      <c r="I59" s="77">
        <v>3500</v>
      </c>
      <c r="J59" s="79" t="e">
        <f t="shared" si="1"/>
        <v>#REF!</v>
      </c>
      <c r="K59" s="79" t="e">
        <f t="shared" si="2"/>
        <v>#REF!</v>
      </c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 s="76" customFormat="1" x14ac:dyDescent="0.25">
      <c r="B60">
        <v>57</v>
      </c>
      <c r="C60" s="76" t="e">
        <f>#REF!*30</f>
        <v>#REF!</v>
      </c>
      <c r="D60" s="76">
        <v>2690</v>
      </c>
      <c r="E60" s="76" t="e">
        <f t="shared" si="0"/>
        <v>#REF!</v>
      </c>
      <c r="F60" s="77">
        <v>3</v>
      </c>
      <c r="G60" s="78">
        <v>7.0000000000000007E-2</v>
      </c>
      <c r="H60" s="77">
        <v>0.75</v>
      </c>
      <c r="I60" s="77">
        <v>3500</v>
      </c>
      <c r="J60" s="79" t="e">
        <f t="shared" si="1"/>
        <v>#REF!</v>
      </c>
      <c r="K60" s="79" t="e">
        <f t="shared" si="2"/>
        <v>#REF!</v>
      </c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2:29" s="76" customFormat="1" x14ac:dyDescent="0.25">
      <c r="B61">
        <v>58</v>
      </c>
      <c r="C61" s="76" t="e">
        <f>#REF!*30</f>
        <v>#REF!</v>
      </c>
      <c r="D61" s="76">
        <v>2690</v>
      </c>
      <c r="E61" s="76" t="e">
        <f t="shared" si="0"/>
        <v>#REF!</v>
      </c>
      <c r="F61" s="77">
        <v>3</v>
      </c>
      <c r="G61" s="78">
        <v>7.0000000000000007E-2</v>
      </c>
      <c r="H61" s="77">
        <v>0.75</v>
      </c>
      <c r="I61" s="77">
        <v>3500</v>
      </c>
      <c r="J61" s="79" t="e">
        <f t="shared" si="1"/>
        <v>#REF!</v>
      </c>
      <c r="K61" s="79" t="e">
        <f t="shared" si="2"/>
        <v>#REF!</v>
      </c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2:29" s="76" customFormat="1" x14ac:dyDescent="0.25">
      <c r="B62">
        <v>59</v>
      </c>
      <c r="C62" s="76" t="e">
        <f>#REF!*30</f>
        <v>#REF!</v>
      </c>
      <c r="D62" s="76">
        <v>2690</v>
      </c>
      <c r="E62" s="76" t="e">
        <f t="shared" si="0"/>
        <v>#REF!</v>
      </c>
      <c r="F62" s="77">
        <v>3</v>
      </c>
      <c r="G62" s="78">
        <v>7.0000000000000007E-2</v>
      </c>
      <c r="H62" s="77">
        <v>0.75</v>
      </c>
      <c r="I62" s="77">
        <v>3500</v>
      </c>
      <c r="J62" s="79" t="e">
        <f t="shared" si="1"/>
        <v>#REF!</v>
      </c>
      <c r="K62" s="79" t="e">
        <f t="shared" si="2"/>
        <v>#REF!</v>
      </c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2:29" s="76" customFormat="1" x14ac:dyDescent="0.25">
      <c r="B63">
        <v>60</v>
      </c>
      <c r="C63" s="76" t="e">
        <f>#REF!*30</f>
        <v>#REF!</v>
      </c>
      <c r="D63" s="76">
        <v>2690</v>
      </c>
      <c r="E63" s="76" t="e">
        <f t="shared" si="0"/>
        <v>#REF!</v>
      </c>
      <c r="F63" s="77">
        <v>3</v>
      </c>
      <c r="G63" s="78">
        <v>7.0000000000000007E-2</v>
      </c>
      <c r="H63" s="77">
        <v>0.75</v>
      </c>
      <c r="I63" s="77">
        <v>3500</v>
      </c>
      <c r="J63" s="79" t="e">
        <f t="shared" si="1"/>
        <v>#REF!</v>
      </c>
      <c r="K63" s="79" t="e">
        <f t="shared" si="2"/>
        <v>#REF!</v>
      </c>
      <c r="Q63"/>
      <c r="R63"/>
      <c r="S63"/>
      <c r="T63"/>
      <c r="U63"/>
      <c r="V63"/>
      <c r="W63"/>
      <c r="X63"/>
      <c r="Y63"/>
      <c r="Z63"/>
      <c r="AA63"/>
      <c r="AB63"/>
      <c r="AC63"/>
    </row>
  </sheetData>
  <mergeCells count="1">
    <mergeCell ref="B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E870-E603-40F2-B7C3-61BB149AC6A2}">
  <dimension ref="A1:Y62"/>
  <sheetViews>
    <sheetView zoomScale="85" zoomScaleNormal="85" workbookViewId="0">
      <selection activeCell="M44" sqref="M44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 t="shared" ref="B2:B33" si="0">W$9*(1+W$7*W$8*$A2)^(-1/W$8)</f>
        <v>9000</v>
      </c>
      <c r="D2">
        <f t="shared" ref="D2:D33" si="1">X$9*(1+X$7*X$8*$A2)^(-1/X$8)</f>
        <v>1800</v>
      </c>
      <c r="F2">
        <f t="shared" ref="F2:F33" si="2">Y$9*(1+Y$7*Y$8*$A2)^(-1/Y$8)</f>
        <v>3700</v>
      </c>
      <c r="H2">
        <v>113.54014352982369</v>
      </c>
      <c r="I2">
        <v>138.0774555397453</v>
      </c>
      <c r="J2">
        <v>1424.1899404017588</v>
      </c>
    </row>
    <row r="3" spans="1:25" x14ac:dyDescent="0.25">
      <c r="A3">
        <v>1</v>
      </c>
      <c r="B3">
        <f t="shared" si="0"/>
        <v>8181.818181818182</v>
      </c>
      <c r="C3" s="1">
        <f>B3/B$2</f>
        <v>0.90909090909090906</v>
      </c>
      <c r="D3">
        <f t="shared" si="1"/>
        <v>1634.1641539353893</v>
      </c>
      <c r="E3" s="1">
        <f>D3/D$2</f>
        <v>0.90786897440854963</v>
      </c>
      <c r="F3">
        <f t="shared" si="2"/>
        <v>2466.6666666666665</v>
      </c>
      <c r="H3">
        <v>101.45127743748399</v>
      </c>
      <c r="I3">
        <v>125.93962690510612</v>
      </c>
      <c r="J3">
        <v>1424.1978688396691</v>
      </c>
      <c r="L3">
        <f t="shared" ref="L3:L34" si="3">1-(B3/B2)</f>
        <v>9.0909090909090939E-2</v>
      </c>
      <c r="M3">
        <f t="shared" ref="M3:M34" si="4">1-(D3/D2)</f>
        <v>9.2131025591450366E-2</v>
      </c>
      <c r="N3">
        <f>1-(F3/F2)</f>
        <v>0.33333333333333337</v>
      </c>
      <c r="O3">
        <f>1-(H3/H2)</f>
        <v>0.10647217553643751</v>
      </c>
      <c r="P3" s="1">
        <f>H3/H$2</f>
        <v>0.89352782446356249</v>
      </c>
      <c r="Q3">
        <f t="shared" ref="Q3:Q34" si="5">1-(I3/I2)</f>
        <v>8.7905940815554251E-2</v>
      </c>
      <c r="R3" s="1">
        <f>I3/I$2</f>
        <v>0.91209405918444575</v>
      </c>
      <c r="S3">
        <f>L3-O3</f>
        <v>-1.5563084627346568E-2</v>
      </c>
      <c r="T3">
        <f>M3-O3</f>
        <v>-1.4341149944987142E-2</v>
      </c>
    </row>
    <row r="4" spans="1:25" x14ac:dyDescent="0.25">
      <c r="A4">
        <v>2</v>
      </c>
      <c r="B4">
        <f t="shared" si="0"/>
        <v>7500</v>
      </c>
      <c r="C4" s="1">
        <f t="shared" ref="C4:C62" si="6">B4/B$2</f>
        <v>0.83333333333333337</v>
      </c>
      <c r="D4">
        <f t="shared" si="1"/>
        <v>1492.7251853990144</v>
      </c>
      <c r="E4" s="1">
        <f t="shared" ref="E4:E62" si="7">D4/D$2</f>
        <v>0.82929176966611917</v>
      </c>
      <c r="F4">
        <f t="shared" si="2"/>
        <v>1850</v>
      </c>
      <c r="H4">
        <v>91.983076941673843</v>
      </c>
      <c r="I4">
        <v>115.39878464846208</v>
      </c>
      <c r="J4">
        <v>1424.3614958226217</v>
      </c>
      <c r="L4">
        <f t="shared" si="3"/>
        <v>8.333333333333337E-2</v>
      </c>
      <c r="M4">
        <f t="shared" si="4"/>
        <v>8.6551261203326457E-2</v>
      </c>
      <c r="N4">
        <f t="shared" ref="N4:N62" si="8">1-(F4/F3)</f>
        <v>0.25</v>
      </c>
      <c r="O4">
        <f t="shared" ref="O4:O24" si="9">1-(H4/H3)</f>
        <v>9.3327563091993748E-2</v>
      </c>
      <c r="P4" s="1">
        <f t="shared" ref="P4:P62" si="10">H4/H$2</f>
        <v>0.8101370500514874</v>
      </c>
      <c r="Q4">
        <f t="shared" si="5"/>
        <v>8.3697582053235964E-2</v>
      </c>
      <c r="R4" s="1">
        <f t="shared" ref="R4:R62" si="11">I4/I$2</f>
        <v>0.83575399182558652</v>
      </c>
      <c r="S4">
        <f t="shared" ref="S4:S62" si="12">L4-O4</f>
        <v>-9.9942297586603779E-3</v>
      </c>
      <c r="T4">
        <f t="shared" ref="T4:T62" si="13">M4-O4</f>
        <v>-6.776301888667291E-3</v>
      </c>
    </row>
    <row r="5" spans="1:25" x14ac:dyDescent="0.25">
      <c r="A5">
        <v>3</v>
      </c>
      <c r="B5">
        <f t="shared" si="0"/>
        <v>6923.0769230769229</v>
      </c>
      <c r="C5" s="1">
        <f t="shared" si="6"/>
        <v>0.76923076923076916</v>
      </c>
      <c r="D5">
        <f t="shared" si="1"/>
        <v>1370.9060415716322</v>
      </c>
      <c r="E5" s="1">
        <f t="shared" si="7"/>
        <v>0.76161446753979567</v>
      </c>
      <c r="F5">
        <f t="shared" si="2"/>
        <v>1480</v>
      </c>
      <c r="H5">
        <v>84.156209218313222</v>
      </c>
      <c r="I5">
        <v>106.26632342612621</v>
      </c>
      <c r="J5">
        <v>1424.6267281036828</v>
      </c>
      <c r="L5">
        <f t="shared" si="3"/>
        <v>7.6923076923076983E-2</v>
      </c>
      <c r="M5">
        <f t="shared" si="4"/>
        <v>8.1608553951489249E-2</v>
      </c>
      <c r="N5">
        <f t="shared" si="8"/>
        <v>0.19999999999999996</v>
      </c>
      <c r="O5">
        <f t="shared" si="9"/>
        <v>8.5090301211858899E-2</v>
      </c>
      <c r="P5" s="1">
        <f t="shared" si="10"/>
        <v>0.74120224443971949</v>
      </c>
      <c r="Q5">
        <f t="shared" si="5"/>
        <v>7.9138279056889416E-2</v>
      </c>
      <c r="R5" s="1">
        <f t="shared" si="11"/>
        <v>0.76961385919758396</v>
      </c>
      <c r="S5">
        <f t="shared" si="12"/>
        <v>-8.1672242887819158E-3</v>
      </c>
      <c r="T5">
        <f t="shared" si="13"/>
        <v>-3.4817472603696498E-3</v>
      </c>
    </row>
    <row r="6" spans="1:25" x14ac:dyDescent="0.25">
      <c r="A6">
        <v>4</v>
      </c>
      <c r="B6">
        <f t="shared" si="0"/>
        <v>6428.5714285714284</v>
      </c>
      <c r="C6" s="1">
        <f t="shared" si="6"/>
        <v>0.7142857142857143</v>
      </c>
      <c r="D6">
        <f t="shared" si="1"/>
        <v>1265.0724720723376</v>
      </c>
      <c r="E6" s="1">
        <f t="shared" si="7"/>
        <v>0.70281804004018755</v>
      </c>
      <c r="F6">
        <f t="shared" si="2"/>
        <v>1233.3333333333333</v>
      </c>
      <c r="H6">
        <v>77.514618212581496</v>
      </c>
      <c r="I6">
        <v>98.314155608323077</v>
      </c>
      <c r="J6">
        <v>1424.9625402434592</v>
      </c>
      <c r="L6">
        <f t="shared" si="3"/>
        <v>7.1428571428571397E-2</v>
      </c>
      <c r="M6">
        <f t="shared" si="4"/>
        <v>7.7199725065012492E-2</v>
      </c>
      <c r="N6">
        <f t="shared" si="8"/>
        <v>0.16666666666666674</v>
      </c>
      <c r="O6">
        <f t="shared" si="9"/>
        <v>7.8919797688397408E-2</v>
      </c>
      <c r="P6" s="1">
        <f t="shared" si="10"/>
        <v>0.68270671326235077</v>
      </c>
      <c r="Q6">
        <f t="shared" si="5"/>
        <v>7.4832435727686497E-2</v>
      </c>
      <c r="R6" s="1">
        <f t="shared" si="11"/>
        <v>0.71202177954404411</v>
      </c>
      <c r="S6">
        <f t="shared" si="12"/>
        <v>-7.4912262598260115E-3</v>
      </c>
      <c r="T6">
        <f t="shared" si="13"/>
        <v>-1.7200726233849162E-3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6000</v>
      </c>
      <c r="C7" s="1">
        <f t="shared" si="6"/>
        <v>0.66666666666666663</v>
      </c>
      <c r="D7">
        <f t="shared" si="1"/>
        <v>1172.4151107974092</v>
      </c>
      <c r="E7" s="1">
        <f t="shared" si="7"/>
        <v>0.65134172822078285</v>
      </c>
      <c r="F7">
        <f t="shared" si="2"/>
        <v>1057.1428571428571</v>
      </c>
      <c r="H7">
        <v>71.786196144600538</v>
      </c>
      <c r="I7">
        <v>91.344865981064402</v>
      </c>
      <c r="J7">
        <v>1425.3483588243184</v>
      </c>
      <c r="L7">
        <f t="shared" si="3"/>
        <v>6.6666666666666652E-2</v>
      </c>
      <c r="M7">
        <f t="shared" si="4"/>
        <v>7.3242729820169772E-2</v>
      </c>
      <c r="N7">
        <f t="shared" si="8"/>
        <v>0.14285714285714279</v>
      </c>
      <c r="O7">
        <f t="shared" si="9"/>
        <v>7.3901184061449299E-2</v>
      </c>
      <c r="P7" s="1">
        <f t="shared" si="10"/>
        <v>0.63225387878556272</v>
      </c>
      <c r="Q7">
        <f t="shared" si="5"/>
        <v>7.0887956918674555E-2</v>
      </c>
      <c r="R7" s="1">
        <f t="shared" si="11"/>
        <v>0.66154801031056787</v>
      </c>
      <c r="S7">
        <f t="shared" si="12"/>
        <v>-7.2345173947826469E-3</v>
      </c>
      <c r="T7">
        <f t="shared" si="13"/>
        <v>-6.584542412795269E-4</v>
      </c>
      <c r="V7" t="s">
        <v>17</v>
      </c>
      <c r="W7">
        <v>0.1</v>
      </c>
      <c r="X7">
        <v>0.1</v>
      </c>
      <c r="Y7">
        <v>0.5</v>
      </c>
    </row>
    <row r="8" spans="1:25" x14ac:dyDescent="0.25">
      <c r="A8">
        <v>6</v>
      </c>
      <c r="B8">
        <f t="shared" si="0"/>
        <v>5625</v>
      </c>
      <c r="C8" s="1">
        <f t="shared" si="6"/>
        <v>0.625</v>
      </c>
      <c r="D8">
        <f t="shared" si="1"/>
        <v>1090.7311780295729</v>
      </c>
      <c r="E8" s="1">
        <f t="shared" si="7"/>
        <v>0.605961765571985</v>
      </c>
      <c r="F8">
        <f t="shared" si="2"/>
        <v>925</v>
      </c>
      <c r="H8">
        <v>66.78699868832183</v>
      </c>
      <c r="I8">
        <v>85.197147491620882</v>
      </c>
      <c r="J8">
        <v>1425.769713560815</v>
      </c>
      <c r="L8">
        <f t="shared" si="3"/>
        <v>6.25E-2</v>
      </c>
      <c r="M8">
        <f t="shared" si="4"/>
        <v>6.9671511408855524E-2</v>
      </c>
      <c r="N8">
        <f t="shared" si="8"/>
        <v>0.125</v>
      </c>
      <c r="O8">
        <f t="shared" si="9"/>
        <v>6.9640094123509688E-2</v>
      </c>
      <c r="P8" s="1">
        <f t="shared" si="10"/>
        <v>0.58822365915698205</v>
      </c>
      <c r="Q8">
        <f t="shared" si="5"/>
        <v>6.7302288129887144E-2</v>
      </c>
      <c r="R8" s="1">
        <f t="shared" si="11"/>
        <v>0.61702431550889247</v>
      </c>
      <c r="S8">
        <f t="shared" si="12"/>
        <v>-7.1400941235096882E-3</v>
      </c>
      <c r="T8">
        <f t="shared" si="13"/>
        <v>3.1417285345836099E-5</v>
      </c>
      <c r="V8" t="s">
        <v>18</v>
      </c>
      <c r="W8">
        <v>1</v>
      </c>
      <c r="X8">
        <v>0.7</v>
      </c>
      <c r="Y8">
        <v>1</v>
      </c>
    </row>
    <row r="9" spans="1:25" x14ac:dyDescent="0.25">
      <c r="A9">
        <v>7</v>
      </c>
      <c r="B9">
        <f t="shared" si="0"/>
        <v>5294.1176470588225</v>
      </c>
      <c r="C9" s="1">
        <f t="shared" si="6"/>
        <v>0.58823529411764697</v>
      </c>
      <c r="D9">
        <f t="shared" si="1"/>
        <v>1018.2714099374299</v>
      </c>
      <c r="E9" s="1">
        <f t="shared" si="7"/>
        <v>0.56570633885412769</v>
      </c>
      <c r="F9">
        <f t="shared" si="2"/>
        <v>822.22222222222217</v>
      </c>
      <c r="H9">
        <v>62.383750732670919</v>
      </c>
      <c r="I9">
        <v>79.740700810093429</v>
      </c>
      <c r="J9">
        <v>1426.2161014991223</v>
      </c>
      <c r="L9">
        <f t="shared" si="3"/>
        <v>5.8823529411764941E-2</v>
      </c>
      <c r="M9">
        <f t="shared" si="4"/>
        <v>6.6432288314195787E-2</v>
      </c>
      <c r="N9">
        <f t="shared" si="8"/>
        <v>0.11111111111111116</v>
      </c>
      <c r="O9">
        <f t="shared" si="9"/>
        <v>6.5929717491869377E-2</v>
      </c>
      <c r="P9" s="1">
        <f t="shared" si="10"/>
        <v>0.54944223948672855</v>
      </c>
      <c r="Q9">
        <f t="shared" si="5"/>
        <v>6.4044945660464703E-2</v>
      </c>
      <c r="R9" s="1">
        <f t="shared" si="11"/>
        <v>0.57750702675094012</v>
      </c>
      <c r="S9">
        <f t="shared" si="12"/>
        <v>-7.1061880801044364E-3</v>
      </c>
      <c r="T9">
        <f t="shared" si="13"/>
        <v>5.0257082232640915E-4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5000</v>
      </c>
      <c r="C10" s="1">
        <f t="shared" si="6"/>
        <v>0.55555555555555558</v>
      </c>
      <c r="D10">
        <f t="shared" si="1"/>
        <v>953.63069556991911</v>
      </c>
      <c r="E10" s="1">
        <f t="shared" si="7"/>
        <v>0.52979483087217727</v>
      </c>
      <c r="F10">
        <f t="shared" si="2"/>
        <v>740</v>
      </c>
      <c r="H10">
        <v>58.475704558783811</v>
      </c>
      <c r="I10">
        <v>74.870144920730951</v>
      </c>
      <c r="J10">
        <v>1426.6797272933741</v>
      </c>
      <c r="L10">
        <f t="shared" si="3"/>
        <v>5.5555555555555358E-2</v>
      </c>
      <c r="M10">
        <f t="shared" si="4"/>
        <v>6.3480830097628616E-2</v>
      </c>
      <c r="N10">
        <f t="shared" si="8"/>
        <v>9.9999999999999978E-2</v>
      </c>
      <c r="O10">
        <f t="shared" si="9"/>
        <v>6.2645258228124279E-2</v>
      </c>
      <c r="P10" s="1">
        <f t="shared" si="10"/>
        <v>0.51502228851264353</v>
      </c>
      <c r="Q10">
        <f t="shared" si="5"/>
        <v>6.107992329992129E-2</v>
      </c>
      <c r="R10" s="1">
        <f t="shared" si="11"/>
        <v>0.54223294185182702</v>
      </c>
      <c r="S10">
        <f t="shared" si="12"/>
        <v>-7.0897026725689205E-3</v>
      </c>
      <c r="T10">
        <f t="shared" si="13"/>
        <v>8.3557186950433682E-4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4736.8421052631575</v>
      </c>
      <c r="C11" s="1">
        <f t="shared" si="6"/>
        <v>0.52631578947368418</v>
      </c>
      <c r="D11">
        <f t="shared" si="1"/>
        <v>895.66861402359245</v>
      </c>
      <c r="E11" s="1">
        <f t="shared" si="7"/>
        <v>0.49759367445755137</v>
      </c>
      <c r="F11">
        <f t="shared" si="2"/>
        <v>672.72727272727275</v>
      </c>
      <c r="H11">
        <v>54.984467329169412</v>
      </c>
      <c r="I11">
        <v>70.499738680365127</v>
      </c>
      <c r="J11">
        <v>1427.1547357898983</v>
      </c>
      <c r="L11">
        <f t="shared" si="3"/>
        <v>5.2631578947368474E-2</v>
      </c>
      <c r="M11">
        <f t="shared" si="4"/>
        <v>6.0780427701823014E-2</v>
      </c>
      <c r="N11">
        <f t="shared" si="8"/>
        <v>9.0909090909090828E-2</v>
      </c>
      <c r="O11">
        <f t="shared" si="9"/>
        <v>5.9704064379502486E-2</v>
      </c>
      <c r="P11" s="1">
        <f t="shared" si="10"/>
        <v>0.48427336464240589</v>
      </c>
      <c r="Q11">
        <f t="shared" si="5"/>
        <v>5.8373150539417384E-2</v>
      </c>
      <c r="R11" s="1">
        <f t="shared" si="11"/>
        <v>0.51058109670967922</v>
      </c>
      <c r="S11">
        <f t="shared" si="12"/>
        <v>-7.0724854321340125E-3</v>
      </c>
      <c r="T11">
        <f t="shared" si="13"/>
        <v>1.0763633223205282E-3</v>
      </c>
    </row>
    <row r="12" spans="1:25" x14ac:dyDescent="0.25">
      <c r="A12">
        <v>10</v>
      </c>
      <c r="B12">
        <f t="shared" si="0"/>
        <v>4500</v>
      </c>
      <c r="C12" s="1">
        <f t="shared" si="6"/>
        <v>0.5</v>
      </c>
      <c r="D12">
        <f t="shared" si="1"/>
        <v>843.45081124552257</v>
      </c>
      <c r="E12" s="1">
        <f t="shared" si="7"/>
        <v>0.46858378402529033</v>
      </c>
      <c r="F12">
        <f t="shared" si="2"/>
        <v>616.66666666666663</v>
      </c>
      <c r="H12">
        <v>51.847754167012674</v>
      </c>
      <c r="I12">
        <v>66.559214047686197</v>
      </c>
      <c r="J12">
        <v>1427.6366852392459</v>
      </c>
      <c r="L12">
        <f t="shared" si="3"/>
        <v>4.9999999999999933E-2</v>
      </c>
      <c r="M12">
        <f t="shared" si="4"/>
        <v>5.8300360156077091E-2</v>
      </c>
      <c r="N12">
        <f t="shared" si="8"/>
        <v>8.333333333333337E-2</v>
      </c>
      <c r="O12">
        <f t="shared" si="9"/>
        <v>5.7047259244661364E-2</v>
      </c>
      <c r="P12" s="1">
        <f t="shared" si="10"/>
        <v>0.45664689646436618</v>
      </c>
      <c r="Q12">
        <f t="shared" si="5"/>
        <v>5.5894173601758412E-2</v>
      </c>
      <c r="R12" s="1">
        <f t="shared" si="11"/>
        <v>0.4820425882524122</v>
      </c>
      <c r="S12">
        <f t="shared" si="12"/>
        <v>-7.0472592446614302E-3</v>
      </c>
      <c r="T12">
        <f t="shared" si="13"/>
        <v>1.2531009114157277E-3</v>
      </c>
    </row>
    <row r="13" spans="1:25" x14ac:dyDescent="0.25">
      <c r="A13">
        <v>11</v>
      </c>
      <c r="B13">
        <f t="shared" si="0"/>
        <v>4285.7142857142853</v>
      </c>
      <c r="C13" s="1">
        <f t="shared" si="6"/>
        <v>0.47619047619047616</v>
      </c>
      <c r="D13">
        <f t="shared" si="1"/>
        <v>796.20514885652187</v>
      </c>
      <c r="E13" s="1">
        <f t="shared" si="7"/>
        <v>0.44233619380917882</v>
      </c>
      <c r="F13">
        <f t="shared" si="2"/>
        <v>569.23076923076928</v>
      </c>
      <c r="H13">
        <v>49.015267086085487</v>
      </c>
      <c r="I13">
        <v>62.990548351184628</v>
      </c>
      <c r="J13">
        <v>1428.1221835199135</v>
      </c>
      <c r="L13">
        <f t="shared" si="3"/>
        <v>4.7619047619047672E-2</v>
      </c>
      <c r="M13">
        <f t="shared" si="4"/>
        <v>5.6014721616347796E-2</v>
      </c>
      <c r="N13">
        <f t="shared" si="8"/>
        <v>7.6923076923076761E-2</v>
      </c>
      <c r="O13">
        <f t="shared" si="9"/>
        <v>5.4630853861155515E-2</v>
      </c>
      <c r="P13" s="1">
        <f t="shared" si="10"/>
        <v>0.43169988659747116</v>
      </c>
      <c r="Q13">
        <f t="shared" si="5"/>
        <v>5.3616403792640988E-2</v>
      </c>
      <c r="R13" s="1">
        <f t="shared" si="11"/>
        <v>0.45619719819542109</v>
      </c>
      <c r="S13">
        <f t="shared" si="12"/>
        <v>-7.0118062421078431E-3</v>
      </c>
      <c r="T13">
        <f t="shared" si="13"/>
        <v>1.3838677551922807E-3</v>
      </c>
    </row>
    <row r="14" spans="1:25" x14ac:dyDescent="0.25">
      <c r="A14">
        <v>12</v>
      </c>
      <c r="B14">
        <f t="shared" si="0"/>
        <v>4090.909090909091</v>
      </c>
      <c r="C14" s="1">
        <f t="shared" si="6"/>
        <v>0.45454545454545453</v>
      </c>
      <c r="D14">
        <f t="shared" si="1"/>
        <v>753.28848612986542</v>
      </c>
      <c r="E14" s="1">
        <f t="shared" si="7"/>
        <v>0.41849360340548081</v>
      </c>
      <c r="F14">
        <f t="shared" si="2"/>
        <v>528.57142857142856</v>
      </c>
      <c r="H14">
        <v>46.445853549408476</v>
      </c>
      <c r="I14">
        <v>59.745471692967179</v>
      </c>
      <c r="J14">
        <v>1428.6086288334109</v>
      </c>
      <c r="L14">
        <f t="shared" si="3"/>
        <v>4.5454545454545303E-2</v>
      </c>
      <c r="M14">
        <f t="shared" si="4"/>
        <v>5.3901513684371016E-2</v>
      </c>
      <c r="N14">
        <f t="shared" si="8"/>
        <v>7.1428571428571508E-2</v>
      </c>
      <c r="O14">
        <f t="shared" si="9"/>
        <v>5.2420678074942439E-2</v>
      </c>
      <c r="P14" s="1">
        <f t="shared" si="10"/>
        <v>0.40906988581715592</v>
      </c>
      <c r="Q14">
        <f t="shared" si="5"/>
        <v>5.1516882185649648E-2</v>
      </c>
      <c r="R14" s="1">
        <f t="shared" si="11"/>
        <v>0.43269534088256406</v>
      </c>
      <c r="S14">
        <f t="shared" si="12"/>
        <v>-6.9661326203971363E-3</v>
      </c>
      <c r="T14">
        <f t="shared" si="13"/>
        <v>1.4808356094285768E-3</v>
      </c>
    </row>
    <row r="15" spans="1:25" x14ac:dyDescent="0.25">
      <c r="A15">
        <v>13</v>
      </c>
      <c r="B15">
        <f t="shared" si="0"/>
        <v>3913.04347826087</v>
      </c>
      <c r="C15" s="1">
        <f t="shared" si="6"/>
        <v>0.43478260869565222</v>
      </c>
      <c r="D15">
        <f t="shared" si="1"/>
        <v>714.16122412298023</v>
      </c>
      <c r="E15" s="1">
        <f t="shared" si="7"/>
        <v>0.39675623562387791</v>
      </c>
      <c r="F15">
        <f t="shared" si="2"/>
        <v>493.33333333333331</v>
      </c>
      <c r="H15">
        <v>44.105470822464582</v>
      </c>
      <c r="I15">
        <v>56.783541649137277</v>
      </c>
      <c r="J15">
        <v>1429.0940212184998</v>
      </c>
      <c r="L15">
        <f t="shared" si="3"/>
        <v>4.3478260869565188E-2</v>
      </c>
      <c r="M15">
        <f t="shared" si="4"/>
        <v>5.1941935562970665E-2</v>
      </c>
      <c r="N15">
        <f t="shared" si="8"/>
        <v>6.6666666666666652E-2</v>
      </c>
      <c r="O15">
        <f t="shared" si="9"/>
        <v>5.0389486856005861E-2</v>
      </c>
      <c r="P15" s="1">
        <f t="shared" si="10"/>
        <v>0.38845706418258452</v>
      </c>
      <c r="Q15">
        <f t="shared" si="5"/>
        <v>4.9575808172564129E-2</v>
      </c>
      <c r="R15" s="1">
        <f t="shared" si="11"/>
        <v>0.41124411966580782</v>
      </c>
      <c r="S15">
        <f t="shared" si="12"/>
        <v>-6.9112259864406722E-3</v>
      </c>
      <c r="T15">
        <f t="shared" si="13"/>
        <v>1.5524487069648041E-3</v>
      </c>
    </row>
    <row r="16" spans="1:25" x14ac:dyDescent="0.25">
      <c r="A16">
        <v>14</v>
      </c>
      <c r="B16">
        <f t="shared" si="0"/>
        <v>3749.9999999999995</v>
      </c>
      <c r="C16" s="1">
        <f t="shared" si="6"/>
        <v>0.41666666666666663</v>
      </c>
      <c r="D16">
        <f t="shared" si="1"/>
        <v>678.36758961156238</v>
      </c>
      <c r="E16" s="1">
        <f t="shared" si="7"/>
        <v>0.37687088311753464</v>
      </c>
      <c r="F16">
        <f t="shared" si="2"/>
        <v>462.5</v>
      </c>
      <c r="H16">
        <v>41.965689989482634</v>
      </c>
      <c r="I16">
        <v>54.070645836692641</v>
      </c>
      <c r="J16">
        <v>1429.5768233295653</v>
      </c>
      <c r="L16">
        <f t="shared" si="3"/>
        <v>4.1666666666666852E-2</v>
      </c>
      <c r="M16">
        <f t="shared" si="4"/>
        <v>5.0119823510964112E-2</v>
      </c>
      <c r="N16">
        <f t="shared" si="8"/>
        <v>6.25E-2</v>
      </c>
      <c r="O16">
        <f t="shared" si="9"/>
        <v>4.8515088787853489E-2</v>
      </c>
      <c r="P16" s="1">
        <f t="shared" si="10"/>
        <v>0.36961103522349753</v>
      </c>
      <c r="Q16">
        <f t="shared" si="5"/>
        <v>4.77760938056222E-2</v>
      </c>
      <c r="R16" s="1">
        <f t="shared" si="11"/>
        <v>0.39159648202764369</v>
      </c>
      <c r="S16">
        <f t="shared" si="12"/>
        <v>-6.848422121186637E-3</v>
      </c>
      <c r="T16">
        <f t="shared" si="13"/>
        <v>1.6047347231106235E-3</v>
      </c>
    </row>
    <row r="17" spans="1:20" x14ac:dyDescent="0.25">
      <c r="A17">
        <v>15</v>
      </c>
      <c r="B17">
        <f t="shared" si="0"/>
        <v>3600</v>
      </c>
      <c r="C17" s="1">
        <f t="shared" si="6"/>
        <v>0.4</v>
      </c>
      <c r="D17">
        <f t="shared" si="1"/>
        <v>645.52021402725109</v>
      </c>
      <c r="E17" s="1">
        <f t="shared" si="7"/>
        <v>0.35862234112625058</v>
      </c>
      <c r="F17">
        <f t="shared" si="2"/>
        <v>435.29411764705884</v>
      </c>
      <c r="H17">
        <v>40.002572454860356</v>
      </c>
      <c r="I17">
        <v>51.577829273145788</v>
      </c>
      <c r="J17">
        <v>1430.0558562344665</v>
      </c>
      <c r="L17">
        <f t="shared" si="3"/>
        <v>3.9999999999999925E-2</v>
      </c>
      <c r="M17">
        <f t="shared" si="4"/>
        <v>4.842120420747098E-2</v>
      </c>
      <c r="N17">
        <f t="shared" si="8"/>
        <v>5.8823529411764719E-2</v>
      </c>
      <c r="O17">
        <f t="shared" si="9"/>
        <v>4.6779107769091111E-2</v>
      </c>
      <c r="P17" s="1">
        <f t="shared" si="10"/>
        <v>0.35232096077413222</v>
      </c>
      <c r="Q17">
        <f t="shared" si="5"/>
        <v>4.6102955216695718E-2</v>
      </c>
      <c r="R17" s="1">
        <f t="shared" si="11"/>
        <v>0.37354272695370766</v>
      </c>
      <c r="S17">
        <f t="shared" si="12"/>
        <v>-6.7791077690911861E-3</v>
      </c>
      <c r="T17">
        <f t="shared" si="13"/>
        <v>1.6420964383798697E-3</v>
      </c>
    </row>
    <row r="18" spans="1:20" x14ac:dyDescent="0.25">
      <c r="A18">
        <v>16</v>
      </c>
      <c r="B18">
        <f t="shared" si="0"/>
        <v>3461.5384615384614</v>
      </c>
      <c r="C18" s="1">
        <f t="shared" si="6"/>
        <v>0.38461538461538458</v>
      </c>
      <c r="D18">
        <f t="shared" si="1"/>
        <v>615.28796169639452</v>
      </c>
      <c r="E18" s="1">
        <f t="shared" si="7"/>
        <v>0.34182664538688584</v>
      </c>
      <c r="F18">
        <f t="shared" si="2"/>
        <v>411.11111111111109</v>
      </c>
      <c r="H18">
        <v>38.195811330946967</v>
      </c>
      <c r="I18">
        <v>49.280369154889932</v>
      </c>
      <c r="J18">
        <v>1430.5302205354358</v>
      </c>
      <c r="L18">
        <f t="shared" si="3"/>
        <v>3.8461538461538436E-2</v>
      </c>
      <c r="M18">
        <f t="shared" si="4"/>
        <v>4.6833935907668267E-2</v>
      </c>
      <c r="N18">
        <f t="shared" si="8"/>
        <v>5.5555555555555691E-2</v>
      </c>
      <c r="O18">
        <f t="shared" si="9"/>
        <v>4.516612340249293E-2</v>
      </c>
      <c r="P18" s="1">
        <f t="shared" si="10"/>
        <v>0.33640798878252287</v>
      </c>
      <c r="Q18">
        <f t="shared" si="5"/>
        <v>4.4543559716113124E-2</v>
      </c>
      <c r="R18" s="1">
        <f t="shared" si="11"/>
        <v>0.35690380418912543</v>
      </c>
      <c r="S18">
        <f t="shared" si="12"/>
        <v>-6.7045849409544944E-3</v>
      </c>
      <c r="T18">
        <f t="shared" si="13"/>
        <v>1.6678125051753367E-3</v>
      </c>
    </row>
    <row r="19" spans="1:20" x14ac:dyDescent="0.25">
      <c r="A19">
        <v>17</v>
      </c>
      <c r="B19">
        <f t="shared" si="0"/>
        <v>3333.333333333333</v>
      </c>
      <c r="C19" s="1">
        <f t="shared" si="6"/>
        <v>0.37037037037037035</v>
      </c>
      <c r="D19">
        <f t="shared" si="1"/>
        <v>587.38624136960141</v>
      </c>
      <c r="E19" s="1">
        <f t="shared" si="7"/>
        <v>0.32632568964977854</v>
      </c>
      <c r="F19">
        <f t="shared" si="2"/>
        <v>389.4736842105263</v>
      </c>
      <c r="H19">
        <v>36.528065592331117</v>
      </c>
      <c r="I19">
        <v>47.157039322068641</v>
      </c>
      <c r="J19">
        <v>1430.9992360684723</v>
      </c>
      <c r="L19">
        <f t="shared" si="3"/>
        <v>3.703703703703709E-2</v>
      </c>
      <c r="M19">
        <f t="shared" si="4"/>
        <v>4.5347417898224385E-2</v>
      </c>
      <c r="N19">
        <f t="shared" si="8"/>
        <v>5.2631578947368363E-2</v>
      </c>
      <c r="O19">
        <f t="shared" si="9"/>
        <v>4.3663053107203198E-2</v>
      </c>
      <c r="P19" s="1">
        <f t="shared" si="10"/>
        <v>0.32171938890262419</v>
      </c>
      <c r="Q19">
        <f t="shared" si="5"/>
        <v>4.3086727417718573E-2</v>
      </c>
      <c r="R19" s="1">
        <f t="shared" si="11"/>
        <v>0.34152598726368177</v>
      </c>
      <c r="S19">
        <f t="shared" si="12"/>
        <v>-6.6260160701661075E-3</v>
      </c>
      <c r="T19">
        <f t="shared" si="13"/>
        <v>1.6843647910211867E-3</v>
      </c>
    </row>
    <row r="20" spans="1:20" x14ac:dyDescent="0.25">
      <c r="A20">
        <v>18</v>
      </c>
      <c r="B20">
        <f t="shared" si="0"/>
        <v>3214.2857142857142</v>
      </c>
      <c r="C20" s="1">
        <f t="shared" si="6"/>
        <v>0.35714285714285715</v>
      </c>
      <c r="D20">
        <f t="shared" si="1"/>
        <v>561.56923361618999</v>
      </c>
      <c r="E20" s="1">
        <f t="shared" si="7"/>
        <v>0.31198290756454999</v>
      </c>
      <c r="F20">
        <f t="shared" si="2"/>
        <v>370</v>
      </c>
      <c r="H20">
        <v>34.984437207384047</v>
      </c>
      <c r="I20">
        <v>45.189521195732858</v>
      </c>
      <c r="J20">
        <v>1431.4623954052008</v>
      </c>
      <c r="L20">
        <f t="shared" si="3"/>
        <v>3.5714285714285698E-2</v>
      </c>
      <c r="M20">
        <f t="shared" si="4"/>
        <v>4.3952353553965096E-2</v>
      </c>
      <c r="N20">
        <f t="shared" si="8"/>
        <v>4.9999999999999933E-2</v>
      </c>
      <c r="O20">
        <f t="shared" si="9"/>
        <v>4.22586950586058E-2</v>
      </c>
      <c r="P20" s="1">
        <f t="shared" si="10"/>
        <v>0.30812394735254717</v>
      </c>
      <c r="Q20">
        <f t="shared" si="5"/>
        <v>4.1722681377391324E-2</v>
      </c>
      <c r="R20" s="1">
        <f t="shared" si="11"/>
        <v>0.32727660731498021</v>
      </c>
      <c r="S20">
        <f t="shared" si="12"/>
        <v>-6.5444093443201012E-3</v>
      </c>
      <c r="T20">
        <f t="shared" si="13"/>
        <v>1.6936584953592959E-3</v>
      </c>
    </row>
    <row r="21" spans="1:20" x14ac:dyDescent="0.25">
      <c r="A21">
        <v>19</v>
      </c>
      <c r="B21">
        <f t="shared" si="0"/>
        <v>3103.4482758620688</v>
      </c>
      <c r="C21" s="1">
        <f t="shared" si="6"/>
        <v>0.34482758620689652</v>
      </c>
      <c r="D21">
        <f t="shared" si="1"/>
        <v>537.62360937224832</v>
      </c>
      <c r="E21" s="1">
        <f t="shared" si="7"/>
        <v>0.29867978298458242</v>
      </c>
      <c r="F21">
        <f t="shared" si="2"/>
        <v>352.38095238095235</v>
      </c>
      <c r="H21">
        <v>33.552056032797978</v>
      </c>
      <c r="I21">
        <v>43.361928661642565</v>
      </c>
      <c r="J21">
        <v>1431.9193277209597</v>
      </c>
      <c r="L21">
        <f t="shared" si="3"/>
        <v>3.4482758620689724E-2</v>
      </c>
      <c r="M21">
        <f t="shared" si="4"/>
        <v>4.2640555804215441E-2</v>
      </c>
      <c r="N21">
        <f t="shared" si="8"/>
        <v>4.7619047619047672E-2</v>
      </c>
      <c r="O21">
        <f t="shared" si="9"/>
        <v>4.0943381941377699E-2</v>
      </c>
      <c r="P21" s="1">
        <f t="shared" si="10"/>
        <v>0.29550831089080692</v>
      </c>
      <c r="Q21">
        <f t="shared" si="5"/>
        <v>4.0442839085953142E-2</v>
      </c>
      <c r="R21" s="1">
        <f t="shared" si="11"/>
        <v>0.31404061214874379</v>
      </c>
      <c r="S21">
        <f t="shared" si="12"/>
        <v>-6.4606233206879748E-3</v>
      </c>
      <c r="T21">
        <f t="shared" si="13"/>
        <v>1.697173862837742E-3</v>
      </c>
    </row>
    <row r="22" spans="1:20" x14ac:dyDescent="0.25">
      <c r="A22">
        <v>20</v>
      </c>
      <c r="B22">
        <f t="shared" si="0"/>
        <v>3000</v>
      </c>
      <c r="C22" s="1">
        <f t="shared" si="6"/>
        <v>0.33333333333333331</v>
      </c>
      <c r="D22">
        <f t="shared" si="1"/>
        <v>515.36341865709448</v>
      </c>
      <c r="E22" s="1">
        <f t="shared" si="7"/>
        <v>0.28631301036505247</v>
      </c>
      <c r="F22">
        <f t="shared" si="2"/>
        <v>336.36363636363637</v>
      </c>
      <c r="H22">
        <v>32.2197470558948</v>
      </c>
      <c r="I22">
        <v>41.660422255634309</v>
      </c>
      <c r="J22">
        <v>1432.3697705254554</v>
      </c>
      <c r="L22">
        <f t="shared" si="3"/>
        <v>3.3333333333333326E-2</v>
      </c>
      <c r="M22">
        <f t="shared" si="4"/>
        <v>4.1404786410228045E-2</v>
      </c>
      <c r="N22">
        <f t="shared" si="8"/>
        <v>4.5454545454545303E-2</v>
      </c>
      <c r="O22">
        <f t="shared" si="9"/>
        <v>3.9708713397498263E-2</v>
      </c>
      <c r="P22" s="1">
        <f t="shared" si="10"/>
        <v>0.28377405606706502</v>
      </c>
      <c r="Q22">
        <f t="shared" si="5"/>
        <v>3.9239638515281006E-2</v>
      </c>
      <c r="R22" s="1">
        <f t="shared" si="11"/>
        <v>0.30171777204890948</v>
      </c>
      <c r="S22">
        <f t="shared" si="12"/>
        <v>-6.3753800641649372E-3</v>
      </c>
      <c r="T22">
        <f t="shared" si="13"/>
        <v>1.6960730127297818E-3</v>
      </c>
    </row>
    <row r="23" spans="1:20" x14ac:dyDescent="0.25">
      <c r="A23">
        <v>21</v>
      </c>
      <c r="B23">
        <f t="shared" si="0"/>
        <v>2903.2258064516127</v>
      </c>
      <c r="C23" s="1">
        <f t="shared" si="6"/>
        <v>0.32258064516129031</v>
      </c>
      <c r="D23">
        <f t="shared" si="1"/>
        <v>494.62590465948159</v>
      </c>
      <c r="E23" s="1">
        <f t="shared" si="7"/>
        <v>0.27479216925526756</v>
      </c>
      <c r="F23">
        <f t="shared" si="2"/>
        <v>321.73913043478262</v>
      </c>
      <c r="H23">
        <v>30.977761324731198</v>
      </c>
      <c r="I23">
        <v>40.072893841870474</v>
      </c>
      <c r="J23">
        <v>1432.8135474096555</v>
      </c>
      <c r="L23">
        <f t="shared" si="3"/>
        <v>3.2258064516129115E-2</v>
      </c>
      <c r="M23">
        <f t="shared" si="4"/>
        <v>4.0238622391262413E-2</v>
      </c>
      <c r="N23">
        <f t="shared" si="8"/>
        <v>4.3478260869565188E-2</v>
      </c>
      <c r="O23">
        <f t="shared" si="9"/>
        <v>3.8547345794149313E-2</v>
      </c>
      <c r="P23" s="1">
        <f t="shared" si="10"/>
        <v>0.27283531940043954</v>
      </c>
      <c r="Q23">
        <f t="shared" si="5"/>
        <v>3.8106392777839226E-2</v>
      </c>
      <c r="R23" s="1">
        <f t="shared" si="11"/>
        <v>0.29022039611915917</v>
      </c>
      <c r="S23">
        <f t="shared" si="12"/>
        <v>-6.2892812780201979E-3</v>
      </c>
      <c r="T23">
        <f t="shared" si="13"/>
        <v>1.6912765971131005E-3</v>
      </c>
    </row>
    <row r="24" spans="1:20" x14ac:dyDescent="0.25">
      <c r="A24">
        <v>22</v>
      </c>
      <c r="B24">
        <f t="shared" si="0"/>
        <v>2812.5</v>
      </c>
      <c r="C24" s="1">
        <f t="shared" si="6"/>
        <v>0.3125</v>
      </c>
      <c r="D24">
        <f t="shared" si="1"/>
        <v>475.26805490751468</v>
      </c>
      <c r="E24" s="1">
        <f t="shared" si="7"/>
        <v>0.26403780828195261</v>
      </c>
      <c r="F24">
        <f t="shared" si="2"/>
        <v>308.33333333333331</v>
      </c>
      <c r="H24">
        <v>29.817556661696063</v>
      </c>
      <c r="I24">
        <v>38.588707326835426</v>
      </c>
      <c r="J24">
        <v>1433.2505504322694</v>
      </c>
      <c r="L24">
        <f t="shared" si="3"/>
        <v>3.1249999999999889E-2</v>
      </c>
      <c r="M24">
        <f t="shared" si="4"/>
        <v>3.9136344396061395E-2</v>
      </c>
      <c r="N24">
        <f t="shared" si="8"/>
        <v>4.1666666666666741E-2</v>
      </c>
      <c r="O24">
        <f t="shared" si="9"/>
        <v>3.7452824652918992E-2</v>
      </c>
      <c r="P24" s="1">
        <f t="shared" si="10"/>
        <v>0.26261686602381173</v>
      </c>
      <c r="Q24">
        <f t="shared" si="5"/>
        <v>3.703716833857118E-2</v>
      </c>
      <c r="R24" s="1">
        <f t="shared" si="11"/>
        <v>0.27947145445280708</v>
      </c>
      <c r="S24">
        <f t="shared" si="12"/>
        <v>-6.2028246529191033E-3</v>
      </c>
      <c r="T24">
        <f t="shared" si="13"/>
        <v>1.6835197431424032E-3</v>
      </c>
    </row>
    <row r="25" spans="1:20" x14ac:dyDescent="0.25">
      <c r="A25">
        <v>23</v>
      </c>
      <c r="B25">
        <f t="shared" si="0"/>
        <v>2727.272727272727</v>
      </c>
      <c r="C25" s="1">
        <f t="shared" si="6"/>
        <v>0.30303030303030298</v>
      </c>
      <c r="D25">
        <f t="shared" si="1"/>
        <v>457.16374354430786</v>
      </c>
      <c r="E25" s="1">
        <f t="shared" si="7"/>
        <v>0.25397985752461549</v>
      </c>
      <c r="F25">
        <f t="shared" si="2"/>
        <v>296</v>
      </c>
      <c r="H25">
        <v>28.731617664326873</v>
      </c>
      <c r="I25">
        <v>37.198484213820272</v>
      </c>
      <c r="J25">
        <v>1433.6807261106117</v>
      </c>
      <c r="L25">
        <f t="shared" si="3"/>
        <v>3.0303030303030387E-2</v>
      </c>
      <c r="M25">
        <f t="shared" si="4"/>
        <v>3.8092842925725012E-2</v>
      </c>
      <c r="N25">
        <f t="shared" si="8"/>
        <v>3.9999999999999925E-2</v>
      </c>
      <c r="O25">
        <f t="shared" ref="O25:O62" si="14">1-(H25/H24)</f>
        <v>3.6419449443495067E-2</v>
      </c>
      <c r="P25" s="1">
        <f t="shared" si="10"/>
        <v>0.2530525043486484</v>
      </c>
      <c r="Q25">
        <f t="shared" si="5"/>
        <v>3.6026682657191889E-2</v>
      </c>
      <c r="R25" s="1">
        <f t="shared" si="11"/>
        <v>0.269403025051492</v>
      </c>
      <c r="S25">
        <f t="shared" si="12"/>
        <v>-6.1164191404646795E-3</v>
      </c>
      <c r="T25">
        <f t="shared" si="13"/>
        <v>1.6733934822299457E-3</v>
      </c>
    </row>
    <row r="26" spans="1:20" x14ac:dyDescent="0.25">
      <c r="A26">
        <v>24</v>
      </c>
      <c r="B26">
        <f t="shared" si="0"/>
        <v>2647.0588235294113</v>
      </c>
      <c r="C26" s="1">
        <f t="shared" si="6"/>
        <v>0.29411764705882348</v>
      </c>
      <c r="D26">
        <f t="shared" si="1"/>
        <v>440.20135068129099</v>
      </c>
      <c r="E26" s="1">
        <f t="shared" si="7"/>
        <v>0.24455630593405056</v>
      </c>
      <c r="F26">
        <f t="shared" si="2"/>
        <v>284.61538461538464</v>
      </c>
      <c r="H26">
        <v>27.713306978654458</v>
      </c>
      <c r="I26">
        <v>35.893925269529575</v>
      </c>
      <c r="J26">
        <v>1434.1040642298597</v>
      </c>
      <c r="L26">
        <f t="shared" si="3"/>
        <v>2.941176470588247E-2</v>
      </c>
      <c r="M26">
        <f t="shared" si="4"/>
        <v>3.7103539164130783E-2</v>
      </c>
      <c r="N26">
        <f t="shared" si="8"/>
        <v>3.8461538461538325E-2</v>
      </c>
      <c r="O26">
        <f t="shared" si="14"/>
        <v>3.544216331880079E-2</v>
      </c>
      <c r="P26" s="1">
        <f t="shared" si="10"/>
        <v>0.24408377616129204</v>
      </c>
      <c r="Q26">
        <f t="shared" si="5"/>
        <v>3.5070217829091477E-2</v>
      </c>
      <c r="R26" s="1">
        <f t="shared" si="11"/>
        <v>0.25995500227911994</v>
      </c>
      <c r="S26">
        <f t="shared" si="12"/>
        <v>-6.0303986129183196E-3</v>
      </c>
      <c r="T26">
        <f t="shared" si="13"/>
        <v>1.6613758453299932E-3</v>
      </c>
    </row>
    <row r="27" spans="1:20" x14ac:dyDescent="0.25">
      <c r="A27">
        <v>25</v>
      </c>
      <c r="B27">
        <f t="shared" si="0"/>
        <v>2571.4285714285711</v>
      </c>
      <c r="C27" s="1">
        <f t="shared" si="6"/>
        <v>0.2857142857142857</v>
      </c>
      <c r="D27">
        <f t="shared" si="1"/>
        <v>424.28176912667783</v>
      </c>
      <c r="E27" s="1">
        <f t="shared" si="7"/>
        <v>0.23571209395926546</v>
      </c>
      <c r="F27">
        <f t="shared" si="2"/>
        <v>274.07407407407408</v>
      </c>
      <c r="H27">
        <v>26.756741661680948</v>
      </c>
      <c r="I27">
        <v>34.667661449341274</v>
      </c>
      <c r="J27">
        <v>1434.5205888698365</v>
      </c>
      <c r="L27">
        <f t="shared" si="3"/>
        <v>2.857142857142847E-2</v>
      </c>
      <c r="M27">
        <f t="shared" si="4"/>
        <v>3.6164317828590753E-2</v>
      </c>
      <c r="N27">
        <f t="shared" si="8"/>
        <v>3.703703703703709E-2</v>
      </c>
      <c r="O27">
        <f t="shared" si="14"/>
        <v>3.45164623518327E-2</v>
      </c>
      <c r="P27" s="1">
        <f t="shared" si="10"/>
        <v>0.23565886769072764</v>
      </c>
      <c r="Q27">
        <f t="shared" si="5"/>
        <v>3.4163547479976519E-2</v>
      </c>
      <c r="R27" s="1">
        <f t="shared" si="11"/>
        <v>0.25107401721609984</v>
      </c>
      <c r="S27">
        <f t="shared" si="12"/>
        <v>-5.9450337804042297E-3</v>
      </c>
      <c r="T27">
        <f t="shared" si="13"/>
        <v>1.6478554767580533E-3</v>
      </c>
    </row>
    <row r="28" spans="1:20" x14ac:dyDescent="0.25">
      <c r="A28">
        <v>26</v>
      </c>
      <c r="B28">
        <f t="shared" si="0"/>
        <v>2500</v>
      </c>
      <c r="C28" s="1">
        <f t="shared" si="6"/>
        <v>0.27777777777777779</v>
      </c>
      <c r="D28">
        <f t="shared" si="1"/>
        <v>409.3167274505455</v>
      </c>
      <c r="E28" s="1">
        <f t="shared" si="7"/>
        <v>0.22739818191696973</v>
      </c>
      <c r="F28">
        <f t="shared" si="2"/>
        <v>264.28571428571428</v>
      </c>
      <c r="H28">
        <v>25.856689818204</v>
      </c>
      <c r="I28">
        <v>33.51312866693236</v>
      </c>
      <c r="J28">
        <v>1434.9303511858477</v>
      </c>
      <c r="L28">
        <f t="shared" si="3"/>
        <v>2.7777777777777679E-2</v>
      </c>
      <c r="M28">
        <f t="shared" si="4"/>
        <v>3.5271469964254343E-2</v>
      </c>
      <c r="N28">
        <f t="shared" si="8"/>
        <v>3.5714285714285698E-2</v>
      </c>
      <c r="O28">
        <f t="shared" si="14"/>
        <v>3.3638320198230098E-2</v>
      </c>
      <c r="P28" s="1">
        <f t="shared" si="10"/>
        <v>0.22773169924179459</v>
      </c>
      <c r="Q28">
        <f t="shared" si="5"/>
        <v>3.3302874614025924E-2</v>
      </c>
      <c r="R28" s="1">
        <f t="shared" si="11"/>
        <v>0.24271253070191229</v>
      </c>
      <c r="S28">
        <f t="shared" si="12"/>
        <v>-5.8605424204524192E-3</v>
      </c>
      <c r="T28">
        <f t="shared" si="13"/>
        <v>1.6331497660242444E-3</v>
      </c>
    </row>
    <row r="29" spans="1:20" x14ac:dyDescent="0.25">
      <c r="A29">
        <v>27</v>
      </c>
      <c r="B29">
        <f t="shared" si="0"/>
        <v>2432.4324324324321</v>
      </c>
      <c r="C29" s="1">
        <f t="shared" si="6"/>
        <v>0.27027027027027023</v>
      </c>
      <c r="D29">
        <f t="shared" si="1"/>
        <v>395.22737277262797</v>
      </c>
      <c r="E29" s="1">
        <f t="shared" si="7"/>
        <v>0.21957076265145997</v>
      </c>
      <c r="F29">
        <f t="shared" si="2"/>
        <v>255.17241379310343</v>
      </c>
      <c r="H29">
        <v>25.008483730610887</v>
      </c>
      <c r="I29">
        <v>32.424462102076227</v>
      </c>
      <c r="J29">
        <v>1435.3334235844393</v>
      </c>
      <c r="L29">
        <f t="shared" si="3"/>
        <v>2.7027027027027195E-2</v>
      </c>
      <c r="M29">
        <f t="shared" si="4"/>
        <v>3.4421644005789731E-2</v>
      </c>
      <c r="N29">
        <f t="shared" si="8"/>
        <v>3.4482758620689724E-2</v>
      </c>
      <c r="O29">
        <f t="shared" si="14"/>
        <v>3.2804125104828663E-2</v>
      </c>
      <c r="P29" s="1">
        <f t="shared" si="10"/>
        <v>0.22026116008953156</v>
      </c>
      <c r="Q29">
        <f t="shared" si="5"/>
        <v>3.2484778597538955E-2</v>
      </c>
      <c r="R29" s="1">
        <f t="shared" si="11"/>
        <v>0.23482806787921229</v>
      </c>
      <c r="S29">
        <f t="shared" si="12"/>
        <v>-5.777098077801468E-3</v>
      </c>
      <c r="T29">
        <f t="shared" si="13"/>
        <v>1.617518900961068E-3</v>
      </c>
    </row>
    <row r="30" spans="1:20" x14ac:dyDescent="0.25">
      <c r="A30">
        <v>28</v>
      </c>
      <c r="B30">
        <f t="shared" si="0"/>
        <v>2368.4210526315787</v>
      </c>
      <c r="C30" s="1">
        <f t="shared" si="6"/>
        <v>0.26315789473684209</v>
      </c>
      <c r="D30">
        <f t="shared" si="1"/>
        <v>381.94306788421852</v>
      </c>
      <c r="E30" s="1">
        <f t="shared" si="7"/>
        <v>0.2121905932690103</v>
      </c>
      <c r="F30">
        <f t="shared" si="2"/>
        <v>246.66666666666666</v>
      </c>
      <c r="H30">
        <v>24.207946488928815</v>
      </c>
      <c r="I30">
        <v>31.396406602011027</v>
      </c>
      <c r="J30">
        <v>1435.7298950134668</v>
      </c>
      <c r="L30">
        <f t="shared" si="3"/>
        <v>2.6315789473684181E-2</v>
      </c>
      <c r="M30">
        <f t="shared" si="4"/>
        <v>3.3611803745313584E-2</v>
      </c>
      <c r="N30">
        <f t="shared" si="8"/>
        <v>3.3333333333333326E-2</v>
      </c>
      <c r="O30">
        <f t="shared" si="14"/>
        <v>3.2010626885875415E-2</v>
      </c>
      <c r="P30" s="1">
        <f t="shared" si="10"/>
        <v>0.21321046227645549</v>
      </c>
      <c r="Q30">
        <f t="shared" si="5"/>
        <v>3.1706169768638048E-2</v>
      </c>
      <c r="R30" s="1">
        <f t="shared" si="11"/>
        <v>0.22738256929259273</v>
      </c>
      <c r="S30">
        <f t="shared" si="12"/>
        <v>-5.6948374121912337E-3</v>
      </c>
      <c r="T30">
        <f t="shared" si="13"/>
        <v>1.6011768594381692E-3</v>
      </c>
    </row>
    <row r="31" spans="1:20" x14ac:dyDescent="0.25">
      <c r="A31">
        <v>29</v>
      </c>
      <c r="B31">
        <f t="shared" si="0"/>
        <v>2307.6923076923076</v>
      </c>
      <c r="C31" s="1">
        <f t="shared" si="6"/>
        <v>0.25641025641025639</v>
      </c>
      <c r="D31">
        <f t="shared" si="1"/>
        <v>369.4003661083546</v>
      </c>
      <c r="E31" s="1">
        <f t="shared" si="7"/>
        <v>0.20522242561575255</v>
      </c>
      <c r="F31">
        <f t="shared" si="2"/>
        <v>238.70967741935482</v>
      </c>
      <c r="H31">
        <v>23.451329735440176</v>
      </c>
      <c r="I31">
        <v>30.424240405849375</v>
      </c>
      <c r="J31">
        <v>1436.1198671460056</v>
      </c>
      <c r="L31">
        <f t="shared" si="3"/>
        <v>2.564102564102555E-2</v>
      </c>
      <c r="M31">
        <f t="shared" si="4"/>
        <v>3.2839192095681868E-2</v>
      </c>
      <c r="N31">
        <f t="shared" si="8"/>
        <v>3.2258064516129115E-2</v>
      </c>
      <c r="O31">
        <f t="shared" si="14"/>
        <v>3.1254892017985481E-2</v>
      </c>
      <c r="P31" s="1">
        <f t="shared" si="10"/>
        <v>0.20654659230090011</v>
      </c>
      <c r="Q31">
        <f t="shared" si="5"/>
        <v>3.0964250415185468E-2</v>
      </c>
      <c r="R31" s="1">
        <f t="shared" si="11"/>
        <v>0.22034183847696862</v>
      </c>
      <c r="S31">
        <f t="shared" si="12"/>
        <v>-5.6138663769599306E-3</v>
      </c>
      <c r="T31">
        <f t="shared" si="13"/>
        <v>1.5843000776963878E-3</v>
      </c>
    </row>
    <row r="32" spans="1:20" x14ac:dyDescent="0.25">
      <c r="A32">
        <v>30</v>
      </c>
      <c r="B32">
        <f t="shared" si="0"/>
        <v>2250</v>
      </c>
      <c r="C32" s="1">
        <f t="shared" si="6"/>
        <v>0.25</v>
      </c>
      <c r="D32">
        <f t="shared" si="1"/>
        <v>357.54213423261524</v>
      </c>
      <c r="E32" s="1">
        <f t="shared" si="7"/>
        <v>0.19863451901811957</v>
      </c>
      <c r="F32">
        <f t="shared" si="2"/>
        <v>231.25</v>
      </c>
      <c r="H32">
        <v>22.735260609034828</v>
      </c>
      <c r="I32">
        <v>29.503709949728421</v>
      </c>
      <c r="J32">
        <v>1436.50345128493</v>
      </c>
      <c r="L32">
        <f t="shared" si="3"/>
        <v>2.5000000000000022E-2</v>
      </c>
      <c r="M32">
        <f t="shared" si="4"/>
        <v>3.2101299737913758E-2</v>
      </c>
      <c r="N32">
        <f t="shared" si="8"/>
        <v>3.1249999999999889E-2</v>
      </c>
      <c r="O32">
        <f t="shared" si="14"/>
        <v>3.0534265411961137E-2</v>
      </c>
      <c r="P32" s="1">
        <f t="shared" si="10"/>
        <v>0.20023984383164828</v>
      </c>
      <c r="Q32">
        <f t="shared" si="5"/>
        <v>3.0256481142713176E-2</v>
      </c>
      <c r="R32" s="1">
        <f t="shared" si="11"/>
        <v>0.21367506979613946</v>
      </c>
      <c r="S32">
        <f t="shared" si="12"/>
        <v>-5.5342654119611145E-3</v>
      </c>
      <c r="T32">
        <f t="shared" si="13"/>
        <v>1.5670343259526209E-3</v>
      </c>
    </row>
    <row r="33" spans="1:20" x14ac:dyDescent="0.25">
      <c r="A33">
        <v>31</v>
      </c>
      <c r="B33">
        <f t="shared" si="0"/>
        <v>2195.1219512195125</v>
      </c>
      <c r="C33" s="1">
        <f t="shared" si="6"/>
        <v>0.24390243902439029</v>
      </c>
      <c r="D33">
        <f t="shared" si="1"/>
        <v>346.3167993432512</v>
      </c>
      <c r="E33" s="1">
        <f t="shared" si="7"/>
        <v>0.19239822185736177</v>
      </c>
      <c r="F33">
        <f t="shared" si="2"/>
        <v>224.24242424242425</v>
      </c>
      <c r="H33">
        <v>22.05669634359754</v>
      </c>
      <c r="I33">
        <v>28.630973930614513</v>
      </c>
      <c r="J33">
        <v>1436.8807658491046</v>
      </c>
      <c r="L33">
        <f t="shared" si="3"/>
        <v>2.4390243902438824E-2</v>
      </c>
      <c r="M33">
        <f t="shared" si="4"/>
        <v>3.1395837901613266E-2</v>
      </c>
      <c r="N33">
        <f t="shared" si="8"/>
        <v>3.0303030303030276E-2</v>
      </c>
      <c r="O33">
        <f t="shared" si="14"/>
        <v>2.9846337682517321E-2</v>
      </c>
      <c r="P33" s="1">
        <f t="shared" si="10"/>
        <v>0.19426341783515438</v>
      </c>
      <c r="Q33">
        <f t="shared" si="5"/>
        <v>2.9580551754371576E-2</v>
      </c>
      <c r="R33" s="1">
        <f t="shared" si="11"/>
        <v>0.20735444333541581</v>
      </c>
      <c r="S33">
        <f t="shared" si="12"/>
        <v>-5.456093780078497E-3</v>
      </c>
      <c r="T33">
        <f t="shared" si="13"/>
        <v>1.549500219095945E-3</v>
      </c>
    </row>
    <row r="34" spans="1:20" x14ac:dyDescent="0.25">
      <c r="A34">
        <v>32</v>
      </c>
      <c r="B34">
        <f t="shared" ref="B34:B62" si="15">W$9*(1+W$7*W$8*$A34)^(-1/W$8)</f>
        <v>2142.8571428571427</v>
      </c>
      <c r="C34" s="1">
        <f t="shared" si="6"/>
        <v>0.23809523809523808</v>
      </c>
      <c r="D34">
        <f t="shared" ref="D34:D62" si="16">X$9*(1+X$7*X$8*$A34)^(-1/X$8)</f>
        <v>335.67769976988296</v>
      </c>
      <c r="E34" s="1">
        <f t="shared" si="7"/>
        <v>0.18648761098326833</v>
      </c>
      <c r="F34">
        <f t="shared" ref="F34:F62" si="17">Y$9*(1+Y$7*Y$8*$A34)^(-1/Y$8)</f>
        <v>217.64705882352942</v>
      </c>
      <c r="H34">
        <v>21.412885264355417</v>
      </c>
      <c r="I34">
        <v>27.802555138616459</v>
      </c>
      <c r="J34">
        <v>1437.251934332126</v>
      </c>
      <c r="L34">
        <f t="shared" si="3"/>
        <v>2.3809523809524058E-2</v>
      </c>
      <c r="M34">
        <f t="shared" si="4"/>
        <v>3.0720714656476522E-2</v>
      </c>
      <c r="N34">
        <f t="shared" si="8"/>
        <v>2.9411764705882359E-2</v>
      </c>
      <c r="O34">
        <f t="shared" si="14"/>
        <v>2.9188917016985783E-2</v>
      </c>
      <c r="P34" s="1">
        <f t="shared" si="10"/>
        <v>0.18859307905252801</v>
      </c>
      <c r="Q34">
        <f t="shared" si="5"/>
        <v>2.8934355988227245E-2</v>
      </c>
      <c r="R34" s="1">
        <f t="shared" si="11"/>
        <v>0.20135477605620819</v>
      </c>
      <c r="S34">
        <f t="shared" si="12"/>
        <v>-5.3793932074617246E-3</v>
      </c>
      <c r="T34">
        <f t="shared" si="13"/>
        <v>1.5317976394907395E-3</v>
      </c>
    </row>
    <row r="35" spans="1:20" x14ac:dyDescent="0.25">
      <c r="A35">
        <v>33</v>
      </c>
      <c r="B35">
        <f t="shared" si="15"/>
        <v>2093.0232558139533</v>
      </c>
      <c r="C35" s="1">
        <f t="shared" si="6"/>
        <v>0.23255813953488369</v>
      </c>
      <c r="D35">
        <f t="shared" si="16"/>
        <v>325.58252386117647</v>
      </c>
      <c r="E35" s="1">
        <f t="shared" si="7"/>
        <v>0.1808791799228758</v>
      </c>
      <c r="F35">
        <f t="shared" si="17"/>
        <v>211.42857142857142</v>
      </c>
      <c r="H35">
        <v>20.801333156722151</v>
      </c>
      <c r="I35">
        <v>27.015298835056587</v>
      </c>
      <c r="J35">
        <v>1437.6170836452509</v>
      </c>
      <c r="L35">
        <f t="shared" ref="L35:L62" si="18">1-(B35/B34)</f>
        <v>2.3255813953488413E-2</v>
      </c>
      <c r="M35">
        <f t="shared" ref="M35:M62" si="19">1-(D35/D34)</f>
        <v>3.0074014197627785E-2</v>
      </c>
      <c r="N35">
        <f t="shared" si="8"/>
        <v>2.8571428571428692E-2</v>
      </c>
      <c r="O35">
        <f t="shared" si="14"/>
        <v>2.8560004879457979E-2</v>
      </c>
      <c r="P35" s="1">
        <f t="shared" si="10"/>
        <v>0.18320685979455581</v>
      </c>
      <c r="Q35">
        <f t="shared" ref="Q35:Q62" si="20">1-(I35/I34)</f>
        <v>2.8315969508371119E-2</v>
      </c>
      <c r="R35" s="1">
        <f t="shared" si="11"/>
        <v>0.1956532203570357</v>
      </c>
      <c r="S35">
        <f t="shared" si="12"/>
        <v>-5.3041909259695652E-3</v>
      </c>
      <c r="T35">
        <f t="shared" si="13"/>
        <v>1.5140093181698067E-3</v>
      </c>
    </row>
    <row r="36" spans="1:20" x14ac:dyDescent="0.25">
      <c r="A36">
        <v>34</v>
      </c>
      <c r="B36">
        <f t="shared" si="15"/>
        <v>2045.4545454545455</v>
      </c>
      <c r="C36" s="1">
        <f t="shared" si="6"/>
        <v>0.22727272727272727</v>
      </c>
      <c r="D36">
        <f t="shared" si="16"/>
        <v>315.99282314060792</v>
      </c>
      <c r="E36" s="1">
        <f t="shared" si="7"/>
        <v>0.17555156841144884</v>
      </c>
      <c r="F36">
        <f t="shared" si="17"/>
        <v>205.55555555555554</v>
      </c>
      <c r="H36">
        <v>20.219774165939498</v>
      </c>
      <c r="I36">
        <v>26.266336667466909</v>
      </c>
      <c r="J36">
        <v>1437.9763427731527</v>
      </c>
      <c r="L36">
        <f t="shared" si="18"/>
        <v>2.2727272727272596E-2</v>
      </c>
      <c r="M36">
        <f t="shared" si="19"/>
        <v>2.9453978692841165E-2</v>
      </c>
      <c r="N36">
        <f t="shared" si="8"/>
        <v>2.777777777777779E-2</v>
      </c>
      <c r="O36">
        <f t="shared" si="14"/>
        <v>2.7957774936877899E-2</v>
      </c>
      <c r="P36" s="1">
        <f t="shared" si="10"/>
        <v>0.17808480364152746</v>
      </c>
      <c r="Q36">
        <f t="shared" si="20"/>
        <v>2.7723630679138855E-2</v>
      </c>
      <c r="R36" s="1">
        <f t="shared" si="11"/>
        <v>0.19022900273467308</v>
      </c>
      <c r="S36">
        <f t="shared" si="12"/>
        <v>-5.2305022096053033E-3</v>
      </c>
      <c r="T36">
        <f t="shared" si="13"/>
        <v>1.4962037559632657E-3</v>
      </c>
    </row>
    <row r="37" spans="1:20" x14ac:dyDescent="0.25">
      <c r="A37">
        <v>35</v>
      </c>
      <c r="B37">
        <f t="shared" si="15"/>
        <v>2000</v>
      </c>
      <c r="C37" s="1">
        <f t="shared" si="6"/>
        <v>0.22222222222222221</v>
      </c>
      <c r="D37">
        <f t="shared" si="16"/>
        <v>306.87358868142087</v>
      </c>
      <c r="E37" s="1">
        <f t="shared" si="7"/>
        <v>0.17048532704523381</v>
      </c>
      <c r="F37">
        <f t="shared" si="17"/>
        <v>200</v>
      </c>
      <c r="H37">
        <v>19.666145532700089</v>
      </c>
      <c r="I37">
        <v>25.553055285441182</v>
      </c>
      <c r="J37">
        <v>1438.329841686467</v>
      </c>
      <c r="L37">
        <f t="shared" si="18"/>
        <v>2.2222222222222254E-2</v>
      </c>
      <c r="M37">
        <f t="shared" si="19"/>
        <v>2.8858992329484856E-2</v>
      </c>
      <c r="N37">
        <f t="shared" si="8"/>
        <v>2.7027027027026973E-2</v>
      </c>
      <c r="O37">
        <f t="shared" si="14"/>
        <v>2.7380554733000162E-2</v>
      </c>
      <c r="P37" s="1">
        <f t="shared" si="10"/>
        <v>0.17320874292830504</v>
      </c>
      <c r="Q37">
        <f t="shared" si="20"/>
        <v>2.7155723733229498E-2</v>
      </c>
      <c r="R37" s="1">
        <f t="shared" si="11"/>
        <v>0.18506319649036254</v>
      </c>
      <c r="S37">
        <f t="shared" si="12"/>
        <v>-5.1583325107779077E-3</v>
      </c>
      <c r="T37">
        <f t="shared" si="13"/>
        <v>1.4784375964846941E-3</v>
      </c>
    </row>
    <row r="38" spans="1:20" x14ac:dyDescent="0.25">
      <c r="A38">
        <v>36</v>
      </c>
      <c r="B38">
        <f t="shared" si="15"/>
        <v>1956.521739130435</v>
      </c>
      <c r="C38" s="1">
        <f t="shared" si="6"/>
        <v>0.21739130434782611</v>
      </c>
      <c r="D38">
        <f t="shared" si="16"/>
        <v>298.19288140239502</v>
      </c>
      <c r="E38" s="1">
        <f t="shared" si="7"/>
        <v>0.16566271189021944</v>
      </c>
      <c r="F38">
        <f t="shared" si="17"/>
        <v>194.73684210526315</v>
      </c>
      <c r="H38">
        <v>19.138565589643495</v>
      </c>
      <c r="I38">
        <v>24.873068962399785</v>
      </c>
      <c r="J38">
        <v>1438.6777104635285</v>
      </c>
      <c r="L38">
        <f t="shared" si="18"/>
        <v>2.1739130434782483E-2</v>
      </c>
      <c r="M38">
        <f t="shared" si="19"/>
        <v>2.8287567256358725E-2</v>
      </c>
      <c r="N38">
        <f t="shared" si="8"/>
        <v>2.6315789473684292E-2</v>
      </c>
      <c r="O38">
        <f t="shared" si="14"/>
        <v>2.6826809665338569E-2</v>
      </c>
      <c r="P38" s="1">
        <f t="shared" si="10"/>
        <v>0.16856210494939483</v>
      </c>
      <c r="Q38">
        <f t="shared" si="20"/>
        <v>2.6610763975015495E-2</v>
      </c>
      <c r="R38" s="1">
        <f t="shared" si="11"/>
        <v>0.18013852344809558</v>
      </c>
      <c r="S38">
        <f t="shared" si="12"/>
        <v>-5.0876792305560858E-3</v>
      </c>
      <c r="T38">
        <f t="shared" si="13"/>
        <v>1.4607575910201565E-3</v>
      </c>
    </row>
    <row r="39" spans="1:20" x14ac:dyDescent="0.25">
      <c r="A39">
        <v>37</v>
      </c>
      <c r="B39">
        <f t="shared" si="15"/>
        <v>1914.8936170212767</v>
      </c>
      <c r="C39" s="1">
        <f t="shared" si="6"/>
        <v>0.21276595744680851</v>
      </c>
      <c r="D39">
        <f t="shared" si="16"/>
        <v>289.92150850761772</v>
      </c>
      <c r="E39" s="1">
        <f t="shared" si="7"/>
        <v>0.16106750472645429</v>
      </c>
      <c r="F39">
        <f t="shared" si="17"/>
        <v>189.74358974358972</v>
      </c>
      <c r="H39">
        <v>18.635314539332889</v>
      </c>
      <c r="I39">
        <v>24.224195642380149</v>
      </c>
      <c r="J39">
        <v>1439.0200785850084</v>
      </c>
      <c r="L39">
        <f t="shared" si="18"/>
        <v>2.1276595744680882E-2</v>
      </c>
      <c r="M39">
        <f t="shared" si="19"/>
        <v>2.7738331162961427E-2</v>
      </c>
      <c r="N39">
        <f t="shared" si="8"/>
        <v>2.5641025641025661E-2</v>
      </c>
      <c r="O39">
        <f t="shared" si="14"/>
        <v>2.6295128961123959E-2</v>
      </c>
      <c r="P39" s="1">
        <f t="shared" si="10"/>
        <v>0.16412974266179198</v>
      </c>
      <c r="Q39">
        <f t="shared" si="20"/>
        <v>2.6087384753386345E-2</v>
      </c>
      <c r="R39" s="1">
        <f t="shared" si="11"/>
        <v>0.1754391804779982</v>
      </c>
      <c r="S39">
        <f t="shared" si="12"/>
        <v>-5.0185332164430774E-3</v>
      </c>
      <c r="T39">
        <f t="shared" si="13"/>
        <v>1.4432022018374679E-3</v>
      </c>
    </row>
    <row r="40" spans="1:20" x14ac:dyDescent="0.25">
      <c r="A40">
        <v>38</v>
      </c>
      <c r="B40">
        <f t="shared" si="15"/>
        <v>1874.9999999999998</v>
      </c>
      <c r="C40" s="1">
        <f t="shared" si="6"/>
        <v>0.20833333333333331</v>
      </c>
      <c r="D40">
        <f t="shared" si="16"/>
        <v>282.03273954180941</v>
      </c>
      <c r="E40" s="1">
        <f t="shared" si="7"/>
        <v>0.15668485530100523</v>
      </c>
      <c r="F40">
        <f t="shared" si="17"/>
        <v>185</v>
      </c>
      <c r="H40">
        <v>18.154817613767658</v>
      </c>
      <c r="I40">
        <v>23.604435925083788</v>
      </c>
      <c r="J40">
        <v>1439.3570743693688</v>
      </c>
      <c r="L40">
        <f t="shared" si="18"/>
        <v>2.0833333333333481E-2</v>
      </c>
      <c r="M40">
        <f t="shared" si="19"/>
        <v>2.721001627790931E-2</v>
      </c>
      <c r="N40">
        <f t="shared" si="8"/>
        <v>2.4999999999999911E-2</v>
      </c>
      <c r="O40">
        <f t="shared" si="14"/>
        <v>2.5784213330612871E-2</v>
      </c>
      <c r="P40" s="1">
        <f t="shared" si="10"/>
        <v>0.15989778636310176</v>
      </c>
      <c r="Q40">
        <f t="shared" si="20"/>
        <v>2.5584325954340237E-2</v>
      </c>
      <c r="R40" s="1">
        <f t="shared" si="11"/>
        <v>0.17095068729948679</v>
      </c>
      <c r="S40">
        <f t="shared" si="12"/>
        <v>-4.9508799972793893E-3</v>
      </c>
      <c r="T40">
        <f t="shared" si="13"/>
        <v>1.4258029472964395E-3</v>
      </c>
    </row>
    <row r="41" spans="1:20" x14ac:dyDescent="0.25">
      <c r="A41">
        <v>39</v>
      </c>
      <c r="B41">
        <f t="shared" si="15"/>
        <v>1836.7346938775509</v>
      </c>
      <c r="C41" s="1">
        <f t="shared" si="6"/>
        <v>0.2040816326530612</v>
      </c>
      <c r="D41">
        <f t="shared" si="16"/>
        <v>274.50205656113349</v>
      </c>
      <c r="E41" s="1">
        <f t="shared" si="7"/>
        <v>0.15250114253396305</v>
      </c>
      <c r="F41">
        <f t="shared" si="17"/>
        <v>180.48780487804879</v>
      </c>
      <c r="H41">
        <v>17.695630279140939</v>
      </c>
      <c r="I41">
        <v>23.011954579461129</v>
      </c>
      <c r="J41">
        <v>1439.688824525321</v>
      </c>
      <c r="L41">
        <f t="shared" si="18"/>
        <v>2.0408163265306145E-2</v>
      </c>
      <c r="M41">
        <f t="shared" si="19"/>
        <v>2.6701449600887717E-2</v>
      </c>
      <c r="N41">
        <f t="shared" si="8"/>
        <v>2.4390243902438935E-2</v>
      </c>
      <c r="O41">
        <f t="shared" si="14"/>
        <v>2.5292864097874235E-2</v>
      </c>
      <c r="P41" s="1">
        <f t="shared" si="10"/>
        <v>0.15585351338306888</v>
      </c>
      <c r="Q41">
        <f t="shared" si="20"/>
        <v>2.5100423814535811E-2</v>
      </c>
      <c r="R41" s="1">
        <f t="shared" si="11"/>
        <v>0.16665975259688348</v>
      </c>
      <c r="S41">
        <f t="shared" si="12"/>
        <v>-4.8847008325680896E-3</v>
      </c>
      <c r="T41">
        <f t="shared" si="13"/>
        <v>1.408585503013482E-3</v>
      </c>
    </row>
    <row r="42" spans="1:20" x14ac:dyDescent="0.25">
      <c r="A42">
        <v>40</v>
      </c>
      <c r="B42">
        <f t="shared" si="15"/>
        <v>1800</v>
      </c>
      <c r="C42" s="1">
        <f t="shared" si="6"/>
        <v>0.2</v>
      </c>
      <c r="D42">
        <f t="shared" si="16"/>
        <v>267.30693376991729</v>
      </c>
      <c r="E42" s="1">
        <f t="shared" si="7"/>
        <v>0.14850385209439851</v>
      </c>
      <c r="F42">
        <f t="shared" si="17"/>
        <v>176.19047619047618</v>
      </c>
      <c r="H42">
        <v>17.256425203145987</v>
      </c>
      <c r="I42">
        <v>22.44506423985365</v>
      </c>
      <c r="J42">
        <v>1440.0154537998628</v>
      </c>
      <c r="L42">
        <f t="shared" si="18"/>
        <v>1.9999999999999907E-2</v>
      </c>
      <c r="M42">
        <f t="shared" si="19"/>
        <v>2.6211544209738147E-2</v>
      </c>
      <c r="N42">
        <f t="shared" si="8"/>
        <v>2.3809523809523947E-2</v>
      </c>
      <c r="O42">
        <f t="shared" si="14"/>
        <v>2.48199735791651E-2</v>
      </c>
      <c r="P42" s="1">
        <f t="shared" si="10"/>
        <v>0.15198523329868105</v>
      </c>
      <c r="Q42">
        <f t="shared" si="20"/>
        <v>2.4634601882686069E-2</v>
      </c>
      <c r="R42" s="1">
        <f t="shared" si="11"/>
        <v>0.16255415594179229</v>
      </c>
      <c r="S42">
        <f t="shared" si="12"/>
        <v>-4.8199735791651932E-3</v>
      </c>
      <c r="T42">
        <f t="shared" si="13"/>
        <v>1.3915706305730469E-3</v>
      </c>
    </row>
    <row r="43" spans="1:20" x14ac:dyDescent="0.25">
      <c r="A43">
        <v>41</v>
      </c>
      <c r="B43">
        <f t="shared" si="15"/>
        <v>1764.705882352941</v>
      </c>
      <c r="C43" s="1">
        <f t="shared" si="6"/>
        <v>0.19607843137254899</v>
      </c>
      <c r="D43">
        <f t="shared" si="16"/>
        <v>260.42664267974249</v>
      </c>
      <c r="E43" s="1">
        <f t="shared" si="7"/>
        <v>0.1446814681554125</v>
      </c>
      <c r="F43">
        <f t="shared" si="17"/>
        <v>172.09302325581396</v>
      </c>
      <c r="H43">
        <v>16.835980745542987</v>
      </c>
      <c r="I43">
        <v>21.90221099173306</v>
      </c>
      <c r="J43">
        <v>1440.3370847054334</v>
      </c>
      <c r="L43">
        <f t="shared" si="18"/>
        <v>1.9607843137255054E-2</v>
      </c>
      <c r="M43">
        <f t="shared" si="19"/>
        <v>2.5739291507106854E-2</v>
      </c>
      <c r="N43">
        <f t="shared" si="8"/>
        <v>2.3255813953488302E-2</v>
      </c>
      <c r="O43">
        <f t="shared" si="14"/>
        <v>2.4364516558525118E-2</v>
      </c>
      <c r="P43" s="1">
        <f t="shared" si="10"/>
        <v>0.14828218656532405</v>
      </c>
      <c r="Q43">
        <f t="shared" si="20"/>
        <v>2.4185862972790906E-2</v>
      </c>
      <c r="R43" s="1">
        <f t="shared" si="11"/>
        <v>0.15862264340052643</v>
      </c>
      <c r="S43">
        <f t="shared" si="12"/>
        <v>-4.7566734212700634E-3</v>
      </c>
      <c r="T43">
        <f t="shared" si="13"/>
        <v>1.3747749485817362E-3</v>
      </c>
    </row>
    <row r="44" spans="1:20" x14ac:dyDescent="0.25">
      <c r="A44">
        <v>42</v>
      </c>
      <c r="B44">
        <f t="shared" si="15"/>
        <v>1730.7692307692307</v>
      </c>
      <c r="C44" s="1">
        <f t="shared" si="6"/>
        <v>0.19230769230769229</v>
      </c>
      <c r="D44">
        <f t="shared" si="16"/>
        <v>253.8420794355826</v>
      </c>
      <c r="E44" s="1">
        <f t="shared" si="7"/>
        <v>0.14102337746421256</v>
      </c>
      <c r="F44">
        <f t="shared" si="17"/>
        <v>168.18181818181819</v>
      </c>
      <c r="H44">
        <v>16.433170769163013</v>
      </c>
      <c r="I44">
        <v>21.381961597586407</v>
      </c>
      <c r="J44">
        <v>1440.6538373121061</v>
      </c>
      <c r="L44">
        <f t="shared" si="18"/>
        <v>1.9230769230769162E-2</v>
      </c>
      <c r="M44">
        <f t="shared" si="19"/>
        <v>2.5283754290290505E-2</v>
      </c>
      <c r="N44">
        <f t="shared" si="8"/>
        <v>2.2727272727272707E-2</v>
      </c>
      <c r="O44">
        <f t="shared" si="14"/>
        <v>2.3925542709272274E-2</v>
      </c>
      <c r="P44" s="1">
        <f t="shared" si="10"/>
        <v>0.14473445477763111</v>
      </c>
      <c r="Q44">
        <f t="shared" si="20"/>
        <v>2.3753282001667264E-2</v>
      </c>
      <c r="R44" s="1">
        <f t="shared" si="11"/>
        <v>0.15485483501998382</v>
      </c>
      <c r="S44">
        <f t="shared" si="12"/>
        <v>-4.6947734785031114E-3</v>
      </c>
      <c r="T44">
        <f t="shared" si="13"/>
        <v>1.3582115810182316E-3</v>
      </c>
    </row>
    <row r="45" spans="1:20" x14ac:dyDescent="0.25">
      <c r="A45">
        <v>43</v>
      </c>
      <c r="B45">
        <f t="shared" si="15"/>
        <v>1698.1132075471698</v>
      </c>
      <c r="C45" s="1">
        <f t="shared" si="6"/>
        <v>0.18867924528301888</v>
      </c>
      <c r="D45">
        <f t="shared" si="16"/>
        <v>247.53561144545128</v>
      </c>
      <c r="E45" s="1">
        <f t="shared" si="7"/>
        <v>0.13751978413636182</v>
      </c>
      <c r="F45">
        <f t="shared" si="17"/>
        <v>164.44444444444446</v>
      </c>
      <c r="H45">
        <v>16.0469555987105</v>
      </c>
      <c r="I45">
        <v>20.882992150648974</v>
      </c>
      <c r="J45">
        <v>1440.9658290933348</v>
      </c>
      <c r="L45">
        <f t="shared" si="18"/>
        <v>1.8867924528301883E-2</v>
      </c>
      <c r="M45">
        <f t="shared" si="19"/>
        <v>2.4844060544074287E-2</v>
      </c>
      <c r="N45">
        <f t="shared" si="8"/>
        <v>2.2222222222222143E-2</v>
      </c>
      <c r="O45">
        <f t="shared" si="14"/>
        <v>2.350216984157727E-2</v>
      </c>
      <c r="P45" s="1">
        <f t="shared" si="10"/>
        <v>0.14133288103951913</v>
      </c>
      <c r="Q45">
        <f t="shared" si="20"/>
        <v>2.3335999583581568E-2</v>
      </c>
      <c r="R45" s="1">
        <f t="shared" si="11"/>
        <v>0.15124114265444186</v>
      </c>
      <c r="S45">
        <f t="shared" si="12"/>
        <v>-4.6342453132753869E-3</v>
      </c>
      <c r="T45">
        <f t="shared" si="13"/>
        <v>1.3418907024970173E-3</v>
      </c>
    </row>
    <row r="46" spans="1:20" x14ac:dyDescent="0.25">
      <c r="A46">
        <v>44</v>
      </c>
      <c r="B46">
        <f t="shared" si="15"/>
        <v>1666.6666666666665</v>
      </c>
      <c r="C46" s="1">
        <f t="shared" si="6"/>
        <v>0.18518518518518517</v>
      </c>
      <c r="D46">
        <f t="shared" si="16"/>
        <v>241.4909408625513</v>
      </c>
      <c r="E46" s="1">
        <f t="shared" si="7"/>
        <v>0.13416163381252849</v>
      </c>
      <c r="F46">
        <f t="shared" si="17"/>
        <v>160.86956521739131</v>
      </c>
      <c r="H46">
        <v>15.676373979977791</v>
      </c>
      <c r="I46">
        <v>20.404077974932655</v>
      </c>
      <c r="J46">
        <v>1441.2731748157451</v>
      </c>
      <c r="L46">
        <f t="shared" si="18"/>
        <v>1.8518518518518601E-2</v>
      </c>
      <c r="M46">
        <f t="shared" si="19"/>
        <v>2.4419397870079962E-2</v>
      </c>
      <c r="N46">
        <f t="shared" si="8"/>
        <v>2.1739130434782594E-2</v>
      </c>
      <c r="O46">
        <f t="shared" si="14"/>
        <v>2.3093577872334126E-2</v>
      </c>
      <c r="P46" s="1">
        <f t="shared" si="10"/>
        <v>0.13806899914531165</v>
      </c>
      <c r="Q46">
        <f t="shared" si="20"/>
        <v>2.2933216287275959E-2</v>
      </c>
      <c r="R46" s="1">
        <f t="shared" si="11"/>
        <v>0.14777269681841279</v>
      </c>
      <c r="S46">
        <f t="shared" si="12"/>
        <v>-4.5750593538155249E-3</v>
      </c>
      <c r="T46">
        <f t="shared" si="13"/>
        <v>1.3258199977458363E-3</v>
      </c>
    </row>
    <row r="47" spans="1:20" x14ac:dyDescent="0.25">
      <c r="A47">
        <v>45</v>
      </c>
      <c r="B47">
        <f t="shared" si="15"/>
        <v>1636.3636363636365</v>
      </c>
      <c r="C47" s="1">
        <f t="shared" si="6"/>
        <v>0.18181818181818182</v>
      </c>
      <c r="D47">
        <f t="shared" si="16"/>
        <v>235.69298281608201</v>
      </c>
      <c r="E47" s="1">
        <f t="shared" si="7"/>
        <v>0.13094054600893446</v>
      </c>
      <c r="F47">
        <f t="shared" si="17"/>
        <v>157.44680851063831</v>
      </c>
      <c r="H47">
        <v>15.320535913243786</v>
      </c>
      <c r="I47">
        <v>19.94408461510012</v>
      </c>
      <c r="J47">
        <v>1441.5759864652107</v>
      </c>
      <c r="L47">
        <f t="shared" si="18"/>
        <v>1.8181818181817966E-2</v>
      </c>
      <c r="M47">
        <f t="shared" si="19"/>
        <v>2.4009008477752003E-2</v>
      </c>
      <c r="N47">
        <f t="shared" si="8"/>
        <v>2.1276595744680882E-2</v>
      </c>
      <c r="O47">
        <f t="shared" si="14"/>
        <v>2.2699003429523246E-2</v>
      </c>
      <c r="P47" s="1">
        <f t="shared" si="10"/>
        <v>0.13493497046020139</v>
      </c>
      <c r="Q47">
        <f t="shared" si="20"/>
        <v>2.2544187509852542E-2</v>
      </c>
      <c r="R47" s="1">
        <f t="shared" si="11"/>
        <v>0.1444412814325019</v>
      </c>
      <c r="S47">
        <f t="shared" si="12"/>
        <v>-4.5171852477052798E-3</v>
      </c>
      <c r="T47">
        <f t="shared" si="13"/>
        <v>1.3100050482287573E-3</v>
      </c>
    </row>
    <row r="48" spans="1:20" x14ac:dyDescent="0.25">
      <c r="A48">
        <v>46</v>
      </c>
      <c r="B48">
        <f t="shared" si="15"/>
        <v>1607.1428571428569</v>
      </c>
      <c r="C48" s="1">
        <f t="shared" si="6"/>
        <v>0.17857142857142855</v>
      </c>
      <c r="D48">
        <f t="shared" si="16"/>
        <v>230.12775657993063</v>
      </c>
      <c r="E48" s="1">
        <f t="shared" si="7"/>
        <v>0.12784875365551701</v>
      </c>
      <c r="F48">
        <f t="shared" si="17"/>
        <v>154.16666666666666</v>
      </c>
      <c r="H48">
        <v>14.978616252506811</v>
      </c>
      <c r="I48">
        <v>19.501959782935337</v>
      </c>
      <c r="J48">
        <v>1441.8743732025798</v>
      </c>
      <c r="L48">
        <f t="shared" si="18"/>
        <v>1.7857142857143127E-2</v>
      </c>
      <c r="M48">
        <f t="shared" si="19"/>
        <v>2.361218467201498E-2</v>
      </c>
      <c r="N48">
        <f t="shared" si="8"/>
        <v>2.0833333333333481E-2</v>
      </c>
      <c r="O48">
        <f t="shared" si="14"/>
        <v>2.2317735010914608E-2</v>
      </c>
      <c r="P48" s="1">
        <f t="shared" si="10"/>
        <v>0.13192352754576503</v>
      </c>
      <c r="Q48">
        <f t="shared" si="20"/>
        <v>2.2168218832667841E-2</v>
      </c>
      <c r="R48" s="1">
        <f t="shared" si="11"/>
        <v>0.14123927549723525</v>
      </c>
      <c r="S48">
        <f t="shared" si="12"/>
        <v>-4.460592153771481E-3</v>
      </c>
      <c r="T48">
        <f t="shared" si="13"/>
        <v>1.294449661100372E-3</v>
      </c>
    </row>
    <row r="49" spans="1:20" x14ac:dyDescent="0.25">
      <c r="A49">
        <v>47</v>
      </c>
      <c r="B49">
        <f t="shared" si="15"/>
        <v>1578.9473684210525</v>
      </c>
      <c r="C49" s="1">
        <f t="shared" si="6"/>
        <v>0.17543859649122806</v>
      </c>
      <c r="D49">
        <f t="shared" si="16"/>
        <v>224.78228811661651</v>
      </c>
      <c r="E49" s="1">
        <f t="shared" si="7"/>
        <v>0.12487904895367584</v>
      </c>
      <c r="F49">
        <f t="shared" si="17"/>
        <v>151.0204081632653</v>
      </c>
      <c r="H49">
        <v>14.649848977226263</v>
      </c>
      <c r="I49">
        <v>19.076726143933357</v>
      </c>
      <c r="J49">
        <v>1442.1684413435125</v>
      </c>
      <c r="L49">
        <f t="shared" si="18"/>
        <v>1.7543859649122751E-2</v>
      </c>
      <c r="M49">
        <f t="shared" si="19"/>
        <v>2.322826478107809E-2</v>
      </c>
      <c r="N49">
        <f t="shared" si="8"/>
        <v>2.0408163265306145E-2</v>
      </c>
      <c r="O49">
        <f t="shared" si="14"/>
        <v>2.1949108631815428E-2</v>
      </c>
      <c r="P49" s="1">
        <f t="shared" si="10"/>
        <v>0.12902792370857075</v>
      </c>
      <c r="Q49">
        <f t="shared" si="20"/>
        <v>2.1804661876806297E-2</v>
      </c>
      <c r="R49" s="1">
        <f t="shared" si="11"/>
        <v>0.13815960085129292</v>
      </c>
      <c r="S49">
        <f t="shared" si="12"/>
        <v>-4.4052489826926777E-3</v>
      </c>
      <c r="T49">
        <f t="shared" si="13"/>
        <v>1.2791561492626613E-3</v>
      </c>
    </row>
    <row r="50" spans="1:20" x14ac:dyDescent="0.25">
      <c r="A50">
        <v>48</v>
      </c>
      <c r="B50">
        <f t="shared" si="15"/>
        <v>1551.7241379310344</v>
      </c>
      <c r="C50" s="1">
        <f t="shared" si="6"/>
        <v>0.17241379310344826</v>
      </c>
      <c r="D50">
        <f t="shared" si="16"/>
        <v>219.6445226445671</v>
      </c>
      <c r="E50" s="1">
        <f t="shared" si="7"/>
        <v>0.12202473480253728</v>
      </c>
      <c r="F50">
        <f t="shared" si="17"/>
        <v>148</v>
      </c>
      <c r="H50">
        <v>14.333522055865858</v>
      </c>
      <c r="I50">
        <v>18.667474844565852</v>
      </c>
      <c r="J50">
        <v>1442.4582943584637</v>
      </c>
      <c r="L50">
        <f t="shared" si="18"/>
        <v>1.7241379310344751E-2</v>
      </c>
      <c r="M50">
        <f t="shared" si="19"/>
        <v>2.2856629475112133E-2</v>
      </c>
      <c r="N50">
        <f t="shared" si="8"/>
        <v>2.0000000000000018E-2</v>
      </c>
      <c r="O50">
        <f t="shared" si="14"/>
        <v>2.1592503912644223E-2</v>
      </c>
      <c r="P50" s="1">
        <f t="shared" si="10"/>
        <v>0.12624188776105305</v>
      </c>
      <c r="Q50">
        <f t="shared" si="20"/>
        <v>2.1452910540294745E-2</v>
      </c>
      <c r="R50" s="1">
        <f t="shared" si="11"/>
        <v>0.1351956752939473</v>
      </c>
      <c r="S50">
        <f t="shared" si="12"/>
        <v>-4.3511246022994721E-3</v>
      </c>
      <c r="T50">
        <f t="shared" si="13"/>
        <v>1.2641255624679104E-3</v>
      </c>
    </row>
    <row r="51" spans="1:20" x14ac:dyDescent="0.25">
      <c r="A51">
        <v>49</v>
      </c>
      <c r="B51">
        <f t="shared" si="15"/>
        <v>1525.4237288135594</v>
      </c>
      <c r="C51" s="1">
        <f t="shared" si="6"/>
        <v>0.16949152542372881</v>
      </c>
      <c r="D51">
        <f t="shared" si="16"/>
        <v>214.7032460562391</v>
      </c>
      <c r="E51" s="1">
        <f t="shared" si="7"/>
        <v>0.11927958114235505</v>
      </c>
      <c r="F51">
        <f t="shared" si="17"/>
        <v>145.09803921568627</v>
      </c>
      <c r="H51">
        <v>14.028972831618789</v>
      </c>
      <c r="I51">
        <v>18.273359693368441</v>
      </c>
      <c r="J51">
        <v>1442.7440328883097</v>
      </c>
      <c r="L51">
        <f t="shared" si="18"/>
        <v>1.6949152542372836E-2</v>
      </c>
      <c r="M51">
        <f t="shared" si="19"/>
        <v>2.2496698432694751E-2</v>
      </c>
      <c r="N51">
        <f t="shared" si="8"/>
        <v>1.9607843137254943E-2</v>
      </c>
      <c r="O51">
        <f t="shared" si="14"/>
        <v>2.1247340539196746E-2</v>
      </c>
      <c r="P51" s="1">
        <f t="shared" si="10"/>
        <v>0.12355958338148292</v>
      </c>
      <c r="Q51">
        <f t="shared" si="20"/>
        <v>2.1112397604871491E-2</v>
      </c>
      <c r="R51" s="1">
        <f t="shared" si="11"/>
        <v>0.1323413704426824</v>
      </c>
      <c r="S51">
        <f t="shared" si="12"/>
        <v>-4.2981879968239101E-3</v>
      </c>
      <c r="T51">
        <f t="shared" si="13"/>
        <v>1.2493578934980043E-3</v>
      </c>
    </row>
    <row r="52" spans="1:20" x14ac:dyDescent="0.25">
      <c r="A52">
        <v>50</v>
      </c>
      <c r="B52">
        <f t="shared" si="15"/>
        <v>1500</v>
      </c>
      <c r="C52" s="1">
        <f t="shared" si="6"/>
        <v>0.16666666666666666</v>
      </c>
      <c r="D52">
        <f t="shared" si="16"/>
        <v>209.94801416779265</v>
      </c>
      <c r="E52" s="1">
        <f t="shared" si="7"/>
        <v>0.1166377856487737</v>
      </c>
      <c r="F52">
        <f t="shared" si="17"/>
        <v>142.30769230769232</v>
      </c>
      <c r="H52">
        <v>13.735583869691871</v>
      </c>
      <c r="I52">
        <v>17.893591920625184</v>
      </c>
      <c r="J52">
        <v>1443.0257547727481</v>
      </c>
      <c r="L52">
        <f t="shared" si="18"/>
        <v>1.6666666666666718E-2</v>
      </c>
      <c r="M52">
        <f t="shared" si="19"/>
        <v>2.2147927317320848E-2</v>
      </c>
      <c r="N52">
        <f t="shared" si="8"/>
        <v>1.9230769230769162E-2</v>
      </c>
      <c r="O52">
        <f t="shared" si="14"/>
        <v>2.0913075066028575E-2</v>
      </c>
      <c r="P52" s="1">
        <f t="shared" si="10"/>
        <v>0.12097557253909876</v>
      </c>
      <c r="Q52">
        <f t="shared" si="20"/>
        <v>2.078259165888785E-2</v>
      </c>
      <c r="R52" s="1">
        <f t="shared" si="11"/>
        <v>0.1295909737811945</v>
      </c>
      <c r="S52">
        <f t="shared" si="12"/>
        <v>-4.2464083993618562E-3</v>
      </c>
      <c r="T52">
        <f t="shared" si="13"/>
        <v>1.2348522512922733E-3</v>
      </c>
    </row>
    <row r="53" spans="1:20" x14ac:dyDescent="0.25">
      <c r="A53">
        <v>51</v>
      </c>
      <c r="B53">
        <f t="shared" si="15"/>
        <v>1475.4098360655737</v>
      </c>
      <c r="C53" s="1">
        <f t="shared" si="6"/>
        <v>0.16393442622950818</v>
      </c>
      <c r="D53">
        <f t="shared" si="16"/>
        <v>205.36908891218496</v>
      </c>
      <c r="E53" s="1">
        <f t="shared" si="7"/>
        <v>0.1140939382845472</v>
      </c>
      <c r="F53">
        <f t="shared" si="17"/>
        <v>139.62264150943395</v>
      </c>
      <c r="H53">
        <v>13.452779213300788</v>
      </c>
      <c r="I53">
        <v>17.5274354506092</v>
      </c>
      <c r="J53">
        <v>1443.3035550896052</v>
      </c>
      <c r="L53">
        <f t="shared" si="18"/>
        <v>1.6393442622950838E-2</v>
      </c>
      <c r="M53">
        <f t="shared" si="19"/>
        <v>2.1809805030821416E-2</v>
      </c>
      <c r="N53">
        <f t="shared" si="8"/>
        <v>1.8867924528302105E-2</v>
      </c>
      <c r="O53">
        <f t="shared" si="14"/>
        <v>2.0589198032935685E-2</v>
      </c>
      <c r="P53" s="1">
        <f t="shared" si="10"/>
        <v>0.11848478251894348</v>
      </c>
      <c r="Q53">
        <f t="shared" si="20"/>
        <v>2.0462994330050166E-2</v>
      </c>
      <c r="R53" s="1">
        <f t="shared" si="11"/>
        <v>0.12693915441948425</v>
      </c>
      <c r="S53">
        <f t="shared" si="12"/>
        <v>-4.1957554099848471E-3</v>
      </c>
      <c r="T53">
        <f t="shared" si="13"/>
        <v>1.2206069978857315E-3</v>
      </c>
    </row>
    <row r="54" spans="1:20" x14ac:dyDescent="0.25">
      <c r="A54">
        <v>52</v>
      </c>
      <c r="B54">
        <f t="shared" si="15"/>
        <v>1451.6129032258063</v>
      </c>
      <c r="C54" s="1">
        <f t="shared" si="6"/>
        <v>0.16129032258064516</v>
      </c>
      <c r="D54">
        <f t="shared" si="16"/>
        <v>200.95738070010407</v>
      </c>
      <c r="E54" s="1">
        <f t="shared" si="7"/>
        <v>0.1116429892778356</v>
      </c>
      <c r="F54">
        <f t="shared" si="17"/>
        <v>137.03703703703704</v>
      </c>
      <c r="H54">
        <v>13.18002100271862</v>
      </c>
      <c r="I54">
        <v>17.174202629855738</v>
      </c>
      <c r="J54">
        <v>1443.5775262014968</v>
      </c>
      <c r="L54">
        <f t="shared" si="18"/>
        <v>1.6129032258064502E-2</v>
      </c>
      <c r="M54">
        <f t="shared" si="19"/>
        <v>2.1481851214558034E-2</v>
      </c>
      <c r="N54">
        <f t="shared" si="8"/>
        <v>1.8518518518518379E-2</v>
      </c>
      <c r="O54">
        <f t="shared" si="14"/>
        <v>2.0275231330080246E-2</v>
      </c>
      <c r="P54" s="1">
        <f t="shared" si="10"/>
        <v>0.11608247614427765</v>
      </c>
      <c r="Q54">
        <f t="shared" si="20"/>
        <v>2.0153137733631477E-2</v>
      </c>
      <c r="R54" s="1">
        <f t="shared" si="11"/>
        <v>0.12438093215667767</v>
      </c>
      <c r="S54">
        <f t="shared" si="12"/>
        <v>-4.1461990720157438E-3</v>
      </c>
      <c r="T54">
        <f t="shared" si="13"/>
        <v>1.2066198844777887E-3</v>
      </c>
    </row>
    <row r="55" spans="1:20" x14ac:dyDescent="0.25">
      <c r="A55">
        <v>53</v>
      </c>
      <c r="B55">
        <f t="shared" si="15"/>
        <v>1428.5714285714284</v>
      </c>
      <c r="C55" s="1">
        <f t="shared" si="6"/>
        <v>0.15873015873015872</v>
      </c>
      <c r="D55">
        <f t="shared" si="16"/>
        <v>196.70439627000226</v>
      </c>
      <c r="E55" s="1">
        <f t="shared" si="7"/>
        <v>0.10928022015000126</v>
      </c>
      <c r="F55">
        <f t="shared" si="17"/>
        <v>134.54545454545453</v>
      </c>
      <c r="H55">
        <v>12.916806416892744</v>
      </c>
      <c r="I55">
        <v>16.833250360528233</v>
      </c>
      <c r="J55">
        <v>1443.847757809604</v>
      </c>
      <c r="L55">
        <f t="shared" si="18"/>
        <v>1.5873015873015928E-2</v>
      </c>
      <c r="M55">
        <f t="shared" si="19"/>
        <v>2.1163613972699391E-2</v>
      </c>
      <c r="N55">
        <f t="shared" si="8"/>
        <v>1.8181818181818299E-2</v>
      </c>
      <c r="O55">
        <f t="shared" si="14"/>
        <v>1.9970725825974256E-2</v>
      </c>
      <c r="P55" s="1">
        <f t="shared" si="10"/>
        <v>0.11376422484000008</v>
      </c>
      <c r="Q55">
        <f t="shared" si="20"/>
        <v>1.985258219410968E-2</v>
      </c>
      <c r="R55" s="1">
        <f t="shared" si="11"/>
        <v>0.12191164947765726</v>
      </c>
      <c r="S55">
        <f t="shared" si="12"/>
        <v>-4.0977099529583283E-3</v>
      </c>
      <c r="T55">
        <f t="shared" si="13"/>
        <v>1.1928881467251351E-3</v>
      </c>
    </row>
    <row r="56" spans="1:20" x14ac:dyDescent="0.25">
      <c r="A56">
        <v>54</v>
      </c>
      <c r="B56">
        <f t="shared" si="15"/>
        <v>1406.25</v>
      </c>
      <c r="C56" s="1">
        <f t="shared" si="6"/>
        <v>0.15625</v>
      </c>
      <c r="D56">
        <f t="shared" si="16"/>
        <v>192.60219143199501</v>
      </c>
      <c r="E56" s="1">
        <f t="shared" si="7"/>
        <v>0.10700121746221945</v>
      </c>
      <c r="F56">
        <f t="shared" si="17"/>
        <v>132.14285714285714</v>
      </c>
      <c r="H56">
        <v>12.662664902715479</v>
      </c>
      <c r="I56">
        <v>16.503976595604104</v>
      </c>
      <c r="J56">
        <v>1444.1143370116929</v>
      </c>
      <c r="L56">
        <f t="shared" si="18"/>
        <v>1.5624999999999889E-2</v>
      </c>
      <c r="M56">
        <f t="shared" si="19"/>
        <v>2.0854667794899973E-2</v>
      </c>
      <c r="N56">
        <f t="shared" si="8"/>
        <v>1.7857142857142794E-2</v>
      </c>
      <c r="O56">
        <f t="shared" si="14"/>
        <v>1.9675259191381578E-2</v>
      </c>
      <c r="P56" s="1">
        <f t="shared" si="10"/>
        <v>0.11152588422956648</v>
      </c>
      <c r="Q56">
        <f t="shared" si="20"/>
        <v>1.9560914135527407E-2</v>
      </c>
      <c r="R56" s="1">
        <f t="shared" si="11"/>
        <v>0.11952694617010429</v>
      </c>
      <c r="S56">
        <f t="shared" si="12"/>
        <v>-4.0502591913816888E-3</v>
      </c>
      <c r="T56">
        <f t="shared" si="13"/>
        <v>1.1794086035183948E-3</v>
      </c>
    </row>
    <row r="57" spans="1:20" x14ac:dyDescent="0.25">
      <c r="A57">
        <v>55</v>
      </c>
      <c r="B57">
        <f t="shared" si="15"/>
        <v>1384.6153846153848</v>
      </c>
      <c r="C57" s="1">
        <f t="shared" si="6"/>
        <v>0.15384615384615385</v>
      </c>
      <c r="D57">
        <f t="shared" si="16"/>
        <v>188.64332818257799</v>
      </c>
      <c r="E57" s="1">
        <f t="shared" si="7"/>
        <v>0.10480184899032111</v>
      </c>
      <c r="F57">
        <f t="shared" si="17"/>
        <v>129.82456140350877</v>
      </c>
      <c r="H57">
        <v>12.417155660971401</v>
      </c>
      <c r="I57">
        <v>16.185817156932305</v>
      </c>
      <c r="J57">
        <v>1444.3773483637431</v>
      </c>
      <c r="L57">
        <f t="shared" si="18"/>
        <v>1.538461538461533E-2</v>
      </c>
      <c r="M57">
        <f t="shared" si="19"/>
        <v>2.0554611658272992E-2</v>
      </c>
      <c r="N57">
        <f t="shared" si="8"/>
        <v>1.7543859649122862E-2</v>
      </c>
      <c r="O57">
        <f t="shared" si="14"/>
        <v>1.938843392210654E-2</v>
      </c>
      <c r="P57" s="1">
        <f t="shared" si="10"/>
        <v>0.10936357199257701</v>
      </c>
      <c r="Q57">
        <f t="shared" si="20"/>
        <v>1.9277744174488354E-2</v>
      </c>
      <c r="R57" s="1">
        <f t="shared" si="11"/>
        <v>0.11722273627987917</v>
      </c>
      <c r="S57">
        <f t="shared" si="12"/>
        <v>-4.0038185374912105E-3</v>
      </c>
      <c r="T57">
        <f t="shared" si="13"/>
        <v>1.1661777361664516E-3</v>
      </c>
    </row>
    <row r="58" spans="1:20" x14ac:dyDescent="0.25">
      <c r="A58">
        <v>56</v>
      </c>
      <c r="B58">
        <f t="shared" si="15"/>
        <v>1363.6363636363635</v>
      </c>
      <c r="C58" s="1">
        <f t="shared" si="6"/>
        <v>0.15151515151515149</v>
      </c>
      <c r="D58">
        <f t="shared" si="16"/>
        <v>184.82083572963529</v>
      </c>
      <c r="E58" s="1">
        <f t="shared" si="7"/>
        <v>0.1026782420720196</v>
      </c>
      <c r="F58">
        <f t="shared" si="17"/>
        <v>127.58620689655172</v>
      </c>
      <c r="H58">
        <v>12.179865361668211</v>
      </c>
      <c r="I58">
        <v>15.878242842175723</v>
      </c>
      <c r="J58">
        <v>1444.636873944658</v>
      </c>
      <c r="L58">
        <f t="shared" si="18"/>
        <v>1.515151515151536E-2</v>
      </c>
      <c r="M58">
        <f t="shared" si="19"/>
        <v>2.0263067290898884E-2</v>
      </c>
      <c r="N58">
        <f t="shared" si="8"/>
        <v>1.7241379310344862E-2</v>
      </c>
      <c r="O58">
        <f t="shared" si="14"/>
        <v>1.9109875544930266E-2</v>
      </c>
      <c r="P58" s="1">
        <f t="shared" si="10"/>
        <v>0.10727364774264984</v>
      </c>
      <c r="Q58">
        <f t="shared" si="20"/>
        <v>1.9002705379311036E-2</v>
      </c>
      <c r="R58" s="1">
        <f t="shared" si="11"/>
        <v>0.11499518715859595</v>
      </c>
      <c r="S58">
        <f t="shared" si="12"/>
        <v>-3.9583603934149059E-3</v>
      </c>
      <c r="T58">
        <f t="shared" si="13"/>
        <v>1.1531917459686181E-3</v>
      </c>
    </row>
    <row r="59" spans="1:20" x14ac:dyDescent="0.25">
      <c r="A59">
        <v>57</v>
      </c>
      <c r="B59">
        <f t="shared" si="15"/>
        <v>1343.2835820895521</v>
      </c>
      <c r="C59" s="1">
        <f t="shared" si="6"/>
        <v>0.14925373134328357</v>
      </c>
      <c r="D59">
        <f t="shared" si="16"/>
        <v>181.12817502150358</v>
      </c>
      <c r="E59" s="1">
        <f t="shared" si="7"/>
        <v>0.10062676390083532</v>
      </c>
      <c r="F59">
        <f t="shared" si="17"/>
        <v>125.42372881355932</v>
      </c>
      <c r="H59">
        <v>11.950406065034484</v>
      </c>
      <c r="I59">
        <v>15.580756790758253</v>
      </c>
      <c r="J59">
        <v>1444.8929934221792</v>
      </c>
      <c r="L59">
        <f t="shared" si="18"/>
        <v>1.4925373134328401E-2</v>
      </c>
      <c r="M59">
        <f t="shared" si="19"/>
        <v>1.9979677581014266E-2</v>
      </c>
      <c r="N59">
        <f t="shared" si="8"/>
        <v>1.6949152542372836E-2</v>
      </c>
      <c r="O59">
        <f t="shared" si="14"/>
        <v>1.8839230961934073E-2</v>
      </c>
      <c r="P59" s="1">
        <f t="shared" si="10"/>
        <v>0.10525269471669692</v>
      </c>
      <c r="Q59">
        <f t="shared" si="20"/>
        <v>1.8735451672731052E-2</v>
      </c>
      <c r="R59" s="1">
        <f t="shared" si="11"/>
        <v>0.11284070038698943</v>
      </c>
      <c r="S59">
        <f t="shared" si="12"/>
        <v>-3.9138578276056712E-3</v>
      </c>
      <c r="T59">
        <f t="shared" si="13"/>
        <v>1.1404466190801932E-3</v>
      </c>
    </row>
    <row r="60" spans="1:20" x14ac:dyDescent="0.25">
      <c r="A60">
        <v>58</v>
      </c>
      <c r="B60">
        <f t="shared" si="15"/>
        <v>1323.5294117647056</v>
      </c>
      <c r="C60" s="1">
        <f t="shared" si="6"/>
        <v>0.14705882352941174</v>
      </c>
      <c r="D60">
        <f t="shared" si="16"/>
        <v>177.5592064210756</v>
      </c>
      <c r="E60" s="1">
        <f t="shared" si="7"/>
        <v>9.8644003567264216E-2</v>
      </c>
      <c r="F60">
        <f t="shared" si="17"/>
        <v>123.33333333333333</v>
      </c>
      <c r="H60">
        <v>11.728413326908157</v>
      </c>
      <c r="I60">
        <v>15.29289208242937</v>
      </c>
      <c r="J60">
        <v>1445.1457841199767</v>
      </c>
      <c r="L60">
        <f t="shared" si="18"/>
        <v>1.4705882352941235E-2</v>
      </c>
      <c r="M60">
        <f t="shared" si="19"/>
        <v>1.9704105117849702E-2</v>
      </c>
      <c r="N60">
        <f t="shared" si="8"/>
        <v>1.6666666666666718E-2</v>
      </c>
      <c r="O60">
        <f t="shared" si="14"/>
        <v>1.8576166945142747E-2</v>
      </c>
      <c r="P60" s="1">
        <f t="shared" si="10"/>
        <v>0.10329750308821341</v>
      </c>
      <c r="Q60">
        <f t="shared" si="20"/>
        <v>1.8475656362188397E-2</v>
      </c>
      <c r="R60" s="1">
        <f t="shared" si="11"/>
        <v>0.11075589438297075</v>
      </c>
      <c r="S60">
        <f t="shared" si="12"/>
        <v>-3.8702845922015117E-3</v>
      </c>
      <c r="T60">
        <f t="shared" si="13"/>
        <v>1.1279381727069548E-3</v>
      </c>
    </row>
    <row r="61" spans="1:20" x14ac:dyDescent="0.25">
      <c r="A61">
        <v>59</v>
      </c>
      <c r="B61">
        <f t="shared" si="15"/>
        <v>1304.3478260869565</v>
      </c>
      <c r="C61" s="1">
        <f t="shared" si="6"/>
        <v>0.14492753623188406</v>
      </c>
      <c r="D61">
        <f t="shared" si="16"/>
        <v>174.10816020709626</v>
      </c>
      <c r="E61" s="1">
        <f t="shared" si="7"/>
        <v>9.6726755670609038E-2</v>
      </c>
      <c r="F61">
        <f t="shared" si="17"/>
        <v>121.31147540983608</v>
      </c>
      <c r="H61">
        <v>11.513509432903296</v>
      </c>
      <c r="I61">
        <v>15.014164026889492</v>
      </c>
      <c r="J61">
        <v>1445.3954860160272</v>
      </c>
      <c r="L61">
        <f t="shared" si="18"/>
        <v>1.4492753623188248E-2</v>
      </c>
      <c r="M61">
        <f t="shared" si="19"/>
        <v>1.9436030851564534E-2</v>
      </c>
      <c r="N61">
        <f t="shared" si="8"/>
        <v>1.6393442622950727E-2</v>
      </c>
      <c r="O61">
        <f t="shared" si="14"/>
        <v>1.8323356110908295E-2</v>
      </c>
      <c r="P61" s="1">
        <f t="shared" si="10"/>
        <v>0.10140474615376042</v>
      </c>
      <c r="Q61">
        <f t="shared" si="20"/>
        <v>1.822598721272084E-2</v>
      </c>
      <c r="R61" s="1">
        <f t="shared" si="11"/>
        <v>0.10873725886821327</v>
      </c>
      <c r="S61">
        <f t="shared" si="12"/>
        <v>-3.8306024877200473E-3</v>
      </c>
      <c r="T61">
        <f t="shared" si="13"/>
        <v>1.1126747406562387E-3</v>
      </c>
    </row>
    <row r="62" spans="1:20" x14ac:dyDescent="0.25">
      <c r="A62">
        <v>60</v>
      </c>
      <c r="B62">
        <f t="shared" si="15"/>
        <v>1285.7142857142856</v>
      </c>
      <c r="C62" s="1">
        <f t="shared" si="6"/>
        <v>0.14285714285714285</v>
      </c>
      <c r="D62">
        <f t="shared" si="16"/>
        <v>170.76960962076151</v>
      </c>
      <c r="E62" s="1">
        <f t="shared" si="7"/>
        <v>9.4872005344867505E-2</v>
      </c>
      <c r="F62">
        <f t="shared" si="17"/>
        <v>119.35483870967741</v>
      </c>
      <c r="H62">
        <v>11.305443410044449</v>
      </c>
      <c r="I62">
        <v>14.74425209089579</v>
      </c>
      <c r="J62">
        <v>1445.6418378514645</v>
      </c>
      <c r="L62">
        <f t="shared" si="18"/>
        <v>1.4285714285714346E-2</v>
      </c>
      <c r="M62">
        <f t="shared" si="19"/>
        <v>1.9175152861093059E-2</v>
      </c>
      <c r="N62">
        <f t="shared" si="8"/>
        <v>1.6129032258064724E-2</v>
      </c>
      <c r="O62">
        <f t="shared" si="14"/>
        <v>1.8071468484164965E-2</v>
      </c>
      <c r="P62" s="1">
        <f t="shared" si="10"/>
        <v>9.9572213479498003E-2</v>
      </c>
      <c r="Q62">
        <f t="shared" si="20"/>
        <v>1.7977153806919E-2</v>
      </c>
      <c r="R62" s="1">
        <f t="shared" si="11"/>
        <v>0.10678247244099663</v>
      </c>
      <c r="S62">
        <f t="shared" si="12"/>
        <v>-3.7857541984506193E-3</v>
      </c>
      <c r="T62">
        <f t="shared" si="13"/>
        <v>1.1036843769280935E-3</v>
      </c>
    </row>
  </sheetData>
  <autoFilter ref="A1:Y1" xr:uid="{2029224F-73D1-4141-9B70-F150178FA0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Gas Economics Calcualtor -  HT</vt:lpstr>
      <vt:lpstr>Gas Economics Calcualtor - VRT</vt:lpstr>
      <vt:lpstr>sim scenarios</vt:lpstr>
      <vt:lpstr>1a</vt:lpstr>
      <vt:lpstr>1b</vt:lpstr>
      <vt:lpstr>1c</vt:lpstr>
      <vt:lpstr>Sim Results</vt:lpstr>
      <vt:lpstr>Thumbnail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2025-03-01T10:51:21Z</dcterms:modified>
</cp:coreProperties>
</file>