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20" yWindow="135" windowWidth="19095" windowHeight="8445" tabRatio="453"/>
  </bookViews>
  <sheets>
    <sheet name="Clustering Matrices" sheetId="4" r:id="rId1"/>
  </sheets>
  <calcPr calcId="124519"/>
</workbook>
</file>

<file path=xl/calcChain.xml><?xml version="1.0" encoding="utf-8"?>
<calcChain xmlns="http://schemas.openxmlformats.org/spreadsheetml/2006/main">
  <c r="O161" i="4"/>
  <c r="O160"/>
  <c r="O143"/>
  <c r="O142"/>
  <c r="O125"/>
  <c r="O124"/>
  <c r="O107"/>
  <c r="O106"/>
  <c r="O89"/>
  <c r="O88"/>
  <c r="O71"/>
  <c r="O70"/>
  <c r="O53"/>
  <c r="O52"/>
  <c r="O35"/>
  <c r="O34"/>
  <c r="O17"/>
  <c r="O16"/>
  <c r="AA14"/>
  <c r="AA15"/>
  <c r="Z15"/>
  <c r="Z17" s="1"/>
  <c r="Z14"/>
  <c r="U155"/>
  <c r="T155"/>
  <c r="U141"/>
  <c r="V140" s="1"/>
  <c r="T141"/>
  <c r="V134" s="1"/>
  <c r="U128"/>
  <c r="T128"/>
  <c r="U115"/>
  <c r="T115"/>
  <c r="V108" s="1"/>
  <c r="U102"/>
  <c r="T102"/>
  <c r="U89"/>
  <c r="T89"/>
  <c r="V82" s="1"/>
  <c r="U76"/>
  <c r="T76"/>
  <c r="U63"/>
  <c r="T63"/>
  <c r="V56" s="1"/>
  <c r="U50"/>
  <c r="T50"/>
  <c r="V45" s="1"/>
  <c r="U37"/>
  <c r="T37"/>
  <c r="V30" s="1"/>
  <c r="U24"/>
  <c r="T24"/>
  <c r="V32"/>
  <c r="V36"/>
  <c r="V58"/>
  <c r="V62"/>
  <c r="V84"/>
  <c r="V88"/>
  <c r="V110"/>
  <c r="V114"/>
  <c r="V135"/>
  <c r="V139"/>
  <c r="V6"/>
  <c r="V10"/>
  <c r="U11"/>
  <c r="V2" s="1"/>
  <c r="T11"/>
  <c r="V5" s="1"/>
  <c r="M159"/>
  <c r="L159"/>
  <c r="K159"/>
  <c r="J159"/>
  <c r="I159"/>
  <c r="H159"/>
  <c r="G159"/>
  <c r="F159"/>
  <c r="E159"/>
  <c r="D159"/>
  <c r="C159"/>
  <c r="B159"/>
  <c r="M158"/>
  <c r="L158"/>
  <c r="K158"/>
  <c r="J158"/>
  <c r="I158"/>
  <c r="H158"/>
  <c r="G158"/>
  <c r="F158"/>
  <c r="E158"/>
  <c r="D158"/>
  <c r="C158"/>
  <c r="B158"/>
  <c r="M141"/>
  <c r="L141"/>
  <c r="K141"/>
  <c r="J141"/>
  <c r="I141"/>
  <c r="H141"/>
  <c r="G141"/>
  <c r="F141"/>
  <c r="E141"/>
  <c r="D141"/>
  <c r="C141"/>
  <c r="B141"/>
  <c r="M140"/>
  <c r="L140"/>
  <c r="K140"/>
  <c r="J140"/>
  <c r="I140"/>
  <c r="H140"/>
  <c r="G140"/>
  <c r="F140"/>
  <c r="E140"/>
  <c r="D140"/>
  <c r="C140"/>
  <c r="B140"/>
  <c r="B142" s="1"/>
  <c r="P128" s="1"/>
  <c r="M123"/>
  <c r="L123"/>
  <c r="K123"/>
  <c r="J123"/>
  <c r="I123"/>
  <c r="H123"/>
  <c r="G123"/>
  <c r="F123"/>
  <c r="E123"/>
  <c r="D123"/>
  <c r="C123"/>
  <c r="B123"/>
  <c r="M122"/>
  <c r="L122"/>
  <c r="K122"/>
  <c r="J122"/>
  <c r="I122"/>
  <c r="H122"/>
  <c r="G122"/>
  <c r="G124" s="1"/>
  <c r="P115" s="1"/>
  <c r="F122"/>
  <c r="E122"/>
  <c r="D122"/>
  <c r="C122"/>
  <c r="B122"/>
  <c r="M105"/>
  <c r="L105"/>
  <c r="K105"/>
  <c r="J105"/>
  <c r="I105"/>
  <c r="H105"/>
  <c r="G105"/>
  <c r="F105"/>
  <c r="E105"/>
  <c r="D105"/>
  <c r="C105"/>
  <c r="B105"/>
  <c r="M104"/>
  <c r="L104"/>
  <c r="K104"/>
  <c r="J104"/>
  <c r="I104"/>
  <c r="H104"/>
  <c r="G104"/>
  <c r="F104"/>
  <c r="E104"/>
  <c r="D104"/>
  <c r="C104"/>
  <c r="B104"/>
  <c r="B106" s="1"/>
  <c r="P92" s="1"/>
  <c r="M87"/>
  <c r="L87"/>
  <c r="K87"/>
  <c r="J87"/>
  <c r="I87"/>
  <c r="H87"/>
  <c r="G87"/>
  <c r="F87"/>
  <c r="E87"/>
  <c r="D87"/>
  <c r="C87"/>
  <c r="B87"/>
  <c r="M86"/>
  <c r="L86"/>
  <c r="K86"/>
  <c r="J86"/>
  <c r="I86"/>
  <c r="H86"/>
  <c r="G86"/>
  <c r="F86"/>
  <c r="E86"/>
  <c r="D86"/>
  <c r="C86"/>
  <c r="B86"/>
  <c r="M69"/>
  <c r="L69"/>
  <c r="K69"/>
  <c r="J69"/>
  <c r="I69"/>
  <c r="H69"/>
  <c r="G69"/>
  <c r="F69"/>
  <c r="E69"/>
  <c r="D69"/>
  <c r="C69"/>
  <c r="B69"/>
  <c r="M68"/>
  <c r="L68"/>
  <c r="K68"/>
  <c r="J68"/>
  <c r="I68"/>
  <c r="H68"/>
  <c r="G68"/>
  <c r="F68"/>
  <c r="E68"/>
  <c r="D68"/>
  <c r="C68"/>
  <c r="B68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33"/>
  <c r="L33"/>
  <c r="K33"/>
  <c r="J33"/>
  <c r="I33"/>
  <c r="H33"/>
  <c r="G33"/>
  <c r="F33"/>
  <c r="E33"/>
  <c r="D33"/>
  <c r="C33"/>
  <c r="B33"/>
  <c r="M32"/>
  <c r="L32"/>
  <c r="K32"/>
  <c r="J32"/>
  <c r="I32"/>
  <c r="H32"/>
  <c r="G32"/>
  <c r="F32"/>
  <c r="E32"/>
  <c r="D32"/>
  <c r="C32"/>
  <c r="B32"/>
  <c r="C14"/>
  <c r="D14"/>
  <c r="E14"/>
  <c r="F14"/>
  <c r="G14"/>
  <c r="G16" s="1"/>
  <c r="P7" s="1"/>
  <c r="H14"/>
  <c r="I14"/>
  <c r="J14"/>
  <c r="K14"/>
  <c r="L14"/>
  <c r="M14"/>
  <c r="C15"/>
  <c r="D15"/>
  <c r="E15"/>
  <c r="F15"/>
  <c r="G15"/>
  <c r="H15"/>
  <c r="I15"/>
  <c r="J15"/>
  <c r="K15"/>
  <c r="L15"/>
  <c r="M15"/>
  <c r="B14"/>
  <c r="B15"/>
  <c r="G125" s="1"/>
  <c r="Q115" s="1"/>
  <c r="Z16" l="1"/>
  <c r="V17"/>
  <c r="V69"/>
  <c r="V95"/>
  <c r="V121"/>
  <c r="V148"/>
  <c r="V8"/>
  <c r="V4"/>
  <c r="V150"/>
  <c r="V123"/>
  <c r="V97"/>
  <c r="V71"/>
  <c r="V19"/>
  <c r="AA17"/>
  <c r="V7"/>
  <c r="V3"/>
  <c r="V43"/>
  <c r="V9"/>
  <c r="V154"/>
  <c r="V127"/>
  <c r="V101"/>
  <c r="V75"/>
  <c r="V49"/>
  <c r="V23"/>
  <c r="AA16"/>
  <c r="V146"/>
  <c r="V151"/>
  <c r="V147"/>
  <c r="V153"/>
  <c r="V149"/>
  <c r="V152"/>
  <c r="V136"/>
  <c r="V137"/>
  <c r="V133"/>
  <c r="V132"/>
  <c r="W141" s="1"/>
  <c r="V138"/>
  <c r="V119"/>
  <c r="V124"/>
  <c r="V120"/>
  <c r="V126"/>
  <c r="V122"/>
  <c r="V125"/>
  <c r="V106"/>
  <c r="W115" s="1"/>
  <c r="V111"/>
  <c r="V107"/>
  <c r="V113"/>
  <c r="V109"/>
  <c r="V112"/>
  <c r="V93"/>
  <c r="V98"/>
  <c r="V94"/>
  <c r="V100"/>
  <c r="V96"/>
  <c r="V99"/>
  <c r="V80"/>
  <c r="W89" s="1"/>
  <c r="V85"/>
  <c r="V81"/>
  <c r="V87"/>
  <c r="V83"/>
  <c r="V86"/>
  <c r="V67"/>
  <c r="V72"/>
  <c r="V68"/>
  <c r="V74"/>
  <c r="V70"/>
  <c r="V73"/>
  <c r="V54"/>
  <c r="V59"/>
  <c r="V55"/>
  <c r="V61"/>
  <c r="V57"/>
  <c r="V60"/>
  <c r="V41"/>
  <c r="V46"/>
  <c r="V42"/>
  <c r="V48"/>
  <c r="V44"/>
  <c r="V47"/>
  <c r="V28"/>
  <c r="V33"/>
  <c r="V35"/>
  <c r="V31"/>
  <c r="V29"/>
  <c r="V34"/>
  <c r="V15"/>
  <c r="V16"/>
  <c r="V22"/>
  <c r="V18"/>
  <c r="V20"/>
  <c r="V21"/>
  <c r="V155"/>
  <c r="E17"/>
  <c r="Q5" s="1"/>
  <c r="H16"/>
  <c r="P8" s="1"/>
  <c r="L16"/>
  <c r="P12" s="1"/>
  <c r="L17"/>
  <c r="Q12" s="1"/>
  <c r="M17"/>
  <c r="Q13" s="1"/>
  <c r="H17"/>
  <c r="Q8" s="1"/>
  <c r="L160"/>
  <c r="P156" s="1"/>
  <c r="C16"/>
  <c r="P3" s="1"/>
  <c r="K16"/>
  <c r="P11" s="1"/>
  <c r="J161"/>
  <c r="Q154" s="1"/>
  <c r="I16"/>
  <c r="P9" s="1"/>
  <c r="L161"/>
  <c r="Q156" s="1"/>
  <c r="I17"/>
  <c r="Q9" s="1"/>
  <c r="G160"/>
  <c r="P151" s="1"/>
  <c r="D16"/>
  <c r="P4" s="1"/>
  <c r="M16"/>
  <c r="P13" s="1"/>
  <c r="J17"/>
  <c r="Q10" s="1"/>
  <c r="D34"/>
  <c r="P22" s="1"/>
  <c r="L34"/>
  <c r="P30" s="1"/>
  <c r="H35"/>
  <c r="Q26" s="1"/>
  <c r="C52"/>
  <c r="P39" s="1"/>
  <c r="K52"/>
  <c r="P47" s="1"/>
  <c r="G53"/>
  <c r="Q43" s="1"/>
  <c r="C70"/>
  <c r="P57" s="1"/>
  <c r="K70"/>
  <c r="P65" s="1"/>
  <c r="G71"/>
  <c r="Q61" s="1"/>
  <c r="C88"/>
  <c r="P75" s="1"/>
  <c r="K88"/>
  <c r="P83" s="1"/>
  <c r="G89"/>
  <c r="Q79" s="1"/>
  <c r="C106"/>
  <c r="P93" s="1"/>
  <c r="K106"/>
  <c r="P101" s="1"/>
  <c r="G107"/>
  <c r="Q97" s="1"/>
  <c r="C124"/>
  <c r="P111" s="1"/>
  <c r="K124"/>
  <c r="P119" s="1"/>
  <c r="C142"/>
  <c r="P129" s="1"/>
  <c r="K142"/>
  <c r="P137" s="1"/>
  <c r="G143"/>
  <c r="Q133" s="1"/>
  <c r="C160"/>
  <c r="P147" s="1"/>
  <c r="K160"/>
  <c r="P155" s="1"/>
  <c r="G161"/>
  <c r="Q151" s="1"/>
  <c r="B16"/>
  <c r="P2" s="1"/>
  <c r="G17"/>
  <c r="Q7" s="1"/>
  <c r="J16"/>
  <c r="P10" s="1"/>
  <c r="C34"/>
  <c r="P21" s="1"/>
  <c r="K34"/>
  <c r="P29" s="1"/>
  <c r="G35"/>
  <c r="Q25" s="1"/>
  <c r="B52"/>
  <c r="P38" s="1"/>
  <c r="J52"/>
  <c r="P46" s="1"/>
  <c r="F53"/>
  <c r="Q42" s="1"/>
  <c r="B70"/>
  <c r="P56" s="1"/>
  <c r="J70"/>
  <c r="P64" s="1"/>
  <c r="F71"/>
  <c r="Q60" s="1"/>
  <c r="B88"/>
  <c r="P74" s="1"/>
  <c r="J88"/>
  <c r="P82" s="1"/>
  <c r="F89"/>
  <c r="Q78" s="1"/>
  <c r="J106"/>
  <c r="P100" s="1"/>
  <c r="F107"/>
  <c r="Q96" s="1"/>
  <c r="B124"/>
  <c r="P110" s="1"/>
  <c r="J124"/>
  <c r="P118" s="1"/>
  <c r="F125"/>
  <c r="Q114" s="1"/>
  <c r="J142"/>
  <c r="P136" s="1"/>
  <c r="F143"/>
  <c r="Q132" s="1"/>
  <c r="B160"/>
  <c r="J160"/>
  <c r="P154" s="1"/>
  <c r="F161"/>
  <c r="Q150" s="1"/>
  <c r="D17"/>
  <c r="Q4" s="1"/>
  <c r="F34"/>
  <c r="P24" s="1"/>
  <c r="J34"/>
  <c r="P28" s="1"/>
  <c r="B35"/>
  <c r="Q20" s="1"/>
  <c r="F35"/>
  <c r="Q24" s="1"/>
  <c r="J35"/>
  <c r="Q28" s="1"/>
  <c r="B34"/>
  <c r="P20" s="1"/>
  <c r="E52"/>
  <c r="P41" s="1"/>
  <c r="I52"/>
  <c r="P45" s="1"/>
  <c r="M52"/>
  <c r="P49" s="1"/>
  <c r="E53"/>
  <c r="Q41" s="1"/>
  <c r="I53"/>
  <c r="Q45" s="1"/>
  <c r="M53"/>
  <c r="Q49" s="1"/>
  <c r="E70"/>
  <c r="P59" s="1"/>
  <c r="I70"/>
  <c r="P63" s="1"/>
  <c r="M70"/>
  <c r="P67" s="1"/>
  <c r="E71"/>
  <c r="Q59" s="1"/>
  <c r="I71"/>
  <c r="Q63" s="1"/>
  <c r="M71"/>
  <c r="Q67" s="1"/>
  <c r="E88"/>
  <c r="P77" s="1"/>
  <c r="I88"/>
  <c r="P81" s="1"/>
  <c r="M88"/>
  <c r="P85" s="1"/>
  <c r="E89"/>
  <c r="Q77" s="1"/>
  <c r="I89"/>
  <c r="Q81" s="1"/>
  <c r="M89"/>
  <c r="Q85" s="1"/>
  <c r="E106"/>
  <c r="P95" s="1"/>
  <c r="I106"/>
  <c r="P99" s="1"/>
  <c r="P104" s="1"/>
  <c r="R167" s="1"/>
  <c r="M106"/>
  <c r="P103" s="1"/>
  <c r="E107"/>
  <c r="Q95" s="1"/>
  <c r="I107"/>
  <c r="Q99" s="1"/>
  <c r="M107"/>
  <c r="Q103" s="1"/>
  <c r="E124"/>
  <c r="P113" s="1"/>
  <c r="I124"/>
  <c r="P117" s="1"/>
  <c r="M124"/>
  <c r="P121" s="1"/>
  <c r="E125"/>
  <c r="Q113" s="1"/>
  <c r="I125"/>
  <c r="Q117" s="1"/>
  <c r="M125"/>
  <c r="Q121" s="1"/>
  <c r="E142"/>
  <c r="P131" s="1"/>
  <c r="I142"/>
  <c r="P135" s="1"/>
  <c r="M142"/>
  <c r="P139" s="1"/>
  <c r="E143"/>
  <c r="Q131" s="1"/>
  <c r="I143"/>
  <c r="Q135" s="1"/>
  <c r="M143"/>
  <c r="Q139" s="1"/>
  <c r="E160"/>
  <c r="P149" s="1"/>
  <c r="I160"/>
  <c r="P153" s="1"/>
  <c r="M160"/>
  <c r="P157" s="1"/>
  <c r="E161"/>
  <c r="Q149" s="1"/>
  <c r="I161"/>
  <c r="Q153" s="1"/>
  <c r="M161"/>
  <c r="Q157" s="1"/>
  <c r="B17"/>
  <c r="Q2" s="1"/>
  <c r="F17"/>
  <c r="Q6" s="1"/>
  <c r="E16"/>
  <c r="P5" s="1"/>
  <c r="H34"/>
  <c r="P26" s="1"/>
  <c r="D35"/>
  <c r="Q22" s="1"/>
  <c r="L35"/>
  <c r="Q30" s="1"/>
  <c r="G52"/>
  <c r="P43" s="1"/>
  <c r="C53"/>
  <c r="Q39" s="1"/>
  <c r="K53"/>
  <c r="Q47" s="1"/>
  <c r="G70"/>
  <c r="P61" s="1"/>
  <c r="C71"/>
  <c r="Q57" s="1"/>
  <c r="K71"/>
  <c r="Q65" s="1"/>
  <c r="G88"/>
  <c r="P79" s="1"/>
  <c r="C89"/>
  <c r="Q75" s="1"/>
  <c r="K89"/>
  <c r="Q83" s="1"/>
  <c r="G106"/>
  <c r="P97" s="1"/>
  <c r="C107"/>
  <c r="Q93" s="1"/>
  <c r="K107"/>
  <c r="Q101" s="1"/>
  <c r="C125"/>
  <c r="Q111" s="1"/>
  <c r="K125"/>
  <c r="Q119" s="1"/>
  <c r="G142"/>
  <c r="P133" s="1"/>
  <c r="C143"/>
  <c r="Q129" s="1"/>
  <c r="K143"/>
  <c r="Q137" s="1"/>
  <c r="C161"/>
  <c r="Q147" s="1"/>
  <c r="K161"/>
  <c r="Q155" s="1"/>
  <c r="K17"/>
  <c r="Q11" s="1"/>
  <c r="C17"/>
  <c r="Q3" s="1"/>
  <c r="F16"/>
  <c r="P6" s="1"/>
  <c r="G34"/>
  <c r="P25" s="1"/>
  <c r="C35"/>
  <c r="Q21" s="1"/>
  <c r="K35"/>
  <c r="Q29" s="1"/>
  <c r="F52"/>
  <c r="P42" s="1"/>
  <c r="B53"/>
  <c r="Q38" s="1"/>
  <c r="J53"/>
  <c r="Q46" s="1"/>
  <c r="F70"/>
  <c r="P60" s="1"/>
  <c r="B71"/>
  <c r="Q56" s="1"/>
  <c r="J71"/>
  <c r="Q64" s="1"/>
  <c r="F88"/>
  <c r="P78" s="1"/>
  <c r="B89"/>
  <c r="Q74" s="1"/>
  <c r="J89"/>
  <c r="Q82" s="1"/>
  <c r="F106"/>
  <c r="P96" s="1"/>
  <c r="B107"/>
  <c r="Q92" s="1"/>
  <c r="Q104" s="1"/>
  <c r="R168" s="1"/>
  <c r="J107"/>
  <c r="Q100" s="1"/>
  <c r="F124"/>
  <c r="P114" s="1"/>
  <c r="B125"/>
  <c r="Q110" s="1"/>
  <c r="J125"/>
  <c r="Q118" s="1"/>
  <c r="F142"/>
  <c r="P132" s="1"/>
  <c r="P140" s="1"/>
  <c r="T167" s="1"/>
  <c r="B143"/>
  <c r="Q128" s="1"/>
  <c r="J143"/>
  <c r="Q136" s="1"/>
  <c r="F160"/>
  <c r="P150" s="1"/>
  <c r="B161"/>
  <c r="Q146" s="1"/>
  <c r="E34"/>
  <c r="P23" s="1"/>
  <c r="I34"/>
  <c r="P27" s="1"/>
  <c r="M34"/>
  <c r="P31" s="1"/>
  <c r="E35"/>
  <c r="Q23" s="1"/>
  <c r="I35"/>
  <c r="Q27" s="1"/>
  <c r="M35"/>
  <c r="Q31" s="1"/>
  <c r="D52"/>
  <c r="P40" s="1"/>
  <c r="H52"/>
  <c r="P44" s="1"/>
  <c r="L52"/>
  <c r="P48" s="1"/>
  <c r="D53"/>
  <c r="Q40" s="1"/>
  <c r="H53"/>
  <c r="Q44" s="1"/>
  <c r="L53"/>
  <c r="Q48" s="1"/>
  <c r="D70"/>
  <c r="P58" s="1"/>
  <c r="H70"/>
  <c r="P62" s="1"/>
  <c r="L70"/>
  <c r="P66" s="1"/>
  <c r="D71"/>
  <c r="Q58" s="1"/>
  <c r="H71"/>
  <c r="Q62" s="1"/>
  <c r="L71"/>
  <c r="Q66" s="1"/>
  <c r="D88"/>
  <c r="P76" s="1"/>
  <c r="H88"/>
  <c r="P80" s="1"/>
  <c r="L88"/>
  <c r="P84" s="1"/>
  <c r="D89"/>
  <c r="Q76" s="1"/>
  <c r="H89"/>
  <c r="Q80" s="1"/>
  <c r="L89"/>
  <c r="Q84" s="1"/>
  <c r="D106"/>
  <c r="P94" s="1"/>
  <c r="H106"/>
  <c r="P98" s="1"/>
  <c r="L106"/>
  <c r="P102" s="1"/>
  <c r="D107"/>
  <c r="Q94" s="1"/>
  <c r="H107"/>
  <c r="Q98" s="1"/>
  <c r="L107"/>
  <c r="Q102" s="1"/>
  <c r="D124"/>
  <c r="P112" s="1"/>
  <c r="H124"/>
  <c r="P116" s="1"/>
  <c r="L124"/>
  <c r="P120" s="1"/>
  <c r="D125"/>
  <c r="Q112" s="1"/>
  <c r="H125"/>
  <c r="Q116" s="1"/>
  <c r="L125"/>
  <c r="Q120" s="1"/>
  <c r="D142"/>
  <c r="P130" s="1"/>
  <c r="H142"/>
  <c r="P134" s="1"/>
  <c r="L142"/>
  <c r="P138" s="1"/>
  <c r="D143"/>
  <c r="Q130" s="1"/>
  <c r="H143"/>
  <c r="Q134" s="1"/>
  <c r="L143"/>
  <c r="Q138" s="1"/>
  <c r="D160"/>
  <c r="P148" s="1"/>
  <c r="H160"/>
  <c r="P152" s="1"/>
  <c r="D161"/>
  <c r="Q148" s="1"/>
  <c r="H161"/>
  <c r="Q152" s="1"/>
  <c r="P32" l="1"/>
  <c r="N167" s="1"/>
  <c r="W63"/>
  <c r="Q158"/>
  <c r="U168" s="1"/>
  <c r="Q32"/>
  <c r="N168" s="1"/>
  <c r="P86"/>
  <c r="Q167" s="1"/>
  <c r="V128"/>
  <c r="V11"/>
  <c r="Q140"/>
  <c r="T168" s="1"/>
  <c r="Q68"/>
  <c r="P168" s="1"/>
  <c r="P68"/>
  <c r="P167" s="1"/>
  <c r="W24"/>
  <c r="W50"/>
  <c r="W76"/>
  <c r="V89"/>
  <c r="W102"/>
  <c r="W128"/>
  <c r="W11"/>
  <c r="N160"/>
  <c r="J167" s="1"/>
  <c r="P146"/>
  <c r="P158" s="1"/>
  <c r="U167" s="1"/>
  <c r="W37"/>
  <c r="Q86"/>
  <c r="Q168" s="1"/>
  <c r="P14"/>
  <c r="M167" s="1"/>
  <c r="Q50"/>
  <c r="O168" s="1"/>
  <c r="Q14"/>
  <c r="M168" s="1"/>
  <c r="P50"/>
  <c r="O167" s="1"/>
  <c r="V24"/>
  <c r="W155"/>
  <c r="Q122"/>
  <c r="S168" s="1"/>
  <c r="P122"/>
  <c r="S167" s="1"/>
  <c r="V141"/>
  <c r="V115"/>
  <c r="V102"/>
  <c r="V76"/>
  <c r="V63"/>
  <c r="V50"/>
  <c r="V37"/>
  <c r="N107"/>
  <c r="G168" s="1"/>
  <c r="N161"/>
  <c r="J168" s="1"/>
  <c r="N17"/>
  <c r="B168" s="1"/>
  <c r="N106"/>
  <c r="G167" s="1"/>
  <c r="N124"/>
  <c r="H167" s="1"/>
  <c r="N143"/>
  <c r="I168" s="1"/>
  <c r="N16"/>
  <c r="B167" s="1"/>
  <c r="N89"/>
  <c r="F168" s="1"/>
  <c r="N53"/>
  <c r="D168" s="1"/>
  <c r="N34"/>
  <c r="C167" s="1"/>
  <c r="N88"/>
  <c r="F167" s="1"/>
  <c r="N125"/>
  <c r="H168" s="1"/>
  <c r="N52"/>
  <c r="D167" s="1"/>
  <c r="N142"/>
  <c r="I167" s="1"/>
  <c r="N70"/>
  <c r="E167" s="1"/>
  <c r="N71"/>
  <c r="E168" s="1"/>
  <c r="N35"/>
  <c r="C168" s="1"/>
</calcChain>
</file>

<file path=xl/sharedStrings.xml><?xml version="1.0" encoding="utf-8"?>
<sst xmlns="http://schemas.openxmlformats.org/spreadsheetml/2006/main" count="435" uniqueCount="39">
  <si>
    <t>angry</t>
  </si>
  <si>
    <t>calm</t>
  </si>
  <si>
    <t>ashamed</t>
  </si>
  <si>
    <t>depressed</t>
  </si>
  <si>
    <t>excited</t>
  </si>
  <si>
    <t>happy</t>
  </si>
  <si>
    <t>interested</t>
  </si>
  <si>
    <t>sad</t>
  </si>
  <si>
    <t>scared</t>
  </si>
  <si>
    <t>sleepy</t>
  </si>
  <si>
    <t>stressed</t>
  </si>
  <si>
    <t>surprised</t>
  </si>
  <si>
    <t>TP</t>
  </si>
  <si>
    <t>TA</t>
  </si>
  <si>
    <t>Asia</t>
  </si>
  <si>
    <t>Europe</t>
  </si>
  <si>
    <t>Control 1</t>
  </si>
  <si>
    <t>Control 2</t>
  </si>
  <si>
    <t>Control 3</t>
  </si>
  <si>
    <t>SUM TP</t>
  </si>
  <si>
    <t>SUM TE</t>
  </si>
  <si>
    <t>Control 4</t>
  </si>
  <si>
    <t>Control 5</t>
  </si>
  <si>
    <t>Control 6</t>
  </si>
  <si>
    <t>C1</t>
  </si>
  <si>
    <t>C2</t>
  </si>
  <si>
    <t>C3</t>
  </si>
  <si>
    <t>C4</t>
  </si>
  <si>
    <t>C5</t>
  </si>
  <si>
    <t>C6</t>
  </si>
  <si>
    <t>AROUSAL</t>
  </si>
  <si>
    <t>POSITIVITY</t>
  </si>
  <si>
    <t>LOWER</t>
  </si>
  <si>
    <t>UPPER</t>
  </si>
  <si>
    <t>STDEV</t>
  </si>
  <si>
    <t>AVERAGE</t>
  </si>
  <si>
    <t>average</t>
  </si>
  <si>
    <t>sum</t>
  </si>
  <si>
    <t>NA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</si>
</sst>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FF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2" fillId="4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"/>
  <c:chart>
    <c:plotArea>
      <c:layout>
        <c:manualLayout>
          <c:layoutTarget val="inner"/>
          <c:xMode val="edge"/>
          <c:yMode val="edge"/>
          <c:x val="2.5119500112879851E-2"/>
          <c:y val="8.8969797656905953E-3"/>
          <c:w val="0.95464321804765639"/>
          <c:h val="0.96762684986395431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dLbls>
            <c:dLbl>
              <c:idx val="0"/>
              <c:layout/>
              <c:tx>
                <c:strRef>
                  <c:f>'Clustering Matrices'!$B$166</c:f>
                  <c:strCache>
                    <c:ptCount val="1"/>
                    <c:pt idx="0">
                      <c:v>Asia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2400" b="1" u="sng">
                      <a:latin typeface="+mj-lt"/>
                    </a:defRPr>
                  </a:pPr>
                  <a:endParaRPr lang="en-US"/>
                </a:p>
              </c:txPr>
              <c:dLblPos val="r"/>
              <c:showVal val="1"/>
            </c:dLbl>
            <c:dLbl>
              <c:idx val="1"/>
              <c:layout/>
              <c:tx>
                <c:strRef>
                  <c:f>'Clustering Matrices'!$C$166</c:f>
                  <c:strCache>
                    <c:ptCount val="1"/>
                    <c:pt idx="0">
                      <c:v>Europe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2400" b="1" u="sng">
                      <a:latin typeface="+mj-lt"/>
                    </a:defRPr>
                  </a:pPr>
                  <a:endParaRPr lang="en-US"/>
                </a:p>
              </c:txPr>
              <c:dLblPos val="r"/>
              <c:showVal val="1"/>
            </c:dLbl>
            <c:dLbl>
              <c:idx val="2"/>
              <c:layout/>
              <c:tx>
                <c:strRef>
                  <c:f>'Clustering Matrices'!$D$166</c:f>
                  <c:strCache>
                    <c:ptCount val="1"/>
                    <c:pt idx="0">
                      <c:v>NA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2400" b="1" u="sng">
                      <a:latin typeface="+mj-lt"/>
                    </a:defRPr>
                  </a:pPr>
                  <a:endParaRPr lang="en-US"/>
                </a:p>
              </c:txPr>
              <c:dLblPos val="r"/>
              <c:showVal val="1"/>
            </c:dLbl>
            <c:dLbl>
              <c:idx val="3"/>
              <c:layout/>
              <c:tx>
                <c:strRef>
                  <c:f>'Clustering Matrices'!$E$166</c:f>
                  <c:strCache>
                    <c:ptCount val="1"/>
                    <c:pt idx="0">
                      <c:v>C1</c:v>
                    </c:pt>
                  </c:strCache>
                </c:strRef>
              </c:tx>
              <c:dLblPos val="r"/>
              <c:showVal val="1"/>
            </c:dLbl>
            <c:dLbl>
              <c:idx val="4"/>
              <c:layout/>
              <c:tx>
                <c:strRef>
                  <c:f>'Clustering Matrices'!$F$166</c:f>
                  <c:strCache>
                    <c:ptCount val="1"/>
                    <c:pt idx="0">
                      <c:v>C2</c:v>
                    </c:pt>
                  </c:strCache>
                </c:strRef>
              </c:tx>
              <c:dLblPos val="r"/>
              <c:showVal val="1"/>
            </c:dLbl>
            <c:dLbl>
              <c:idx val="5"/>
              <c:layout/>
              <c:tx>
                <c:strRef>
                  <c:f>'Clustering Matrices'!$G$166</c:f>
                  <c:strCache>
                    <c:ptCount val="1"/>
                    <c:pt idx="0">
                      <c:v>C3</c:v>
                    </c:pt>
                  </c:strCache>
                </c:strRef>
              </c:tx>
              <c:dLblPos val="r"/>
              <c:showVal val="1"/>
            </c:dLbl>
            <c:dLbl>
              <c:idx val="6"/>
              <c:layout/>
              <c:tx>
                <c:strRef>
                  <c:f>'Clustering Matrices'!$H$166</c:f>
                  <c:strCache>
                    <c:ptCount val="1"/>
                    <c:pt idx="0">
                      <c:v>C4</c:v>
                    </c:pt>
                  </c:strCache>
                </c:strRef>
              </c:tx>
              <c:dLblPos val="r"/>
              <c:showVal val="1"/>
            </c:dLbl>
            <c:dLbl>
              <c:idx val="7"/>
              <c:layout/>
              <c:tx>
                <c:strRef>
                  <c:f>'Clustering Matrices'!$I$166</c:f>
                  <c:strCache>
                    <c:ptCount val="1"/>
                    <c:pt idx="0">
                      <c:v>C5</c:v>
                    </c:pt>
                  </c:strCache>
                </c:strRef>
              </c:tx>
              <c:dLblPos val="r"/>
              <c:showVal val="1"/>
            </c:dLbl>
            <c:dLbl>
              <c:idx val="8"/>
              <c:layout/>
              <c:tx>
                <c:strRef>
                  <c:f>'Clustering Matrices'!$J$166</c:f>
                  <c:strCache>
                    <c:ptCount val="1"/>
                    <c:pt idx="0">
                      <c:v>C6</c:v>
                    </c:pt>
                  </c:strCache>
                </c:strRef>
              </c:tx>
              <c:dLblPos val="r"/>
              <c:showVal val="1"/>
            </c:dLbl>
            <c:txPr>
              <a:bodyPr/>
              <a:lstStyle/>
              <a:p>
                <a:pPr>
                  <a:defRPr sz="2400">
                    <a:latin typeface="+mj-lt"/>
                  </a:defRPr>
                </a:pPr>
                <a:endParaRPr lang="en-US"/>
              </a:p>
            </c:txPr>
            <c:dLblPos val="r"/>
            <c:showVal val="1"/>
          </c:dLbls>
          <c:xVal>
            <c:numRef>
              <c:f>'Clustering Matrices'!$B$167:$J$167</c:f>
              <c:numCache>
                <c:formatCode>0.000</c:formatCode>
                <c:ptCount val="9"/>
                <c:pt idx="0">
                  <c:v>16.86666666666688</c:v>
                </c:pt>
                <c:pt idx="1">
                  <c:v>25.566666666666887</c:v>
                </c:pt>
                <c:pt idx="2">
                  <c:v>-13.33333333333311</c:v>
                </c:pt>
                <c:pt idx="3">
                  <c:v>-31.733333333333121</c:v>
                </c:pt>
                <c:pt idx="4">
                  <c:v>-1.1333333333331215</c:v>
                </c:pt>
                <c:pt idx="5">
                  <c:v>9.166666666666881</c:v>
                </c:pt>
                <c:pt idx="6">
                  <c:v>-9.1333333333331161</c:v>
                </c:pt>
                <c:pt idx="7">
                  <c:v>5.9666666666668817</c:v>
                </c:pt>
                <c:pt idx="8">
                  <c:v>-2.2333333333331229</c:v>
                </c:pt>
              </c:numCache>
            </c:numRef>
          </c:xVal>
          <c:yVal>
            <c:numRef>
              <c:f>'Clustering Matrices'!$B$168:$J$168</c:f>
              <c:numCache>
                <c:formatCode>0.000</c:formatCode>
                <c:ptCount val="9"/>
                <c:pt idx="0">
                  <c:v>-5.0000000000000462</c:v>
                </c:pt>
                <c:pt idx="1">
                  <c:v>20.299999999999955</c:v>
                </c:pt>
                <c:pt idx="2">
                  <c:v>1.699999999999946</c:v>
                </c:pt>
                <c:pt idx="3">
                  <c:v>-4.000000000000048</c:v>
                </c:pt>
                <c:pt idx="4">
                  <c:v>-8.1000000000000618</c:v>
                </c:pt>
                <c:pt idx="5">
                  <c:v>-1.2000000000000419</c:v>
                </c:pt>
                <c:pt idx="6">
                  <c:v>14.299999999999965</c:v>
                </c:pt>
                <c:pt idx="7">
                  <c:v>-5.4000000000000483</c:v>
                </c:pt>
                <c:pt idx="8">
                  <c:v>-12.600000000000028</c:v>
                </c:pt>
              </c:numCache>
            </c:numRef>
          </c:yVal>
        </c:ser>
        <c:axId val="151639936"/>
        <c:axId val="151773184"/>
      </c:scatterChart>
      <c:valAx>
        <c:axId val="151639936"/>
        <c:scaling>
          <c:orientation val="minMax"/>
          <c:max val="35"/>
          <c:min val="-35"/>
        </c:scaling>
        <c:axPos val="b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chemeClr val="bg1">
                        <a:lumMod val="50000"/>
                      </a:schemeClr>
                    </a:solidFill>
                    <a:latin typeface="+mj-lt"/>
                  </a:defRPr>
                </a:pPr>
                <a:r>
                  <a:rPr lang="en-US" sz="2000">
                    <a:solidFill>
                      <a:schemeClr val="bg1">
                        <a:lumMod val="50000"/>
                      </a:schemeClr>
                    </a:solidFill>
                    <a:latin typeface="+mj-lt"/>
                  </a:rPr>
                  <a:t>Arousal</a:t>
                </a:r>
              </a:p>
            </c:rich>
          </c:tx>
          <c:layout>
            <c:manualLayout>
              <c:xMode val="edge"/>
              <c:yMode val="edge"/>
              <c:x val="0.45934286604653962"/>
              <c:y val="0.86838545464437711"/>
            </c:manualLayout>
          </c:layout>
        </c:title>
        <c:numFmt formatCode="0.000" sourceLinked="1"/>
        <c:tickLblPos val="none"/>
        <c:crossAx val="151773184"/>
        <c:crosses val="autoZero"/>
        <c:crossBetween val="midCat"/>
      </c:valAx>
      <c:valAx>
        <c:axId val="151773184"/>
        <c:scaling>
          <c:orientation val="minMax"/>
          <c:max val="35"/>
          <c:min val="-35"/>
        </c:scaling>
        <c:axPos val="l"/>
        <c:title>
          <c:tx>
            <c:rich>
              <a:bodyPr rot="0" vert="horz"/>
              <a:lstStyle/>
              <a:p>
                <a:pPr>
                  <a:defRPr sz="2000">
                    <a:solidFill>
                      <a:schemeClr val="bg1">
                        <a:lumMod val="50000"/>
                      </a:schemeClr>
                    </a:solidFill>
                    <a:latin typeface="+mj-lt"/>
                  </a:defRPr>
                </a:pPr>
                <a:r>
                  <a:rPr lang="en-US" sz="2000">
                    <a:solidFill>
                      <a:schemeClr val="bg1">
                        <a:lumMod val="50000"/>
                      </a:schemeClr>
                    </a:solidFill>
                    <a:latin typeface="+mj-lt"/>
                  </a:rPr>
                  <a:t>Valence</a:t>
                </a:r>
              </a:p>
            </c:rich>
          </c:tx>
          <c:layout>
            <c:manualLayout>
              <c:xMode val="edge"/>
              <c:yMode val="edge"/>
              <c:x val="0.8783893527056148"/>
              <c:y val="0.45130106643626489"/>
            </c:manualLayout>
          </c:layout>
        </c:title>
        <c:numFmt formatCode="0.000" sourceLinked="1"/>
        <c:majorTickMark val="in"/>
        <c:tickLblPos val="none"/>
        <c:crossAx val="151639936"/>
        <c:crosses val="autoZero"/>
        <c:crossBetween val="midCat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"/>
  <c:chart>
    <c:plotArea>
      <c:layout>
        <c:manualLayout>
          <c:layoutTarget val="inner"/>
          <c:xMode val="edge"/>
          <c:yMode val="edge"/>
          <c:x val="1.5395603645969891E-2"/>
          <c:y val="1.5324694067219665E-2"/>
          <c:w val="0.9692087927080606"/>
          <c:h val="0.91826628719345449"/>
        </c:manualLayout>
      </c:layout>
      <c:scatterChart>
        <c:scatterStyle val="lineMarker"/>
        <c:ser>
          <c:idx val="0"/>
          <c:order val="0"/>
          <c:tx>
            <c:strRef>
              <c:f>'Clustering Matrices'!$A$1</c:f>
              <c:strCache>
                <c:ptCount val="1"/>
                <c:pt idx="0">
                  <c:v>Asia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0"/>
              <c:layout/>
              <c:tx>
                <c:strRef>
                  <c:f>'Clustering Matrices'!$B$145</c:f>
                  <c:strCache>
                    <c:ptCount val="1"/>
                    <c:pt idx="0">
                      <c:v>angry</c:v>
                    </c:pt>
                  </c:strCache>
                </c:strRef>
              </c:tx>
              <c:dLblPos val="t"/>
              <c:showVal val="1"/>
            </c:dLbl>
            <c:dLbl>
              <c:idx val="1"/>
              <c:layout/>
              <c:tx>
                <c:strRef>
                  <c:f>'Clustering Matrices'!$C$145</c:f>
                  <c:strCache>
                    <c:ptCount val="1"/>
                    <c:pt idx="0">
                      <c:v>ashamed</c:v>
                    </c:pt>
                  </c:strCache>
                </c:strRef>
              </c:tx>
              <c:dLblPos val="t"/>
              <c:showVal val="1"/>
            </c:dLbl>
            <c:dLbl>
              <c:idx val="2"/>
              <c:layout/>
              <c:tx>
                <c:strRef>
                  <c:f>'Clustering Matrices'!$D$145</c:f>
                  <c:strCache>
                    <c:ptCount val="1"/>
                    <c:pt idx="0">
                      <c:v>calm</c:v>
                    </c:pt>
                  </c:strCache>
                </c:strRef>
              </c:tx>
              <c:dLblPos val="t"/>
              <c:showVal val="1"/>
            </c:dLbl>
            <c:dLbl>
              <c:idx val="3"/>
              <c:layout/>
              <c:tx>
                <c:strRef>
                  <c:f>'Clustering Matrices'!$E$145</c:f>
                  <c:strCache>
                    <c:ptCount val="1"/>
                    <c:pt idx="0">
                      <c:v>depressed</c:v>
                    </c:pt>
                  </c:strCache>
                </c:strRef>
              </c:tx>
              <c:dLblPos val="t"/>
              <c:showVal val="1"/>
            </c:dLbl>
            <c:dLbl>
              <c:idx val="4"/>
              <c:layout/>
              <c:tx>
                <c:strRef>
                  <c:f>'Clustering Matrices'!$F$145</c:f>
                  <c:strCache>
                    <c:ptCount val="1"/>
                    <c:pt idx="0">
                      <c:v>excited</c:v>
                    </c:pt>
                  </c:strCache>
                </c:strRef>
              </c:tx>
              <c:dLblPos val="t"/>
              <c:showVal val="1"/>
            </c:dLbl>
            <c:dLbl>
              <c:idx val="5"/>
              <c:layout/>
              <c:tx>
                <c:strRef>
                  <c:f>'Clustering Matrices'!$G$145</c:f>
                  <c:strCache>
                    <c:ptCount val="1"/>
                    <c:pt idx="0">
                      <c:v>happy</c:v>
                    </c:pt>
                  </c:strCache>
                </c:strRef>
              </c:tx>
              <c:dLblPos val="t"/>
              <c:showVal val="1"/>
            </c:dLbl>
            <c:dLbl>
              <c:idx val="6"/>
              <c:layout/>
              <c:tx>
                <c:strRef>
                  <c:f>'Clustering Matrices'!$H$145</c:f>
                  <c:strCache>
                    <c:ptCount val="1"/>
                    <c:pt idx="0">
                      <c:v>interested</c:v>
                    </c:pt>
                  </c:strCache>
                </c:strRef>
              </c:tx>
              <c:dLblPos val="t"/>
              <c:showVal val="1"/>
            </c:dLbl>
            <c:dLbl>
              <c:idx val="7"/>
              <c:layout/>
              <c:tx>
                <c:strRef>
                  <c:f>'Clustering Matrices'!$I$145</c:f>
                  <c:strCache>
                    <c:ptCount val="1"/>
                    <c:pt idx="0">
                      <c:v>sad</c:v>
                    </c:pt>
                  </c:strCache>
                </c:strRef>
              </c:tx>
              <c:dLblPos val="t"/>
              <c:showVal val="1"/>
            </c:dLbl>
            <c:dLbl>
              <c:idx val="8"/>
              <c:layout/>
              <c:tx>
                <c:strRef>
                  <c:f>'Clustering Matrices'!$J$145</c:f>
                  <c:strCache>
                    <c:ptCount val="1"/>
                    <c:pt idx="0">
                      <c:v>scared</c:v>
                    </c:pt>
                  </c:strCache>
                </c:strRef>
              </c:tx>
              <c:dLblPos val="t"/>
              <c:showVal val="1"/>
            </c:dLbl>
            <c:dLbl>
              <c:idx val="9"/>
              <c:layout/>
              <c:tx>
                <c:strRef>
                  <c:f>'Clustering Matrices'!$K$145</c:f>
                  <c:strCache>
                    <c:ptCount val="1"/>
                    <c:pt idx="0">
                      <c:v>sleepy</c:v>
                    </c:pt>
                  </c:strCache>
                </c:strRef>
              </c:tx>
              <c:dLblPos val="t"/>
              <c:showVal val="1"/>
            </c:dLbl>
            <c:dLbl>
              <c:idx val="10"/>
              <c:layout/>
              <c:tx>
                <c:strRef>
                  <c:f>'Clustering Matrices'!$L$145</c:f>
                  <c:strCache>
                    <c:ptCount val="1"/>
                    <c:pt idx="0">
                      <c:v>stressed</c:v>
                    </c:pt>
                  </c:strCache>
                </c:strRef>
              </c:tx>
              <c:dLblPos val="t"/>
              <c:showVal val="1"/>
            </c:dLbl>
            <c:dLbl>
              <c:idx val="11"/>
              <c:layout/>
              <c:tx>
                <c:strRef>
                  <c:f>'Clustering Matrices'!$M$145</c:f>
                  <c:strCache>
                    <c:ptCount val="1"/>
                    <c:pt idx="0">
                      <c:v>surprised</c:v>
                    </c:pt>
                  </c:strCache>
                </c:strRef>
              </c:tx>
              <c:dLblPos val="t"/>
              <c:showVal val="1"/>
            </c:dLbl>
            <c:txPr>
              <a:bodyPr/>
              <a:lstStyle/>
              <a:p>
                <a:pPr>
                  <a:defRPr sz="1200" b="1" i="1" u="sng">
                    <a:latin typeface="+mj-lt"/>
                  </a:defRPr>
                </a:pPr>
                <a:endParaRPr lang="en-US"/>
              </a:p>
            </c:txPr>
            <c:showVal val="1"/>
          </c:dLbls>
          <c:xVal>
            <c:numRef>
              <c:f>'Clustering Matrices'!$B$16:$M$16</c:f>
              <c:numCache>
                <c:formatCode>0.000</c:formatCode>
                <c:ptCount val="12"/>
                <c:pt idx="0">
                  <c:v>-16.336111111111091</c:v>
                </c:pt>
                <c:pt idx="1">
                  <c:v>-24.636111111111092</c:v>
                </c:pt>
                <c:pt idx="2">
                  <c:v>15.46388888888891</c:v>
                </c:pt>
                <c:pt idx="3">
                  <c:v>-17.436111111111092</c:v>
                </c:pt>
                <c:pt idx="4">
                  <c:v>19.063888888888904</c:v>
                </c:pt>
                <c:pt idx="5">
                  <c:v>19.163888888888902</c:v>
                </c:pt>
                <c:pt idx="6">
                  <c:v>26.863888888888908</c:v>
                </c:pt>
                <c:pt idx="7">
                  <c:v>-9.1361111111110951</c:v>
                </c:pt>
                <c:pt idx="8">
                  <c:v>-10.636111111111092</c:v>
                </c:pt>
                <c:pt idx="9">
                  <c:v>12.063888888888908</c:v>
                </c:pt>
                <c:pt idx="10">
                  <c:v>-12.836111111111093</c:v>
                </c:pt>
                <c:pt idx="11">
                  <c:v>15.263888888888911</c:v>
                </c:pt>
              </c:numCache>
            </c:numRef>
          </c:xVal>
          <c:yVal>
            <c:numRef>
              <c:f>'Clustering Matrices'!$B$17:$M$17</c:f>
              <c:numCache>
                <c:formatCode>0.000</c:formatCode>
                <c:ptCount val="12"/>
                <c:pt idx="0">
                  <c:v>9.4416666666666593</c:v>
                </c:pt>
                <c:pt idx="1">
                  <c:v>-18.458333333333339</c:v>
                </c:pt>
                <c:pt idx="2">
                  <c:v>-18.558333333333337</c:v>
                </c:pt>
                <c:pt idx="3">
                  <c:v>-11.358333333333338</c:v>
                </c:pt>
                <c:pt idx="4">
                  <c:v>16.641666666666666</c:v>
                </c:pt>
                <c:pt idx="5">
                  <c:v>-18.958333333333339</c:v>
                </c:pt>
                <c:pt idx="6">
                  <c:v>27.641666666666666</c:v>
                </c:pt>
                <c:pt idx="7">
                  <c:v>-9.658333333333335</c:v>
                </c:pt>
                <c:pt idx="8">
                  <c:v>5.1416666666666666</c:v>
                </c:pt>
                <c:pt idx="9">
                  <c:v>-12.958333333333339</c:v>
                </c:pt>
                <c:pt idx="10">
                  <c:v>7.8416666666666579</c:v>
                </c:pt>
                <c:pt idx="11">
                  <c:v>18.241666666666667</c:v>
                </c:pt>
              </c:numCache>
            </c:numRef>
          </c:yVal>
        </c:ser>
        <c:ser>
          <c:idx val="1"/>
          <c:order val="1"/>
          <c:tx>
            <c:strRef>
              <c:f>'Clustering Matrices'!$A$19</c:f>
              <c:strCache>
                <c:ptCount val="1"/>
                <c:pt idx="0">
                  <c:v>Europe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0"/>
              <c:layout/>
              <c:tx>
                <c:strRef>
                  <c:f>'Clustering Matrices'!$B$145</c:f>
                  <c:strCache>
                    <c:ptCount val="1"/>
                    <c:pt idx="0">
                      <c:v>angry</c:v>
                    </c:pt>
                  </c:strCache>
                </c:strRef>
              </c:tx>
              <c:dLblPos val="t"/>
              <c:showVal val="1"/>
            </c:dLbl>
            <c:dLbl>
              <c:idx val="1"/>
              <c:layout/>
              <c:tx>
                <c:strRef>
                  <c:f>'Clustering Matrices'!$C$145</c:f>
                  <c:strCache>
                    <c:ptCount val="1"/>
                    <c:pt idx="0">
                      <c:v>ashamed</c:v>
                    </c:pt>
                  </c:strCache>
                </c:strRef>
              </c:tx>
              <c:dLblPos val="t"/>
              <c:showVal val="1"/>
            </c:dLbl>
            <c:dLbl>
              <c:idx val="2"/>
              <c:layout/>
              <c:tx>
                <c:strRef>
                  <c:f>'Clustering Matrices'!$D$145</c:f>
                  <c:strCache>
                    <c:ptCount val="1"/>
                    <c:pt idx="0">
                      <c:v>calm</c:v>
                    </c:pt>
                  </c:strCache>
                </c:strRef>
              </c:tx>
              <c:dLblPos val="t"/>
              <c:showVal val="1"/>
            </c:dLbl>
            <c:dLbl>
              <c:idx val="3"/>
              <c:layout/>
              <c:tx>
                <c:strRef>
                  <c:f>'Clustering Matrices'!$E$145</c:f>
                  <c:strCache>
                    <c:ptCount val="1"/>
                    <c:pt idx="0">
                      <c:v>depressed</c:v>
                    </c:pt>
                  </c:strCache>
                </c:strRef>
              </c:tx>
              <c:dLblPos val="t"/>
              <c:showVal val="1"/>
            </c:dLbl>
            <c:dLbl>
              <c:idx val="4"/>
              <c:layout/>
              <c:tx>
                <c:strRef>
                  <c:f>'Clustering Matrices'!$F$145</c:f>
                  <c:strCache>
                    <c:ptCount val="1"/>
                    <c:pt idx="0">
                      <c:v>excited</c:v>
                    </c:pt>
                  </c:strCache>
                </c:strRef>
              </c:tx>
              <c:dLblPos val="t"/>
              <c:showVal val="1"/>
            </c:dLbl>
            <c:dLbl>
              <c:idx val="5"/>
              <c:layout/>
              <c:tx>
                <c:strRef>
                  <c:f>'Clustering Matrices'!$G$145</c:f>
                  <c:strCache>
                    <c:ptCount val="1"/>
                    <c:pt idx="0">
                      <c:v>happy</c:v>
                    </c:pt>
                  </c:strCache>
                </c:strRef>
              </c:tx>
              <c:dLblPos val="t"/>
              <c:showVal val="1"/>
            </c:dLbl>
            <c:dLbl>
              <c:idx val="6"/>
              <c:layout/>
              <c:tx>
                <c:strRef>
                  <c:f>'Clustering Matrices'!$H$145</c:f>
                  <c:strCache>
                    <c:ptCount val="1"/>
                    <c:pt idx="0">
                      <c:v>interested</c:v>
                    </c:pt>
                  </c:strCache>
                </c:strRef>
              </c:tx>
              <c:dLblPos val="t"/>
              <c:showVal val="1"/>
            </c:dLbl>
            <c:dLbl>
              <c:idx val="7"/>
              <c:layout/>
              <c:tx>
                <c:strRef>
                  <c:f>'Clustering Matrices'!$I$145</c:f>
                  <c:strCache>
                    <c:ptCount val="1"/>
                    <c:pt idx="0">
                      <c:v>sad</c:v>
                    </c:pt>
                  </c:strCache>
                </c:strRef>
              </c:tx>
              <c:dLblPos val="t"/>
              <c:showVal val="1"/>
            </c:dLbl>
            <c:dLbl>
              <c:idx val="8"/>
              <c:layout/>
              <c:tx>
                <c:strRef>
                  <c:f>'Clustering Matrices'!$J$145</c:f>
                  <c:strCache>
                    <c:ptCount val="1"/>
                    <c:pt idx="0">
                      <c:v>scared</c:v>
                    </c:pt>
                  </c:strCache>
                </c:strRef>
              </c:tx>
              <c:dLblPos val="t"/>
              <c:showVal val="1"/>
            </c:dLbl>
            <c:dLbl>
              <c:idx val="9"/>
              <c:layout/>
              <c:tx>
                <c:strRef>
                  <c:f>'Clustering Matrices'!$K$145</c:f>
                  <c:strCache>
                    <c:ptCount val="1"/>
                    <c:pt idx="0">
                      <c:v>sleepy</c:v>
                    </c:pt>
                  </c:strCache>
                </c:strRef>
              </c:tx>
              <c:dLblPos val="t"/>
              <c:showVal val="1"/>
            </c:dLbl>
            <c:dLbl>
              <c:idx val="10"/>
              <c:layout/>
              <c:tx>
                <c:strRef>
                  <c:f>'Clustering Matrices'!$L$145</c:f>
                  <c:strCache>
                    <c:ptCount val="1"/>
                    <c:pt idx="0">
                      <c:v>stressed</c:v>
                    </c:pt>
                  </c:strCache>
                </c:strRef>
              </c:tx>
              <c:dLblPos val="t"/>
              <c:showVal val="1"/>
            </c:dLbl>
            <c:dLbl>
              <c:idx val="11"/>
              <c:layout/>
              <c:tx>
                <c:strRef>
                  <c:f>'Clustering Matrices'!$M$145</c:f>
                  <c:strCache>
                    <c:ptCount val="1"/>
                    <c:pt idx="0">
                      <c:v>surprised</c:v>
                    </c:pt>
                  </c:strCache>
                </c:strRef>
              </c:tx>
              <c:dLblPos val="t"/>
              <c:showVal val="1"/>
            </c:dLbl>
            <c:txPr>
              <a:bodyPr/>
              <a:lstStyle/>
              <a:p>
                <a:pPr>
                  <a:defRPr sz="1200" b="1" i="1">
                    <a:latin typeface="+mj-lt"/>
                  </a:defRPr>
                </a:pPr>
                <a:endParaRPr lang="en-US"/>
              </a:p>
            </c:txPr>
            <c:showVal val="1"/>
          </c:dLbls>
          <c:xVal>
            <c:numRef>
              <c:f>'Clustering Matrices'!$B$34:$M$34</c:f>
              <c:numCache>
                <c:formatCode>0.000</c:formatCode>
                <c:ptCount val="12"/>
                <c:pt idx="0">
                  <c:v>-11.936111111111092</c:v>
                </c:pt>
                <c:pt idx="1">
                  <c:v>-21.236111111111093</c:v>
                </c:pt>
                <c:pt idx="2">
                  <c:v>16.46388888888891</c:v>
                </c:pt>
                <c:pt idx="3">
                  <c:v>-7.936111111111094</c:v>
                </c:pt>
                <c:pt idx="4">
                  <c:v>19.663888888888902</c:v>
                </c:pt>
                <c:pt idx="5">
                  <c:v>15.96388888888891</c:v>
                </c:pt>
                <c:pt idx="6">
                  <c:v>23.863888888888908</c:v>
                </c:pt>
                <c:pt idx="7">
                  <c:v>-10.43611111111109</c:v>
                </c:pt>
                <c:pt idx="8">
                  <c:v>-10.43611111111109</c:v>
                </c:pt>
                <c:pt idx="9">
                  <c:v>9.0638888888889042</c:v>
                </c:pt>
                <c:pt idx="10">
                  <c:v>-10.93611111111109</c:v>
                </c:pt>
                <c:pt idx="11">
                  <c:v>13.463888888888908</c:v>
                </c:pt>
              </c:numCache>
            </c:numRef>
          </c:xVal>
          <c:yVal>
            <c:numRef>
              <c:f>'Clustering Matrices'!$B$35:$M$35</c:f>
              <c:numCache>
                <c:formatCode>0.000</c:formatCode>
                <c:ptCount val="12"/>
                <c:pt idx="0">
                  <c:v>8.7416666666666583</c:v>
                </c:pt>
                <c:pt idx="1">
                  <c:v>-16.258333333333336</c:v>
                </c:pt>
                <c:pt idx="2">
                  <c:v>-15.958333333333336</c:v>
                </c:pt>
                <c:pt idx="3">
                  <c:v>-3.9583333333333357</c:v>
                </c:pt>
                <c:pt idx="4">
                  <c:v>17.841666666666669</c:v>
                </c:pt>
                <c:pt idx="5">
                  <c:v>-11.258333333333336</c:v>
                </c:pt>
                <c:pt idx="6">
                  <c:v>25.441666666666663</c:v>
                </c:pt>
                <c:pt idx="7">
                  <c:v>-12.258333333333338</c:v>
                </c:pt>
                <c:pt idx="8">
                  <c:v>10.14166666666666</c:v>
                </c:pt>
                <c:pt idx="9">
                  <c:v>-10.758333333333336</c:v>
                </c:pt>
                <c:pt idx="10">
                  <c:v>11.541666666666661</c:v>
                </c:pt>
                <c:pt idx="11">
                  <c:v>17.041666666666664</c:v>
                </c:pt>
              </c:numCache>
            </c:numRef>
          </c:yVal>
        </c:ser>
        <c:ser>
          <c:idx val="2"/>
          <c:order val="2"/>
          <c:tx>
            <c:strRef>
              <c:f>'Clustering Matrices'!$A$37</c:f>
              <c:strCache>
                <c:ptCount val="1"/>
                <c:pt idx="0">
                  <c:v>NA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0"/>
              <c:layout/>
              <c:tx>
                <c:strRef>
                  <c:f>'Clustering Matrices'!$B$145</c:f>
                  <c:strCache>
                    <c:ptCount val="1"/>
                    <c:pt idx="0">
                      <c:v>angry</c:v>
                    </c:pt>
                  </c:strCache>
                </c:strRef>
              </c:tx>
              <c:dLblPos val="t"/>
              <c:showVal val="1"/>
            </c:dLbl>
            <c:dLbl>
              <c:idx val="1"/>
              <c:layout/>
              <c:tx>
                <c:strRef>
                  <c:f>'Clustering Matrices'!$C$145</c:f>
                  <c:strCache>
                    <c:ptCount val="1"/>
                    <c:pt idx="0">
                      <c:v>ashamed</c:v>
                    </c:pt>
                  </c:strCache>
                </c:strRef>
              </c:tx>
              <c:dLblPos val="t"/>
              <c:showVal val="1"/>
            </c:dLbl>
            <c:dLbl>
              <c:idx val="2"/>
              <c:layout/>
              <c:tx>
                <c:strRef>
                  <c:f>'Clustering Matrices'!$D$145</c:f>
                  <c:strCache>
                    <c:ptCount val="1"/>
                    <c:pt idx="0">
                      <c:v>calm</c:v>
                    </c:pt>
                  </c:strCache>
                </c:strRef>
              </c:tx>
              <c:dLblPos val="t"/>
              <c:showVal val="1"/>
            </c:dLbl>
            <c:dLbl>
              <c:idx val="3"/>
              <c:layout/>
              <c:tx>
                <c:strRef>
                  <c:f>'Clustering Matrices'!$E$145</c:f>
                  <c:strCache>
                    <c:ptCount val="1"/>
                    <c:pt idx="0">
                      <c:v>depressed</c:v>
                    </c:pt>
                  </c:strCache>
                </c:strRef>
              </c:tx>
              <c:dLblPos val="t"/>
              <c:showVal val="1"/>
            </c:dLbl>
            <c:dLbl>
              <c:idx val="4"/>
              <c:layout/>
              <c:tx>
                <c:strRef>
                  <c:f>'Clustering Matrices'!$F$145</c:f>
                  <c:strCache>
                    <c:ptCount val="1"/>
                    <c:pt idx="0">
                      <c:v>excited</c:v>
                    </c:pt>
                  </c:strCache>
                </c:strRef>
              </c:tx>
              <c:dLblPos val="t"/>
              <c:showVal val="1"/>
            </c:dLbl>
            <c:dLbl>
              <c:idx val="5"/>
              <c:layout/>
              <c:tx>
                <c:strRef>
                  <c:f>'Clustering Matrices'!$G$145</c:f>
                  <c:strCache>
                    <c:ptCount val="1"/>
                    <c:pt idx="0">
                      <c:v>happy</c:v>
                    </c:pt>
                  </c:strCache>
                </c:strRef>
              </c:tx>
              <c:dLblPos val="t"/>
              <c:showVal val="1"/>
            </c:dLbl>
            <c:dLbl>
              <c:idx val="6"/>
              <c:layout/>
              <c:tx>
                <c:strRef>
                  <c:f>'Clustering Matrices'!$H$145</c:f>
                  <c:strCache>
                    <c:ptCount val="1"/>
                    <c:pt idx="0">
                      <c:v>interested</c:v>
                    </c:pt>
                  </c:strCache>
                </c:strRef>
              </c:tx>
              <c:dLblPos val="t"/>
              <c:showVal val="1"/>
            </c:dLbl>
            <c:dLbl>
              <c:idx val="7"/>
              <c:layout/>
              <c:tx>
                <c:strRef>
                  <c:f>'Clustering Matrices'!$I$145</c:f>
                  <c:strCache>
                    <c:ptCount val="1"/>
                    <c:pt idx="0">
                      <c:v>sad</c:v>
                    </c:pt>
                  </c:strCache>
                </c:strRef>
              </c:tx>
              <c:dLblPos val="t"/>
              <c:showVal val="1"/>
            </c:dLbl>
            <c:dLbl>
              <c:idx val="8"/>
              <c:layout/>
              <c:tx>
                <c:strRef>
                  <c:f>'Clustering Matrices'!$J$145</c:f>
                  <c:strCache>
                    <c:ptCount val="1"/>
                    <c:pt idx="0">
                      <c:v>scared</c:v>
                    </c:pt>
                  </c:strCache>
                </c:strRef>
              </c:tx>
              <c:dLblPos val="t"/>
              <c:showVal val="1"/>
            </c:dLbl>
            <c:dLbl>
              <c:idx val="9"/>
              <c:layout/>
              <c:tx>
                <c:strRef>
                  <c:f>'Clustering Matrices'!$K$145</c:f>
                  <c:strCache>
                    <c:ptCount val="1"/>
                    <c:pt idx="0">
                      <c:v>sleepy</c:v>
                    </c:pt>
                  </c:strCache>
                </c:strRef>
              </c:tx>
              <c:dLblPos val="t"/>
              <c:showVal val="1"/>
            </c:dLbl>
            <c:dLbl>
              <c:idx val="10"/>
              <c:layout/>
              <c:tx>
                <c:strRef>
                  <c:f>'Clustering Matrices'!$L$145</c:f>
                  <c:strCache>
                    <c:ptCount val="1"/>
                    <c:pt idx="0">
                      <c:v>stressed</c:v>
                    </c:pt>
                  </c:strCache>
                </c:strRef>
              </c:tx>
              <c:dLblPos val="t"/>
              <c:showVal val="1"/>
            </c:dLbl>
            <c:dLbl>
              <c:idx val="11"/>
              <c:layout/>
              <c:tx>
                <c:strRef>
                  <c:f>'Clustering Matrices'!$M$145</c:f>
                  <c:strCache>
                    <c:ptCount val="1"/>
                    <c:pt idx="0">
                      <c:v>surprised</c:v>
                    </c:pt>
                  </c:strCache>
                </c:strRef>
              </c:tx>
              <c:dLblPos val="t"/>
              <c:showVal val="1"/>
            </c:dLbl>
            <c:txPr>
              <a:bodyPr/>
              <a:lstStyle/>
              <a:p>
                <a:pPr>
                  <a:defRPr sz="1200" b="0" u="sng">
                    <a:latin typeface="+mj-lt"/>
                  </a:defRPr>
                </a:pPr>
                <a:endParaRPr lang="en-US"/>
              </a:p>
            </c:txPr>
            <c:showVal val="1"/>
          </c:dLbls>
          <c:xVal>
            <c:numRef>
              <c:f>'Clustering Matrices'!$B$52:$M$52</c:f>
              <c:numCache>
                <c:formatCode>0.000</c:formatCode>
                <c:ptCount val="12"/>
                <c:pt idx="0">
                  <c:v>-12.336111111111093</c:v>
                </c:pt>
                <c:pt idx="1">
                  <c:v>-23.336111111111091</c:v>
                </c:pt>
                <c:pt idx="2">
                  <c:v>10.163888888888906</c:v>
                </c:pt>
                <c:pt idx="3">
                  <c:v>-7.936111111111094</c:v>
                </c:pt>
                <c:pt idx="4">
                  <c:v>11.963888888888906</c:v>
                </c:pt>
                <c:pt idx="5">
                  <c:v>11.063888888888906</c:v>
                </c:pt>
                <c:pt idx="6">
                  <c:v>19.563888888888904</c:v>
                </c:pt>
                <c:pt idx="7">
                  <c:v>-10.636111111111092</c:v>
                </c:pt>
                <c:pt idx="8">
                  <c:v>-10.336111111111091</c:v>
                </c:pt>
                <c:pt idx="9">
                  <c:v>4.9638888888889117</c:v>
                </c:pt>
                <c:pt idx="10">
                  <c:v>-18.336111111111091</c:v>
                </c:pt>
                <c:pt idx="11">
                  <c:v>11.863888888888907</c:v>
                </c:pt>
              </c:numCache>
            </c:numRef>
          </c:xVal>
          <c:yVal>
            <c:numRef>
              <c:f>'Clustering Matrices'!$B$53:$M$53</c:f>
              <c:numCache>
                <c:formatCode>0.000</c:formatCode>
                <c:ptCount val="12"/>
                <c:pt idx="0">
                  <c:v>4.6416666666666657</c:v>
                </c:pt>
                <c:pt idx="1">
                  <c:v>-18.758333333333336</c:v>
                </c:pt>
                <c:pt idx="2">
                  <c:v>-13.75833333333334</c:v>
                </c:pt>
                <c:pt idx="3">
                  <c:v>-2.5583333333333345</c:v>
                </c:pt>
                <c:pt idx="4">
                  <c:v>13.341666666666663</c:v>
                </c:pt>
                <c:pt idx="5">
                  <c:v>-13.75833333333334</c:v>
                </c:pt>
                <c:pt idx="6">
                  <c:v>20.941666666666659</c:v>
                </c:pt>
                <c:pt idx="7">
                  <c:v>-11.558333333333337</c:v>
                </c:pt>
                <c:pt idx="8">
                  <c:v>9.6416666666666586</c:v>
                </c:pt>
                <c:pt idx="9">
                  <c:v>-10.758333333333336</c:v>
                </c:pt>
                <c:pt idx="10">
                  <c:v>10.941666666666661</c:v>
                </c:pt>
                <c:pt idx="11">
                  <c:v>13.341666666666663</c:v>
                </c:pt>
              </c:numCache>
            </c:numRef>
          </c:yVal>
        </c:ser>
        <c:ser>
          <c:idx val="3"/>
          <c:order val="3"/>
          <c:tx>
            <c:strRef>
              <c:f>'Clustering Matrices'!$A$55</c:f>
              <c:strCache>
                <c:ptCount val="1"/>
                <c:pt idx="0">
                  <c:v>Control 1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0"/>
              <c:layout/>
              <c:tx>
                <c:strRef>
                  <c:f>'Clustering Matrices'!$B$145</c:f>
                  <c:strCache>
                    <c:ptCount val="1"/>
                    <c:pt idx="0">
                      <c:v>angry</c:v>
                    </c:pt>
                  </c:strCache>
                </c:strRef>
              </c:tx>
              <c:dLblPos val="t"/>
              <c:showVal val="1"/>
            </c:dLbl>
            <c:dLbl>
              <c:idx val="1"/>
              <c:layout/>
              <c:tx>
                <c:strRef>
                  <c:f>'Clustering Matrices'!$C$145</c:f>
                  <c:strCache>
                    <c:ptCount val="1"/>
                    <c:pt idx="0">
                      <c:v>ashamed</c:v>
                    </c:pt>
                  </c:strCache>
                </c:strRef>
              </c:tx>
              <c:dLblPos val="t"/>
              <c:showVal val="1"/>
            </c:dLbl>
            <c:dLbl>
              <c:idx val="2"/>
              <c:layout/>
              <c:tx>
                <c:strRef>
                  <c:f>'Clustering Matrices'!$D$145</c:f>
                  <c:strCache>
                    <c:ptCount val="1"/>
                    <c:pt idx="0">
                      <c:v>calm</c:v>
                    </c:pt>
                  </c:strCache>
                </c:strRef>
              </c:tx>
              <c:dLblPos val="t"/>
              <c:showVal val="1"/>
            </c:dLbl>
            <c:dLbl>
              <c:idx val="3"/>
              <c:layout/>
              <c:tx>
                <c:strRef>
                  <c:f>'Clustering Matrices'!$E$145</c:f>
                  <c:strCache>
                    <c:ptCount val="1"/>
                    <c:pt idx="0">
                      <c:v>depressed</c:v>
                    </c:pt>
                  </c:strCache>
                </c:strRef>
              </c:tx>
              <c:dLblPos val="t"/>
              <c:showVal val="1"/>
            </c:dLbl>
            <c:dLbl>
              <c:idx val="4"/>
              <c:layout/>
              <c:tx>
                <c:strRef>
                  <c:f>'Clustering Matrices'!$F$145</c:f>
                  <c:strCache>
                    <c:ptCount val="1"/>
                    <c:pt idx="0">
                      <c:v>excited</c:v>
                    </c:pt>
                  </c:strCache>
                </c:strRef>
              </c:tx>
              <c:dLblPos val="t"/>
              <c:showVal val="1"/>
            </c:dLbl>
            <c:dLbl>
              <c:idx val="5"/>
              <c:layout/>
              <c:tx>
                <c:strRef>
                  <c:f>'Clustering Matrices'!$G$145</c:f>
                  <c:strCache>
                    <c:ptCount val="1"/>
                    <c:pt idx="0">
                      <c:v>happy</c:v>
                    </c:pt>
                  </c:strCache>
                </c:strRef>
              </c:tx>
              <c:dLblPos val="t"/>
              <c:showVal val="1"/>
            </c:dLbl>
            <c:dLbl>
              <c:idx val="6"/>
              <c:layout/>
              <c:tx>
                <c:strRef>
                  <c:f>'Clustering Matrices'!$H$145</c:f>
                  <c:strCache>
                    <c:ptCount val="1"/>
                    <c:pt idx="0">
                      <c:v>interested</c:v>
                    </c:pt>
                  </c:strCache>
                </c:strRef>
              </c:tx>
              <c:dLblPos val="t"/>
              <c:showVal val="1"/>
            </c:dLbl>
            <c:dLbl>
              <c:idx val="7"/>
              <c:layout/>
              <c:tx>
                <c:strRef>
                  <c:f>'Clustering Matrices'!$I$145</c:f>
                  <c:strCache>
                    <c:ptCount val="1"/>
                    <c:pt idx="0">
                      <c:v>sad</c:v>
                    </c:pt>
                  </c:strCache>
                </c:strRef>
              </c:tx>
              <c:dLblPos val="t"/>
              <c:showVal val="1"/>
            </c:dLbl>
            <c:dLbl>
              <c:idx val="8"/>
              <c:layout/>
              <c:tx>
                <c:strRef>
                  <c:f>'Clustering Matrices'!$J$145</c:f>
                  <c:strCache>
                    <c:ptCount val="1"/>
                    <c:pt idx="0">
                      <c:v>scared</c:v>
                    </c:pt>
                  </c:strCache>
                </c:strRef>
              </c:tx>
              <c:dLblPos val="t"/>
              <c:showVal val="1"/>
            </c:dLbl>
            <c:dLbl>
              <c:idx val="9"/>
              <c:layout/>
              <c:tx>
                <c:strRef>
                  <c:f>'Clustering Matrices'!$K$145</c:f>
                  <c:strCache>
                    <c:ptCount val="1"/>
                    <c:pt idx="0">
                      <c:v>sleepy</c:v>
                    </c:pt>
                  </c:strCache>
                </c:strRef>
              </c:tx>
              <c:dLblPos val="t"/>
              <c:showVal val="1"/>
            </c:dLbl>
            <c:dLbl>
              <c:idx val="10"/>
              <c:layout/>
              <c:tx>
                <c:strRef>
                  <c:f>'Clustering Matrices'!$L$145</c:f>
                  <c:strCache>
                    <c:ptCount val="1"/>
                    <c:pt idx="0">
                      <c:v>stressed</c:v>
                    </c:pt>
                  </c:strCache>
                </c:strRef>
              </c:tx>
              <c:dLblPos val="t"/>
              <c:showVal val="1"/>
            </c:dLbl>
            <c:dLbl>
              <c:idx val="11"/>
              <c:layout/>
              <c:tx>
                <c:strRef>
                  <c:f>'Clustering Matrices'!$M$145</c:f>
                  <c:strCache>
                    <c:ptCount val="1"/>
                    <c:pt idx="0">
                      <c:v>surprised</c:v>
                    </c:pt>
                  </c:strCache>
                </c:strRef>
              </c:tx>
              <c:dLblPos val="t"/>
              <c:showVal val="1"/>
            </c:dLbl>
            <c:txPr>
              <a:bodyPr/>
              <a:lstStyle/>
              <a:p>
                <a:pPr>
                  <a:defRPr sz="1200" b="0">
                    <a:latin typeface="+mj-lt"/>
                  </a:defRPr>
                </a:pPr>
                <a:endParaRPr lang="en-US"/>
              </a:p>
            </c:txPr>
            <c:showVal val="1"/>
          </c:dLbls>
          <c:xVal>
            <c:numRef>
              <c:f>'Clustering Matrices'!$B$70:$M$70</c:f>
              <c:numCache>
                <c:formatCode>0.000</c:formatCode>
                <c:ptCount val="12"/>
                <c:pt idx="0">
                  <c:v>-13.336111111111093</c:v>
                </c:pt>
                <c:pt idx="1">
                  <c:v>-22.936111111111089</c:v>
                </c:pt>
                <c:pt idx="2">
                  <c:v>10.163888888888906</c:v>
                </c:pt>
                <c:pt idx="3">
                  <c:v>-13.236111111111093</c:v>
                </c:pt>
                <c:pt idx="4">
                  <c:v>10.263888888888905</c:v>
                </c:pt>
                <c:pt idx="5">
                  <c:v>9.7638888888889053</c:v>
                </c:pt>
                <c:pt idx="6">
                  <c:v>19.663888888888902</c:v>
                </c:pt>
                <c:pt idx="7">
                  <c:v>-15.336111111111094</c:v>
                </c:pt>
                <c:pt idx="8">
                  <c:v>-15.036111111111094</c:v>
                </c:pt>
                <c:pt idx="9">
                  <c:v>7.0638888888889024</c:v>
                </c:pt>
                <c:pt idx="10">
                  <c:v>-13.736111111111093</c:v>
                </c:pt>
                <c:pt idx="11">
                  <c:v>4.9638888888889117</c:v>
                </c:pt>
              </c:numCache>
            </c:numRef>
          </c:xVal>
          <c:yVal>
            <c:numRef>
              <c:f>'Clustering Matrices'!$B$71:$M$71</c:f>
              <c:numCache>
                <c:formatCode>0.000</c:formatCode>
                <c:ptCount val="12"/>
                <c:pt idx="0">
                  <c:v>5.4416666666666664</c:v>
                </c:pt>
                <c:pt idx="1">
                  <c:v>-15.558333333333335</c:v>
                </c:pt>
                <c:pt idx="2">
                  <c:v>-14.558333333333334</c:v>
                </c:pt>
                <c:pt idx="3">
                  <c:v>-8.158333333333335</c:v>
                </c:pt>
                <c:pt idx="4">
                  <c:v>13.741666666666664</c:v>
                </c:pt>
                <c:pt idx="5">
                  <c:v>-11.458333333333337</c:v>
                </c:pt>
                <c:pt idx="6">
                  <c:v>25.841666666666661</c:v>
                </c:pt>
                <c:pt idx="7">
                  <c:v>-12.158333333333339</c:v>
                </c:pt>
                <c:pt idx="8">
                  <c:v>5.541666666666667</c:v>
                </c:pt>
                <c:pt idx="9">
                  <c:v>-11.458333333333337</c:v>
                </c:pt>
                <c:pt idx="10">
                  <c:v>10.34166666666666</c:v>
                </c:pt>
                <c:pt idx="11">
                  <c:v>8.4416666666666593</c:v>
                </c:pt>
              </c:numCache>
            </c:numRef>
          </c:yVal>
        </c:ser>
        <c:ser>
          <c:idx val="4"/>
          <c:order val="4"/>
          <c:tx>
            <c:strRef>
              <c:f>'Clustering Matrices'!$A$73</c:f>
              <c:strCache>
                <c:ptCount val="1"/>
                <c:pt idx="0">
                  <c:v>Control 2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0"/>
              <c:layout/>
              <c:tx>
                <c:strRef>
                  <c:f>'Clustering Matrices'!$B$145</c:f>
                  <c:strCache>
                    <c:ptCount val="1"/>
                    <c:pt idx="0">
                      <c:v>angry</c:v>
                    </c:pt>
                  </c:strCache>
                </c:strRef>
              </c:tx>
              <c:dLblPos val="t"/>
              <c:showVal val="1"/>
            </c:dLbl>
            <c:dLbl>
              <c:idx val="1"/>
              <c:layout/>
              <c:tx>
                <c:strRef>
                  <c:f>'Clustering Matrices'!$C$145</c:f>
                  <c:strCache>
                    <c:ptCount val="1"/>
                    <c:pt idx="0">
                      <c:v>ashamed</c:v>
                    </c:pt>
                  </c:strCache>
                </c:strRef>
              </c:tx>
              <c:dLblPos val="t"/>
              <c:showVal val="1"/>
            </c:dLbl>
            <c:dLbl>
              <c:idx val="2"/>
              <c:layout/>
              <c:tx>
                <c:strRef>
                  <c:f>'Clustering Matrices'!$D$145</c:f>
                  <c:strCache>
                    <c:ptCount val="1"/>
                    <c:pt idx="0">
                      <c:v>calm</c:v>
                    </c:pt>
                  </c:strCache>
                </c:strRef>
              </c:tx>
              <c:dLblPos val="t"/>
              <c:showVal val="1"/>
            </c:dLbl>
            <c:dLbl>
              <c:idx val="3"/>
              <c:layout/>
              <c:tx>
                <c:strRef>
                  <c:f>'Clustering Matrices'!$E$145</c:f>
                  <c:strCache>
                    <c:ptCount val="1"/>
                    <c:pt idx="0">
                      <c:v>depressed</c:v>
                    </c:pt>
                  </c:strCache>
                </c:strRef>
              </c:tx>
              <c:dLblPos val="t"/>
              <c:showVal val="1"/>
            </c:dLbl>
            <c:dLbl>
              <c:idx val="4"/>
              <c:layout/>
              <c:tx>
                <c:strRef>
                  <c:f>'Clustering Matrices'!$F$145</c:f>
                  <c:strCache>
                    <c:ptCount val="1"/>
                    <c:pt idx="0">
                      <c:v>excited</c:v>
                    </c:pt>
                  </c:strCache>
                </c:strRef>
              </c:tx>
              <c:dLblPos val="t"/>
              <c:showVal val="1"/>
            </c:dLbl>
            <c:dLbl>
              <c:idx val="5"/>
              <c:layout/>
              <c:tx>
                <c:strRef>
                  <c:f>'Clustering Matrices'!$G$145</c:f>
                  <c:strCache>
                    <c:ptCount val="1"/>
                    <c:pt idx="0">
                      <c:v>happy</c:v>
                    </c:pt>
                  </c:strCache>
                </c:strRef>
              </c:tx>
              <c:dLblPos val="t"/>
              <c:showVal val="1"/>
            </c:dLbl>
            <c:dLbl>
              <c:idx val="6"/>
              <c:layout/>
              <c:tx>
                <c:strRef>
                  <c:f>'Clustering Matrices'!$H$145</c:f>
                  <c:strCache>
                    <c:ptCount val="1"/>
                    <c:pt idx="0">
                      <c:v>interested</c:v>
                    </c:pt>
                  </c:strCache>
                </c:strRef>
              </c:tx>
              <c:dLblPos val="t"/>
              <c:showVal val="1"/>
            </c:dLbl>
            <c:dLbl>
              <c:idx val="7"/>
              <c:layout/>
              <c:tx>
                <c:strRef>
                  <c:f>'Clustering Matrices'!$I$145</c:f>
                  <c:strCache>
                    <c:ptCount val="1"/>
                    <c:pt idx="0">
                      <c:v>sad</c:v>
                    </c:pt>
                  </c:strCache>
                </c:strRef>
              </c:tx>
              <c:dLblPos val="t"/>
              <c:showVal val="1"/>
            </c:dLbl>
            <c:dLbl>
              <c:idx val="8"/>
              <c:layout/>
              <c:tx>
                <c:strRef>
                  <c:f>'Clustering Matrices'!$J$145</c:f>
                  <c:strCache>
                    <c:ptCount val="1"/>
                    <c:pt idx="0">
                      <c:v>scared</c:v>
                    </c:pt>
                  </c:strCache>
                </c:strRef>
              </c:tx>
              <c:dLblPos val="t"/>
              <c:showVal val="1"/>
            </c:dLbl>
            <c:dLbl>
              <c:idx val="9"/>
              <c:layout/>
              <c:tx>
                <c:strRef>
                  <c:f>'Clustering Matrices'!$K$145</c:f>
                  <c:strCache>
                    <c:ptCount val="1"/>
                    <c:pt idx="0">
                      <c:v>sleepy</c:v>
                    </c:pt>
                  </c:strCache>
                </c:strRef>
              </c:tx>
              <c:dLblPos val="t"/>
              <c:showVal val="1"/>
            </c:dLbl>
            <c:dLbl>
              <c:idx val="10"/>
              <c:layout/>
              <c:tx>
                <c:strRef>
                  <c:f>'Clustering Matrices'!$L$145</c:f>
                  <c:strCache>
                    <c:ptCount val="1"/>
                    <c:pt idx="0">
                      <c:v>stressed</c:v>
                    </c:pt>
                  </c:strCache>
                </c:strRef>
              </c:tx>
              <c:dLblPos val="t"/>
              <c:showVal val="1"/>
            </c:dLbl>
            <c:dLbl>
              <c:idx val="11"/>
              <c:layout/>
              <c:tx>
                <c:strRef>
                  <c:f>'Clustering Matrices'!$M$145</c:f>
                  <c:strCache>
                    <c:ptCount val="1"/>
                    <c:pt idx="0">
                      <c:v>surprised</c:v>
                    </c:pt>
                  </c:strCache>
                </c:strRef>
              </c:tx>
              <c:dLblPos val="t"/>
              <c:showVal val="1"/>
            </c:dLbl>
            <c:txPr>
              <a:bodyPr/>
              <a:lstStyle/>
              <a:p>
                <a:pPr>
                  <a:defRPr sz="1200" b="0">
                    <a:latin typeface="+mj-lt"/>
                  </a:defRPr>
                </a:pPr>
                <a:endParaRPr lang="en-US"/>
              </a:p>
            </c:txPr>
            <c:showVal val="1"/>
          </c:dLbls>
          <c:xVal>
            <c:numRef>
              <c:f>'Clustering Matrices'!$B$88:$M$88</c:f>
              <c:numCache>
                <c:formatCode>0.000</c:formatCode>
                <c:ptCount val="12"/>
                <c:pt idx="0">
                  <c:v>-12.436111111111092</c:v>
                </c:pt>
                <c:pt idx="1">
                  <c:v>-21.436111111111096</c:v>
                </c:pt>
                <c:pt idx="2">
                  <c:v>11.163888888888906</c:v>
                </c:pt>
                <c:pt idx="3">
                  <c:v>-7.5361111111110937</c:v>
                </c:pt>
                <c:pt idx="4">
                  <c:v>15.263888888888911</c:v>
                </c:pt>
                <c:pt idx="5">
                  <c:v>12.463888888888908</c:v>
                </c:pt>
                <c:pt idx="6">
                  <c:v>20.563888888888904</c:v>
                </c:pt>
                <c:pt idx="7">
                  <c:v>-11.636111111111092</c:v>
                </c:pt>
                <c:pt idx="8">
                  <c:v>-10.53611111111109</c:v>
                </c:pt>
                <c:pt idx="9">
                  <c:v>7.7638888888889035</c:v>
                </c:pt>
                <c:pt idx="10">
                  <c:v>-12.136111111111092</c:v>
                </c:pt>
                <c:pt idx="11">
                  <c:v>7.3638888888889031</c:v>
                </c:pt>
              </c:numCache>
            </c:numRef>
          </c:xVal>
          <c:yVal>
            <c:numRef>
              <c:f>'Clustering Matrices'!$B$89:$M$89</c:f>
              <c:numCache>
                <c:formatCode>0.000</c:formatCode>
                <c:ptCount val="12"/>
                <c:pt idx="0">
                  <c:v>2.241666666666664</c:v>
                </c:pt>
                <c:pt idx="1">
                  <c:v>-20.358333333333338</c:v>
                </c:pt>
                <c:pt idx="2">
                  <c:v>-16.558333333333337</c:v>
                </c:pt>
                <c:pt idx="3">
                  <c:v>-5.7583333333333373</c:v>
                </c:pt>
                <c:pt idx="4">
                  <c:v>14.341666666666663</c:v>
                </c:pt>
                <c:pt idx="5">
                  <c:v>-13.658333333333339</c:v>
                </c:pt>
                <c:pt idx="6">
                  <c:v>24.941666666666663</c:v>
                </c:pt>
                <c:pt idx="7">
                  <c:v>-8.5583333333333336</c:v>
                </c:pt>
                <c:pt idx="8">
                  <c:v>8.7416666666666583</c:v>
                </c:pt>
                <c:pt idx="9">
                  <c:v>-14.158333333333339</c:v>
                </c:pt>
                <c:pt idx="10">
                  <c:v>8.0416666666666572</c:v>
                </c:pt>
                <c:pt idx="11">
                  <c:v>12.641666666666662</c:v>
                </c:pt>
              </c:numCache>
            </c:numRef>
          </c:yVal>
        </c:ser>
        <c:ser>
          <c:idx val="5"/>
          <c:order val="5"/>
          <c:tx>
            <c:strRef>
              <c:f>'Clustering Matrices'!$A$91</c:f>
              <c:strCache>
                <c:ptCount val="1"/>
                <c:pt idx="0">
                  <c:v>Control 3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0"/>
              <c:layout/>
              <c:tx>
                <c:strRef>
                  <c:f>'Clustering Matrices'!$B$145</c:f>
                  <c:strCache>
                    <c:ptCount val="1"/>
                    <c:pt idx="0">
                      <c:v>angry</c:v>
                    </c:pt>
                  </c:strCache>
                </c:strRef>
              </c:tx>
              <c:dLblPos val="t"/>
              <c:showVal val="1"/>
            </c:dLbl>
            <c:dLbl>
              <c:idx val="1"/>
              <c:layout/>
              <c:tx>
                <c:strRef>
                  <c:f>'Clustering Matrices'!$C$145</c:f>
                  <c:strCache>
                    <c:ptCount val="1"/>
                    <c:pt idx="0">
                      <c:v>ashamed</c:v>
                    </c:pt>
                  </c:strCache>
                </c:strRef>
              </c:tx>
              <c:dLblPos val="t"/>
              <c:showVal val="1"/>
            </c:dLbl>
            <c:dLbl>
              <c:idx val="2"/>
              <c:layout/>
              <c:tx>
                <c:strRef>
                  <c:f>'Clustering Matrices'!$D$145</c:f>
                  <c:strCache>
                    <c:ptCount val="1"/>
                    <c:pt idx="0">
                      <c:v>calm</c:v>
                    </c:pt>
                  </c:strCache>
                </c:strRef>
              </c:tx>
              <c:dLblPos val="t"/>
              <c:showVal val="1"/>
            </c:dLbl>
            <c:dLbl>
              <c:idx val="3"/>
              <c:layout/>
              <c:tx>
                <c:strRef>
                  <c:f>'Clustering Matrices'!$E$145</c:f>
                  <c:strCache>
                    <c:ptCount val="1"/>
                    <c:pt idx="0">
                      <c:v>depressed</c:v>
                    </c:pt>
                  </c:strCache>
                </c:strRef>
              </c:tx>
              <c:dLblPos val="t"/>
              <c:showVal val="1"/>
            </c:dLbl>
            <c:dLbl>
              <c:idx val="4"/>
              <c:layout/>
              <c:tx>
                <c:strRef>
                  <c:f>'Clustering Matrices'!$F$145</c:f>
                  <c:strCache>
                    <c:ptCount val="1"/>
                    <c:pt idx="0">
                      <c:v>excited</c:v>
                    </c:pt>
                  </c:strCache>
                </c:strRef>
              </c:tx>
              <c:dLblPos val="t"/>
              <c:showVal val="1"/>
            </c:dLbl>
            <c:dLbl>
              <c:idx val="5"/>
              <c:layout/>
              <c:tx>
                <c:strRef>
                  <c:f>'Clustering Matrices'!$G$145</c:f>
                  <c:strCache>
                    <c:ptCount val="1"/>
                    <c:pt idx="0">
                      <c:v>happy</c:v>
                    </c:pt>
                  </c:strCache>
                </c:strRef>
              </c:tx>
              <c:dLblPos val="t"/>
              <c:showVal val="1"/>
            </c:dLbl>
            <c:dLbl>
              <c:idx val="6"/>
              <c:layout/>
              <c:tx>
                <c:strRef>
                  <c:f>'Clustering Matrices'!$H$145</c:f>
                  <c:strCache>
                    <c:ptCount val="1"/>
                    <c:pt idx="0">
                      <c:v>interested</c:v>
                    </c:pt>
                  </c:strCache>
                </c:strRef>
              </c:tx>
              <c:dLblPos val="t"/>
              <c:showVal val="1"/>
            </c:dLbl>
            <c:dLbl>
              <c:idx val="7"/>
              <c:layout/>
              <c:tx>
                <c:strRef>
                  <c:f>'Clustering Matrices'!$I$145</c:f>
                  <c:strCache>
                    <c:ptCount val="1"/>
                    <c:pt idx="0">
                      <c:v>sad</c:v>
                    </c:pt>
                  </c:strCache>
                </c:strRef>
              </c:tx>
              <c:dLblPos val="t"/>
              <c:showVal val="1"/>
            </c:dLbl>
            <c:dLbl>
              <c:idx val="8"/>
              <c:layout/>
              <c:tx>
                <c:strRef>
                  <c:f>'Clustering Matrices'!$J$145</c:f>
                  <c:strCache>
                    <c:ptCount val="1"/>
                    <c:pt idx="0">
                      <c:v>scared</c:v>
                    </c:pt>
                  </c:strCache>
                </c:strRef>
              </c:tx>
              <c:dLblPos val="t"/>
              <c:showVal val="1"/>
            </c:dLbl>
            <c:dLbl>
              <c:idx val="9"/>
              <c:layout/>
              <c:tx>
                <c:strRef>
                  <c:f>'Clustering Matrices'!$K$145</c:f>
                  <c:strCache>
                    <c:ptCount val="1"/>
                    <c:pt idx="0">
                      <c:v>sleepy</c:v>
                    </c:pt>
                  </c:strCache>
                </c:strRef>
              </c:tx>
              <c:dLblPos val="t"/>
              <c:showVal val="1"/>
            </c:dLbl>
            <c:dLbl>
              <c:idx val="10"/>
              <c:layout/>
              <c:tx>
                <c:strRef>
                  <c:f>'Clustering Matrices'!$L$145</c:f>
                  <c:strCache>
                    <c:ptCount val="1"/>
                    <c:pt idx="0">
                      <c:v>stressed</c:v>
                    </c:pt>
                  </c:strCache>
                </c:strRef>
              </c:tx>
              <c:dLblPos val="t"/>
              <c:showVal val="1"/>
            </c:dLbl>
            <c:dLbl>
              <c:idx val="11"/>
              <c:layout/>
              <c:tx>
                <c:strRef>
                  <c:f>'Clustering Matrices'!$M$145</c:f>
                  <c:strCache>
                    <c:ptCount val="1"/>
                    <c:pt idx="0">
                      <c:v>surprised</c:v>
                    </c:pt>
                  </c:strCache>
                </c:strRef>
              </c:tx>
              <c:dLblPos val="t"/>
              <c:showVal val="1"/>
            </c:dLbl>
            <c:txPr>
              <a:bodyPr/>
              <a:lstStyle/>
              <a:p>
                <a:pPr>
                  <a:defRPr sz="1200" b="0">
                    <a:latin typeface="+mj-lt"/>
                  </a:defRPr>
                </a:pPr>
                <a:endParaRPr lang="en-US"/>
              </a:p>
            </c:txPr>
            <c:showVal val="1"/>
          </c:dLbls>
          <c:xVal>
            <c:numRef>
              <c:f>'Clustering Matrices'!$B$106:$M$106</c:f>
              <c:numCache>
                <c:formatCode>0.000</c:formatCode>
                <c:ptCount val="12"/>
                <c:pt idx="0">
                  <c:v>-9.8361111111110908</c:v>
                </c:pt>
                <c:pt idx="1">
                  <c:v>-20.036111111111094</c:v>
                </c:pt>
                <c:pt idx="2">
                  <c:v>10.463888888888906</c:v>
                </c:pt>
                <c:pt idx="3">
                  <c:v>-9.6361111111110951</c:v>
                </c:pt>
                <c:pt idx="4">
                  <c:v>14.763888888888911</c:v>
                </c:pt>
                <c:pt idx="5">
                  <c:v>11.563888888888908</c:v>
                </c:pt>
                <c:pt idx="6">
                  <c:v>22.263888888888907</c:v>
                </c:pt>
                <c:pt idx="7">
                  <c:v>-9.4361111111110958</c:v>
                </c:pt>
                <c:pt idx="8">
                  <c:v>-9.6361111111110951</c:v>
                </c:pt>
                <c:pt idx="9">
                  <c:v>11.063888888888906</c:v>
                </c:pt>
                <c:pt idx="10">
                  <c:v>-11.836111111111091</c:v>
                </c:pt>
                <c:pt idx="11">
                  <c:v>9.4638888888889046</c:v>
                </c:pt>
              </c:numCache>
            </c:numRef>
          </c:xVal>
          <c:yVal>
            <c:numRef>
              <c:f>'Clustering Matrices'!$B$107:$M$107</c:f>
              <c:numCache>
                <c:formatCode>0.000</c:formatCode>
                <c:ptCount val="12"/>
                <c:pt idx="0">
                  <c:v>4.4416666666666664</c:v>
                </c:pt>
                <c:pt idx="1">
                  <c:v>-19.958333333333339</c:v>
                </c:pt>
                <c:pt idx="2">
                  <c:v>-13.158333333333339</c:v>
                </c:pt>
                <c:pt idx="3">
                  <c:v>-4.8583333333333369</c:v>
                </c:pt>
                <c:pt idx="4">
                  <c:v>17.541666666666668</c:v>
                </c:pt>
                <c:pt idx="5">
                  <c:v>-11.958333333333337</c:v>
                </c:pt>
                <c:pt idx="6">
                  <c:v>25.741666666666664</c:v>
                </c:pt>
                <c:pt idx="7">
                  <c:v>-11.058333333333337</c:v>
                </c:pt>
                <c:pt idx="8">
                  <c:v>4.9416666666666664</c:v>
                </c:pt>
                <c:pt idx="9">
                  <c:v>-13.75833333333334</c:v>
                </c:pt>
                <c:pt idx="10">
                  <c:v>9.24166666666666</c:v>
                </c:pt>
                <c:pt idx="11">
                  <c:v>11.641666666666662</c:v>
                </c:pt>
              </c:numCache>
            </c:numRef>
          </c:yVal>
        </c:ser>
        <c:ser>
          <c:idx val="6"/>
          <c:order val="6"/>
          <c:tx>
            <c:strRef>
              <c:f>'Clustering Matrices'!$A$109</c:f>
              <c:strCache>
                <c:ptCount val="1"/>
                <c:pt idx="0">
                  <c:v>Control 4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0"/>
              <c:layout/>
              <c:tx>
                <c:strRef>
                  <c:f>'Clustering Matrices'!$B$145</c:f>
                  <c:strCache>
                    <c:ptCount val="1"/>
                    <c:pt idx="0">
                      <c:v>angry</c:v>
                    </c:pt>
                  </c:strCache>
                </c:strRef>
              </c:tx>
              <c:dLblPos val="t"/>
              <c:showVal val="1"/>
            </c:dLbl>
            <c:dLbl>
              <c:idx val="1"/>
              <c:layout/>
              <c:tx>
                <c:strRef>
                  <c:f>'Clustering Matrices'!$C$145</c:f>
                  <c:strCache>
                    <c:ptCount val="1"/>
                    <c:pt idx="0">
                      <c:v>ashamed</c:v>
                    </c:pt>
                  </c:strCache>
                </c:strRef>
              </c:tx>
              <c:dLblPos val="t"/>
              <c:showVal val="1"/>
            </c:dLbl>
            <c:dLbl>
              <c:idx val="2"/>
              <c:layout/>
              <c:tx>
                <c:strRef>
                  <c:f>'Clustering Matrices'!$D$145</c:f>
                  <c:strCache>
                    <c:ptCount val="1"/>
                    <c:pt idx="0">
                      <c:v>calm</c:v>
                    </c:pt>
                  </c:strCache>
                </c:strRef>
              </c:tx>
              <c:dLblPos val="t"/>
              <c:showVal val="1"/>
            </c:dLbl>
            <c:dLbl>
              <c:idx val="3"/>
              <c:layout/>
              <c:tx>
                <c:strRef>
                  <c:f>'Clustering Matrices'!$E$145</c:f>
                  <c:strCache>
                    <c:ptCount val="1"/>
                    <c:pt idx="0">
                      <c:v>depressed</c:v>
                    </c:pt>
                  </c:strCache>
                </c:strRef>
              </c:tx>
              <c:dLblPos val="t"/>
              <c:showVal val="1"/>
            </c:dLbl>
            <c:dLbl>
              <c:idx val="4"/>
              <c:layout/>
              <c:tx>
                <c:strRef>
                  <c:f>'Clustering Matrices'!$F$145</c:f>
                  <c:strCache>
                    <c:ptCount val="1"/>
                    <c:pt idx="0">
                      <c:v>excited</c:v>
                    </c:pt>
                  </c:strCache>
                </c:strRef>
              </c:tx>
              <c:dLblPos val="t"/>
              <c:showVal val="1"/>
            </c:dLbl>
            <c:dLbl>
              <c:idx val="5"/>
              <c:layout/>
              <c:tx>
                <c:strRef>
                  <c:f>'Clustering Matrices'!$G$145</c:f>
                  <c:strCache>
                    <c:ptCount val="1"/>
                    <c:pt idx="0">
                      <c:v>happy</c:v>
                    </c:pt>
                  </c:strCache>
                </c:strRef>
              </c:tx>
              <c:dLblPos val="t"/>
              <c:showVal val="1"/>
            </c:dLbl>
            <c:dLbl>
              <c:idx val="6"/>
              <c:layout/>
              <c:tx>
                <c:strRef>
                  <c:f>'Clustering Matrices'!$H$145</c:f>
                  <c:strCache>
                    <c:ptCount val="1"/>
                    <c:pt idx="0">
                      <c:v>interested</c:v>
                    </c:pt>
                  </c:strCache>
                </c:strRef>
              </c:tx>
              <c:dLblPos val="t"/>
              <c:showVal val="1"/>
            </c:dLbl>
            <c:dLbl>
              <c:idx val="7"/>
              <c:layout/>
              <c:tx>
                <c:strRef>
                  <c:f>'Clustering Matrices'!$I$145</c:f>
                  <c:strCache>
                    <c:ptCount val="1"/>
                    <c:pt idx="0">
                      <c:v>sad</c:v>
                    </c:pt>
                  </c:strCache>
                </c:strRef>
              </c:tx>
              <c:dLblPos val="t"/>
              <c:showVal val="1"/>
            </c:dLbl>
            <c:dLbl>
              <c:idx val="8"/>
              <c:layout/>
              <c:tx>
                <c:strRef>
                  <c:f>'Clustering Matrices'!$J$145</c:f>
                  <c:strCache>
                    <c:ptCount val="1"/>
                    <c:pt idx="0">
                      <c:v>scared</c:v>
                    </c:pt>
                  </c:strCache>
                </c:strRef>
              </c:tx>
              <c:dLblPos val="t"/>
              <c:showVal val="1"/>
            </c:dLbl>
            <c:dLbl>
              <c:idx val="9"/>
              <c:layout/>
              <c:tx>
                <c:strRef>
                  <c:f>'Clustering Matrices'!$K$145</c:f>
                  <c:strCache>
                    <c:ptCount val="1"/>
                    <c:pt idx="0">
                      <c:v>sleepy</c:v>
                    </c:pt>
                  </c:strCache>
                </c:strRef>
              </c:tx>
              <c:dLblPos val="t"/>
              <c:showVal val="1"/>
            </c:dLbl>
            <c:dLbl>
              <c:idx val="10"/>
              <c:layout/>
              <c:tx>
                <c:strRef>
                  <c:f>'Clustering Matrices'!$L$145</c:f>
                  <c:strCache>
                    <c:ptCount val="1"/>
                    <c:pt idx="0">
                      <c:v>stressed</c:v>
                    </c:pt>
                  </c:strCache>
                </c:strRef>
              </c:tx>
              <c:dLblPos val="t"/>
              <c:showVal val="1"/>
            </c:dLbl>
            <c:dLbl>
              <c:idx val="11"/>
              <c:layout/>
              <c:tx>
                <c:strRef>
                  <c:f>'Clustering Matrices'!$M$145</c:f>
                  <c:strCache>
                    <c:ptCount val="1"/>
                    <c:pt idx="0">
                      <c:v>surprised</c:v>
                    </c:pt>
                  </c:strCache>
                </c:strRef>
              </c:tx>
              <c:dLblPos val="t"/>
              <c:showVal val="1"/>
            </c:dLbl>
            <c:txPr>
              <a:bodyPr/>
              <a:lstStyle/>
              <a:p>
                <a:pPr>
                  <a:defRPr sz="1200" b="0">
                    <a:latin typeface="+mj-lt"/>
                  </a:defRPr>
                </a:pPr>
                <a:endParaRPr lang="en-US"/>
              </a:p>
            </c:txPr>
            <c:showVal val="1"/>
          </c:dLbls>
          <c:xVal>
            <c:numRef>
              <c:f>'Clustering Matrices'!$B$124:$M$124</c:f>
              <c:numCache>
                <c:formatCode>0.000</c:formatCode>
                <c:ptCount val="12"/>
                <c:pt idx="0">
                  <c:v>-13.436111111111092</c:v>
                </c:pt>
                <c:pt idx="1">
                  <c:v>-21.836111111111094</c:v>
                </c:pt>
                <c:pt idx="2">
                  <c:v>11.763888888888907</c:v>
                </c:pt>
                <c:pt idx="3">
                  <c:v>-10.93611111111109</c:v>
                </c:pt>
                <c:pt idx="4">
                  <c:v>14.663888888888909</c:v>
                </c:pt>
                <c:pt idx="5">
                  <c:v>9.3638888888889049</c:v>
                </c:pt>
                <c:pt idx="6">
                  <c:v>20.163888888888902</c:v>
                </c:pt>
                <c:pt idx="7">
                  <c:v>-10.236111111111089</c:v>
                </c:pt>
                <c:pt idx="8">
                  <c:v>-11.336111111111091</c:v>
                </c:pt>
                <c:pt idx="9">
                  <c:v>9.7638888888889053</c:v>
                </c:pt>
                <c:pt idx="10">
                  <c:v>-15.436111111111096</c:v>
                </c:pt>
                <c:pt idx="11">
                  <c:v>8.3638888888889049</c:v>
                </c:pt>
              </c:numCache>
            </c:numRef>
          </c:xVal>
          <c:yVal>
            <c:numRef>
              <c:f>'Clustering Matrices'!$B$125:$M$125</c:f>
              <c:numCache>
                <c:formatCode>0.000</c:formatCode>
                <c:ptCount val="12"/>
                <c:pt idx="0">
                  <c:v>8.4416666666666593</c:v>
                </c:pt>
                <c:pt idx="1">
                  <c:v>-14.558333333333334</c:v>
                </c:pt>
                <c:pt idx="2">
                  <c:v>-14.958333333333334</c:v>
                </c:pt>
                <c:pt idx="3">
                  <c:v>-6.1583333333333377</c:v>
                </c:pt>
                <c:pt idx="4">
                  <c:v>15.241666666666664</c:v>
                </c:pt>
                <c:pt idx="5">
                  <c:v>-11.158333333333337</c:v>
                </c:pt>
                <c:pt idx="6">
                  <c:v>25.741666666666664</c:v>
                </c:pt>
                <c:pt idx="7">
                  <c:v>-8.3583333333333343</c:v>
                </c:pt>
                <c:pt idx="8">
                  <c:v>7.1416666666666684</c:v>
                </c:pt>
                <c:pt idx="9">
                  <c:v>-13.658333333333339</c:v>
                </c:pt>
                <c:pt idx="10">
                  <c:v>11.541666666666661</c:v>
                </c:pt>
                <c:pt idx="11">
                  <c:v>15.041666666666664</c:v>
                </c:pt>
              </c:numCache>
            </c:numRef>
          </c:yVal>
        </c:ser>
        <c:ser>
          <c:idx val="7"/>
          <c:order val="7"/>
          <c:tx>
            <c:strRef>
              <c:f>'Clustering Matrices'!$A$127</c:f>
              <c:strCache>
                <c:ptCount val="1"/>
                <c:pt idx="0">
                  <c:v>Control 5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0"/>
              <c:layout/>
              <c:tx>
                <c:strRef>
                  <c:f>'Clustering Matrices'!$B$145</c:f>
                  <c:strCache>
                    <c:ptCount val="1"/>
                    <c:pt idx="0">
                      <c:v>angry</c:v>
                    </c:pt>
                  </c:strCache>
                </c:strRef>
              </c:tx>
              <c:dLblPos val="t"/>
              <c:showVal val="1"/>
            </c:dLbl>
            <c:dLbl>
              <c:idx val="1"/>
              <c:layout/>
              <c:tx>
                <c:strRef>
                  <c:f>'Clustering Matrices'!$C$145</c:f>
                  <c:strCache>
                    <c:ptCount val="1"/>
                    <c:pt idx="0">
                      <c:v>ashamed</c:v>
                    </c:pt>
                  </c:strCache>
                </c:strRef>
              </c:tx>
              <c:dLblPos val="t"/>
              <c:showVal val="1"/>
            </c:dLbl>
            <c:dLbl>
              <c:idx val="2"/>
              <c:layout/>
              <c:tx>
                <c:strRef>
                  <c:f>'Clustering Matrices'!$D$145</c:f>
                  <c:strCache>
                    <c:ptCount val="1"/>
                    <c:pt idx="0">
                      <c:v>calm</c:v>
                    </c:pt>
                  </c:strCache>
                </c:strRef>
              </c:tx>
              <c:dLblPos val="t"/>
              <c:showVal val="1"/>
            </c:dLbl>
            <c:dLbl>
              <c:idx val="3"/>
              <c:layout/>
              <c:tx>
                <c:strRef>
                  <c:f>'Clustering Matrices'!$E$145</c:f>
                  <c:strCache>
                    <c:ptCount val="1"/>
                    <c:pt idx="0">
                      <c:v>depressed</c:v>
                    </c:pt>
                  </c:strCache>
                </c:strRef>
              </c:tx>
              <c:dLblPos val="t"/>
              <c:showVal val="1"/>
            </c:dLbl>
            <c:dLbl>
              <c:idx val="4"/>
              <c:layout/>
              <c:tx>
                <c:strRef>
                  <c:f>'Clustering Matrices'!$F$145</c:f>
                  <c:strCache>
                    <c:ptCount val="1"/>
                    <c:pt idx="0">
                      <c:v>excited</c:v>
                    </c:pt>
                  </c:strCache>
                </c:strRef>
              </c:tx>
              <c:dLblPos val="t"/>
              <c:showVal val="1"/>
            </c:dLbl>
            <c:dLbl>
              <c:idx val="5"/>
              <c:layout/>
              <c:tx>
                <c:strRef>
                  <c:f>'Clustering Matrices'!$G$145</c:f>
                  <c:strCache>
                    <c:ptCount val="1"/>
                    <c:pt idx="0">
                      <c:v>happy</c:v>
                    </c:pt>
                  </c:strCache>
                </c:strRef>
              </c:tx>
              <c:dLblPos val="t"/>
              <c:showVal val="1"/>
            </c:dLbl>
            <c:dLbl>
              <c:idx val="6"/>
              <c:layout/>
              <c:tx>
                <c:strRef>
                  <c:f>'Clustering Matrices'!$H$145</c:f>
                  <c:strCache>
                    <c:ptCount val="1"/>
                    <c:pt idx="0">
                      <c:v>interested</c:v>
                    </c:pt>
                  </c:strCache>
                </c:strRef>
              </c:tx>
              <c:dLblPos val="t"/>
              <c:showVal val="1"/>
            </c:dLbl>
            <c:dLbl>
              <c:idx val="7"/>
              <c:layout/>
              <c:tx>
                <c:strRef>
                  <c:f>'Clustering Matrices'!$I$145</c:f>
                  <c:strCache>
                    <c:ptCount val="1"/>
                    <c:pt idx="0">
                      <c:v>sad</c:v>
                    </c:pt>
                  </c:strCache>
                </c:strRef>
              </c:tx>
              <c:dLblPos val="t"/>
              <c:showVal val="1"/>
            </c:dLbl>
            <c:dLbl>
              <c:idx val="8"/>
              <c:layout/>
              <c:tx>
                <c:strRef>
                  <c:f>'Clustering Matrices'!$J$145</c:f>
                  <c:strCache>
                    <c:ptCount val="1"/>
                    <c:pt idx="0">
                      <c:v>scared</c:v>
                    </c:pt>
                  </c:strCache>
                </c:strRef>
              </c:tx>
              <c:dLblPos val="t"/>
              <c:showVal val="1"/>
            </c:dLbl>
            <c:dLbl>
              <c:idx val="9"/>
              <c:layout/>
              <c:tx>
                <c:strRef>
                  <c:f>'Clustering Matrices'!$K$145</c:f>
                  <c:strCache>
                    <c:ptCount val="1"/>
                    <c:pt idx="0">
                      <c:v>sleepy</c:v>
                    </c:pt>
                  </c:strCache>
                </c:strRef>
              </c:tx>
              <c:dLblPos val="t"/>
              <c:showVal val="1"/>
            </c:dLbl>
            <c:dLbl>
              <c:idx val="10"/>
              <c:layout/>
              <c:tx>
                <c:strRef>
                  <c:f>'Clustering Matrices'!$L$145</c:f>
                  <c:strCache>
                    <c:ptCount val="1"/>
                    <c:pt idx="0">
                      <c:v>stressed</c:v>
                    </c:pt>
                  </c:strCache>
                </c:strRef>
              </c:tx>
              <c:dLblPos val="t"/>
              <c:showVal val="1"/>
            </c:dLbl>
            <c:dLbl>
              <c:idx val="11"/>
              <c:layout/>
              <c:tx>
                <c:strRef>
                  <c:f>'Clustering Matrices'!$M$145</c:f>
                  <c:strCache>
                    <c:ptCount val="1"/>
                    <c:pt idx="0">
                      <c:v>surprised</c:v>
                    </c:pt>
                  </c:strCache>
                </c:strRef>
              </c:tx>
              <c:dLblPos val="t"/>
              <c:showVal val="1"/>
            </c:dLbl>
            <c:txPr>
              <a:bodyPr/>
              <a:lstStyle/>
              <a:p>
                <a:pPr>
                  <a:defRPr sz="1200" b="0">
                    <a:latin typeface="+mj-lt"/>
                  </a:defRPr>
                </a:pPr>
                <a:endParaRPr lang="en-US"/>
              </a:p>
            </c:txPr>
            <c:showVal val="1"/>
          </c:dLbls>
          <c:xVal>
            <c:numRef>
              <c:f>'Clustering Matrices'!$B$142:$M$142</c:f>
              <c:numCache>
                <c:formatCode>0.000</c:formatCode>
                <c:ptCount val="12"/>
                <c:pt idx="0">
                  <c:v>-10.736111111111091</c:v>
                </c:pt>
                <c:pt idx="1">
                  <c:v>-20.336111111111094</c:v>
                </c:pt>
                <c:pt idx="2">
                  <c:v>13.663888888888909</c:v>
                </c:pt>
                <c:pt idx="3">
                  <c:v>-7.7361111111110938</c:v>
                </c:pt>
                <c:pt idx="4">
                  <c:v>14.06388888888891</c:v>
                </c:pt>
                <c:pt idx="5">
                  <c:v>10.963888888888906</c:v>
                </c:pt>
                <c:pt idx="6">
                  <c:v>18.463888888888903</c:v>
                </c:pt>
                <c:pt idx="7">
                  <c:v>-10.736111111111091</c:v>
                </c:pt>
                <c:pt idx="8">
                  <c:v>-9.6361111111110951</c:v>
                </c:pt>
                <c:pt idx="9">
                  <c:v>12.163888888888907</c:v>
                </c:pt>
                <c:pt idx="10">
                  <c:v>-13.236111111111093</c:v>
                </c:pt>
                <c:pt idx="11">
                  <c:v>9.0638888888889042</c:v>
                </c:pt>
              </c:numCache>
            </c:numRef>
          </c:xVal>
          <c:yVal>
            <c:numRef>
              <c:f>'Clustering Matrices'!$B$143:$M$143</c:f>
              <c:numCache>
                <c:formatCode>0.000</c:formatCode>
                <c:ptCount val="12"/>
                <c:pt idx="0">
                  <c:v>4.4416666666666664</c:v>
                </c:pt>
                <c:pt idx="1">
                  <c:v>-16.858333333333338</c:v>
                </c:pt>
                <c:pt idx="2">
                  <c:v>-15.358333333333334</c:v>
                </c:pt>
                <c:pt idx="3">
                  <c:v>-8.2583333333333346</c:v>
                </c:pt>
                <c:pt idx="4">
                  <c:v>15.841666666666665</c:v>
                </c:pt>
                <c:pt idx="5">
                  <c:v>-12.858333333333338</c:v>
                </c:pt>
                <c:pt idx="6">
                  <c:v>23.24166666666666</c:v>
                </c:pt>
                <c:pt idx="7">
                  <c:v>-9.9583333333333357</c:v>
                </c:pt>
                <c:pt idx="8">
                  <c:v>8.541666666666659</c:v>
                </c:pt>
                <c:pt idx="9">
                  <c:v>-13.85833333333334</c:v>
                </c:pt>
                <c:pt idx="10">
                  <c:v>9.3416666666666597</c:v>
                </c:pt>
                <c:pt idx="11">
                  <c:v>10.34166666666666</c:v>
                </c:pt>
              </c:numCache>
            </c:numRef>
          </c:yVal>
        </c:ser>
        <c:ser>
          <c:idx val="8"/>
          <c:order val="8"/>
          <c:tx>
            <c:strRef>
              <c:f>'Clustering Matrices'!$A$145</c:f>
              <c:strCache>
                <c:ptCount val="1"/>
                <c:pt idx="0">
                  <c:v>Control 6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0"/>
              <c:layout/>
              <c:tx>
                <c:strRef>
                  <c:f>'Clustering Matrices'!$B$145</c:f>
                  <c:strCache>
                    <c:ptCount val="1"/>
                    <c:pt idx="0">
                      <c:v>angry</c:v>
                    </c:pt>
                  </c:strCache>
                </c:strRef>
              </c:tx>
              <c:dLblPos val="t"/>
              <c:showVal val="1"/>
            </c:dLbl>
            <c:dLbl>
              <c:idx val="1"/>
              <c:layout/>
              <c:tx>
                <c:strRef>
                  <c:f>'Clustering Matrices'!$C$145</c:f>
                  <c:strCache>
                    <c:ptCount val="1"/>
                    <c:pt idx="0">
                      <c:v>ashamed</c:v>
                    </c:pt>
                  </c:strCache>
                </c:strRef>
              </c:tx>
              <c:dLblPos val="t"/>
              <c:showVal val="1"/>
            </c:dLbl>
            <c:dLbl>
              <c:idx val="2"/>
              <c:layout/>
              <c:tx>
                <c:strRef>
                  <c:f>'Clustering Matrices'!$D$145</c:f>
                  <c:strCache>
                    <c:ptCount val="1"/>
                    <c:pt idx="0">
                      <c:v>calm</c:v>
                    </c:pt>
                  </c:strCache>
                </c:strRef>
              </c:tx>
              <c:dLblPos val="t"/>
              <c:showVal val="1"/>
            </c:dLbl>
            <c:dLbl>
              <c:idx val="3"/>
              <c:layout/>
              <c:tx>
                <c:strRef>
                  <c:f>'Clustering Matrices'!$E$145</c:f>
                  <c:strCache>
                    <c:ptCount val="1"/>
                    <c:pt idx="0">
                      <c:v>depressed</c:v>
                    </c:pt>
                  </c:strCache>
                </c:strRef>
              </c:tx>
              <c:dLblPos val="t"/>
              <c:showVal val="1"/>
            </c:dLbl>
            <c:dLbl>
              <c:idx val="4"/>
              <c:layout/>
              <c:tx>
                <c:strRef>
                  <c:f>'Clustering Matrices'!$F$145</c:f>
                  <c:strCache>
                    <c:ptCount val="1"/>
                    <c:pt idx="0">
                      <c:v>excited</c:v>
                    </c:pt>
                  </c:strCache>
                </c:strRef>
              </c:tx>
              <c:dLblPos val="t"/>
              <c:showVal val="1"/>
            </c:dLbl>
            <c:dLbl>
              <c:idx val="5"/>
              <c:layout/>
              <c:tx>
                <c:strRef>
                  <c:f>'Clustering Matrices'!$G$145</c:f>
                  <c:strCache>
                    <c:ptCount val="1"/>
                    <c:pt idx="0">
                      <c:v>happy</c:v>
                    </c:pt>
                  </c:strCache>
                </c:strRef>
              </c:tx>
              <c:dLblPos val="t"/>
              <c:showVal val="1"/>
            </c:dLbl>
            <c:dLbl>
              <c:idx val="6"/>
              <c:layout/>
              <c:tx>
                <c:strRef>
                  <c:f>'Clustering Matrices'!$H$145</c:f>
                  <c:strCache>
                    <c:ptCount val="1"/>
                    <c:pt idx="0">
                      <c:v>interested</c:v>
                    </c:pt>
                  </c:strCache>
                </c:strRef>
              </c:tx>
              <c:dLblPos val="t"/>
              <c:showVal val="1"/>
            </c:dLbl>
            <c:dLbl>
              <c:idx val="7"/>
              <c:layout/>
              <c:tx>
                <c:strRef>
                  <c:f>'Clustering Matrices'!$I$145</c:f>
                  <c:strCache>
                    <c:ptCount val="1"/>
                    <c:pt idx="0">
                      <c:v>sad</c:v>
                    </c:pt>
                  </c:strCache>
                </c:strRef>
              </c:tx>
              <c:dLblPos val="t"/>
              <c:showVal val="1"/>
            </c:dLbl>
            <c:dLbl>
              <c:idx val="8"/>
              <c:layout/>
              <c:tx>
                <c:strRef>
                  <c:f>'Clustering Matrices'!$J$145</c:f>
                  <c:strCache>
                    <c:ptCount val="1"/>
                    <c:pt idx="0">
                      <c:v>scared</c:v>
                    </c:pt>
                  </c:strCache>
                </c:strRef>
              </c:tx>
              <c:dLblPos val="t"/>
              <c:showVal val="1"/>
            </c:dLbl>
            <c:dLbl>
              <c:idx val="9"/>
              <c:layout/>
              <c:tx>
                <c:strRef>
                  <c:f>'Clustering Matrices'!$K$145</c:f>
                  <c:strCache>
                    <c:ptCount val="1"/>
                    <c:pt idx="0">
                      <c:v>sleepy</c:v>
                    </c:pt>
                  </c:strCache>
                </c:strRef>
              </c:tx>
              <c:dLblPos val="t"/>
              <c:showVal val="1"/>
            </c:dLbl>
            <c:dLbl>
              <c:idx val="10"/>
              <c:layout/>
              <c:tx>
                <c:strRef>
                  <c:f>'Clustering Matrices'!$L$145</c:f>
                  <c:strCache>
                    <c:ptCount val="1"/>
                    <c:pt idx="0">
                      <c:v>stressed</c:v>
                    </c:pt>
                  </c:strCache>
                </c:strRef>
              </c:tx>
              <c:dLblPos val="t"/>
              <c:showVal val="1"/>
            </c:dLbl>
            <c:dLbl>
              <c:idx val="11"/>
              <c:layout/>
              <c:tx>
                <c:strRef>
                  <c:f>'Clustering Matrices'!$M$145</c:f>
                  <c:strCache>
                    <c:ptCount val="1"/>
                    <c:pt idx="0">
                      <c:v>surprised</c:v>
                    </c:pt>
                  </c:strCache>
                </c:strRef>
              </c:tx>
              <c:dLblPos val="t"/>
              <c:showVal val="1"/>
            </c:dLbl>
            <c:txPr>
              <a:bodyPr/>
              <a:lstStyle/>
              <a:p>
                <a:pPr>
                  <a:defRPr sz="1200" b="0">
                    <a:latin typeface="+mj-lt"/>
                  </a:defRPr>
                </a:pPr>
                <a:endParaRPr lang="en-US"/>
              </a:p>
            </c:txPr>
            <c:showVal val="1"/>
          </c:dLbls>
          <c:xVal>
            <c:numRef>
              <c:f>'Clustering Matrices'!$B$160:$M$160</c:f>
              <c:numCache>
                <c:formatCode>0.000</c:formatCode>
                <c:ptCount val="12"/>
                <c:pt idx="0">
                  <c:v>-12.736111111111093</c:v>
                </c:pt>
                <c:pt idx="1">
                  <c:v>-33.236111111111093</c:v>
                </c:pt>
                <c:pt idx="2">
                  <c:v>12.463888888888908</c:v>
                </c:pt>
                <c:pt idx="3">
                  <c:v>-10.53611111111109</c:v>
                </c:pt>
                <c:pt idx="4">
                  <c:v>18.563888888888901</c:v>
                </c:pt>
                <c:pt idx="5">
                  <c:v>11.263888888888907</c:v>
                </c:pt>
                <c:pt idx="6">
                  <c:v>21.563888888888904</c:v>
                </c:pt>
                <c:pt idx="7">
                  <c:v>-9.2361111111110947</c:v>
                </c:pt>
                <c:pt idx="8">
                  <c:v>-8.5361111111110937</c:v>
                </c:pt>
                <c:pt idx="9">
                  <c:v>12.463888888888908</c:v>
                </c:pt>
                <c:pt idx="10">
                  <c:v>-14.936111111111094</c:v>
                </c:pt>
                <c:pt idx="11">
                  <c:v>10.663888888888906</c:v>
                </c:pt>
              </c:numCache>
            </c:numRef>
          </c:xVal>
          <c:yVal>
            <c:numRef>
              <c:f>'Clustering Matrices'!$B$161:$M$161</c:f>
              <c:numCache>
                <c:formatCode>0.000</c:formatCode>
                <c:ptCount val="12"/>
                <c:pt idx="0">
                  <c:v>4.6416666666666657</c:v>
                </c:pt>
                <c:pt idx="1">
                  <c:v>-33.058333333333337</c:v>
                </c:pt>
                <c:pt idx="2">
                  <c:v>-14.758333333333335</c:v>
                </c:pt>
                <c:pt idx="3">
                  <c:v>-4.8583333333333369</c:v>
                </c:pt>
                <c:pt idx="4">
                  <c:v>16.641666666666666</c:v>
                </c:pt>
                <c:pt idx="5">
                  <c:v>-11.958333333333337</c:v>
                </c:pt>
                <c:pt idx="6">
                  <c:v>24.141666666666662</c:v>
                </c:pt>
                <c:pt idx="7">
                  <c:v>-8.658333333333335</c:v>
                </c:pt>
                <c:pt idx="8">
                  <c:v>3.1416666666666648</c:v>
                </c:pt>
                <c:pt idx="9">
                  <c:v>-13.558333333333339</c:v>
                </c:pt>
                <c:pt idx="10">
                  <c:v>10.74166666666666</c:v>
                </c:pt>
                <c:pt idx="11">
                  <c:v>14.941666666666665</c:v>
                </c:pt>
              </c:numCache>
            </c:numRef>
          </c:yVal>
        </c:ser>
        <c:axId val="159122560"/>
        <c:axId val="159124480"/>
      </c:scatterChart>
      <c:valAx>
        <c:axId val="159122560"/>
        <c:scaling>
          <c:orientation val="minMax"/>
          <c:max val="35"/>
          <c:min val="-35"/>
        </c:scaling>
        <c:axPos val="b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chemeClr val="bg1">
                        <a:lumMod val="50000"/>
                      </a:schemeClr>
                    </a:solidFill>
                    <a:latin typeface="+mj-lt"/>
                  </a:defRPr>
                </a:pPr>
                <a:r>
                  <a:rPr lang="en-US" sz="2000">
                    <a:solidFill>
                      <a:schemeClr val="bg1">
                        <a:lumMod val="50000"/>
                      </a:schemeClr>
                    </a:solidFill>
                    <a:latin typeface="+mj-lt"/>
                  </a:rPr>
                  <a:t>Arousal</a:t>
                </a:r>
              </a:p>
            </c:rich>
          </c:tx>
          <c:layout>
            <c:manualLayout>
              <c:xMode val="edge"/>
              <c:yMode val="edge"/>
              <c:x val="0.4584748241360998"/>
              <c:y val="0.82773288546476032"/>
            </c:manualLayout>
          </c:layout>
        </c:title>
        <c:numFmt formatCode="0.000" sourceLinked="1"/>
        <c:tickLblPos val="none"/>
        <c:crossAx val="159124480"/>
        <c:crosses val="autoZero"/>
        <c:crossBetween val="midCat"/>
      </c:valAx>
      <c:valAx>
        <c:axId val="159124480"/>
        <c:scaling>
          <c:orientation val="minMax"/>
          <c:max val="35"/>
          <c:min val="-35"/>
        </c:scaling>
        <c:axPos val="l"/>
        <c:title>
          <c:tx>
            <c:rich>
              <a:bodyPr rot="0" vert="horz"/>
              <a:lstStyle/>
              <a:p>
                <a:pPr>
                  <a:defRPr sz="2000">
                    <a:solidFill>
                      <a:schemeClr val="bg1">
                        <a:lumMod val="50000"/>
                      </a:schemeClr>
                    </a:solidFill>
                    <a:latin typeface="+mj-lt"/>
                  </a:defRPr>
                </a:pPr>
                <a:r>
                  <a:rPr lang="en-US" sz="2000">
                    <a:solidFill>
                      <a:schemeClr val="bg1">
                        <a:lumMod val="50000"/>
                      </a:schemeClr>
                    </a:solidFill>
                    <a:latin typeface="+mj-lt"/>
                  </a:rPr>
                  <a:t>Valence</a:t>
                </a:r>
              </a:p>
            </c:rich>
          </c:tx>
          <c:layout>
            <c:manualLayout>
              <c:xMode val="edge"/>
              <c:yMode val="edge"/>
              <c:x val="0.88373763695116814"/>
              <c:y val="0.43297284836223238"/>
            </c:manualLayout>
          </c:layout>
        </c:title>
        <c:numFmt formatCode="0.000" sourceLinked="1"/>
        <c:majorTickMark val="in"/>
        <c:tickLblPos val="none"/>
        <c:crossAx val="159122560"/>
        <c:crosses val="autoZero"/>
        <c:crossBetween val="midCat"/>
      </c:valAx>
    </c:plotArea>
    <c:legend>
      <c:legendPos val="b"/>
      <c:legendEntry>
        <c:idx val="0"/>
        <c:txPr>
          <a:bodyPr/>
          <a:lstStyle/>
          <a:p>
            <a:pPr>
              <a:defRPr sz="1400" b="1" i="1" u="sng">
                <a:solidFill>
                  <a:sysClr val="windowText" lastClr="000000"/>
                </a:solidFill>
                <a:latin typeface="+mj-lt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400" b="1" i="1">
                <a:solidFill>
                  <a:sysClr val="windowText" lastClr="000000"/>
                </a:solidFill>
                <a:latin typeface="+mj-lt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400" u="sng">
                <a:solidFill>
                  <a:sysClr val="windowText" lastClr="000000"/>
                </a:solidFill>
                <a:latin typeface="+mj-lt"/>
              </a:defRPr>
            </a:pPr>
            <a:endParaRPr lang="en-US"/>
          </a:p>
        </c:txPr>
      </c:legendEntry>
      <c:layout/>
      <c:txPr>
        <a:bodyPr/>
        <a:lstStyle/>
        <a:p>
          <a:pPr>
            <a:defRPr sz="1400">
              <a:latin typeface="+mj-lt"/>
            </a:defRPr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"/>
  <c:chart>
    <c:plotArea>
      <c:layout>
        <c:manualLayout>
          <c:layoutTarget val="inner"/>
          <c:xMode val="edge"/>
          <c:yMode val="edge"/>
          <c:x val="2.3852331202591514E-2"/>
          <c:y val="2.4026807863576933E-2"/>
          <c:w val="0.95500818281205546"/>
          <c:h val="0.95229191219746501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dLbls>
            <c:dLbl>
              <c:idx val="0"/>
              <c:layout>
                <c:manualLayout>
                  <c:x val="-5.6371962627608144E-2"/>
                  <c:y val="3.0127916171814612E-2"/>
                </c:manualLayout>
              </c:layout>
              <c:tx>
                <c:strRef>
                  <c:f>'Clustering Matrices'!$X$166</c:f>
                  <c:strCache>
                    <c:ptCount val="1"/>
                    <c:pt idx="0">
                      <c:v>angry</c:v>
                    </c:pt>
                  </c:strCache>
                </c:strRef>
              </c:tx>
              <c:dLblPos val="t"/>
              <c:showVal val="1"/>
            </c:dLbl>
            <c:dLbl>
              <c:idx val="1"/>
              <c:layout/>
              <c:tx>
                <c:strRef>
                  <c:f>'Clustering Matrices'!$Y$166</c:f>
                  <c:strCache>
                    <c:ptCount val="1"/>
                    <c:pt idx="0">
                      <c:v>ashamed</c:v>
                    </c:pt>
                  </c:strCache>
                </c:strRef>
              </c:tx>
              <c:dLblPos val="t"/>
              <c:showVal val="1"/>
            </c:dLbl>
            <c:dLbl>
              <c:idx val="2"/>
              <c:layout>
                <c:manualLayout>
                  <c:x val="4.5097454129262478E-2"/>
                  <c:y val="3.0129914497470999E-2"/>
                </c:manualLayout>
              </c:layout>
              <c:tx>
                <c:strRef>
                  <c:f>'Clustering Matrices'!$Z$166</c:f>
                  <c:strCache>
                    <c:ptCount val="1"/>
                    <c:pt idx="0">
                      <c:v>calm</c:v>
                    </c:pt>
                  </c:strCache>
                </c:strRef>
              </c:tx>
              <c:dLblPos val="t"/>
              <c:showVal val="1"/>
            </c:dLbl>
            <c:dLbl>
              <c:idx val="3"/>
              <c:layout/>
              <c:tx>
                <c:strRef>
                  <c:f>'Clustering Matrices'!$AA$166</c:f>
                  <c:strCache>
                    <c:ptCount val="1"/>
                    <c:pt idx="0">
                      <c:v>depressed</c:v>
                    </c:pt>
                  </c:strCache>
                </c:strRef>
              </c:tx>
              <c:dLblPos val="t"/>
              <c:showVal val="1"/>
            </c:dLbl>
            <c:dLbl>
              <c:idx val="4"/>
              <c:layout/>
              <c:tx>
                <c:strRef>
                  <c:f>'Clustering Matrices'!$AB$166</c:f>
                  <c:strCache>
                    <c:ptCount val="1"/>
                    <c:pt idx="0">
                      <c:v>excited</c:v>
                    </c:pt>
                  </c:strCache>
                </c:strRef>
              </c:tx>
              <c:dLblPos val="t"/>
              <c:showVal val="1"/>
            </c:dLbl>
            <c:dLbl>
              <c:idx val="5"/>
              <c:layout>
                <c:manualLayout>
                  <c:x val="6.0599859824678685E-2"/>
                  <c:y val="3.3139025538808743E-2"/>
                </c:manualLayout>
              </c:layout>
              <c:tx>
                <c:strRef>
                  <c:f>'Clustering Matrices'!$AC$166</c:f>
                  <c:strCache>
                    <c:ptCount val="1"/>
                    <c:pt idx="0">
                      <c:v>happy</c:v>
                    </c:pt>
                  </c:strCache>
                </c:strRef>
              </c:tx>
              <c:dLblPos val="t"/>
              <c:showVal val="1"/>
            </c:dLbl>
            <c:dLbl>
              <c:idx val="6"/>
              <c:layout/>
              <c:tx>
                <c:strRef>
                  <c:f>'Clustering Matrices'!$AD$166</c:f>
                  <c:strCache>
                    <c:ptCount val="1"/>
                    <c:pt idx="0">
                      <c:v>interested</c:v>
                    </c:pt>
                  </c:strCache>
                </c:strRef>
              </c:tx>
              <c:dLblPos val="t"/>
              <c:showVal val="1"/>
            </c:dLbl>
            <c:dLbl>
              <c:idx val="7"/>
              <c:layout/>
              <c:tx>
                <c:strRef>
                  <c:f>'Clustering Matrices'!$AE$166</c:f>
                  <c:strCache>
                    <c:ptCount val="1"/>
                    <c:pt idx="0">
                      <c:v>sad</c:v>
                    </c:pt>
                  </c:strCache>
                </c:strRef>
              </c:tx>
              <c:dLblPos val="t"/>
              <c:showVal val="1"/>
            </c:dLbl>
            <c:dLbl>
              <c:idx val="8"/>
              <c:layout>
                <c:manualLayout>
                  <c:x val="6.3418457956059174E-2"/>
                  <c:y val="3.012993013330648E-2"/>
                </c:manualLayout>
              </c:layout>
              <c:tx>
                <c:strRef>
                  <c:f>'Clustering Matrices'!$AF$166</c:f>
                  <c:strCache>
                    <c:ptCount val="1"/>
                    <c:pt idx="0">
                      <c:v>scared</c:v>
                    </c:pt>
                  </c:strCache>
                </c:strRef>
              </c:tx>
              <c:dLblPos val="t"/>
              <c:showVal val="1"/>
            </c:dLbl>
            <c:dLbl>
              <c:idx val="9"/>
              <c:layout/>
              <c:tx>
                <c:strRef>
                  <c:f>'Clustering Matrices'!$AG$166</c:f>
                  <c:strCache>
                    <c:ptCount val="1"/>
                    <c:pt idx="0">
                      <c:v>sleepy</c:v>
                    </c:pt>
                  </c:strCache>
                </c:strRef>
              </c:tx>
              <c:dLblPos val="t"/>
              <c:showVal val="1"/>
            </c:dLbl>
            <c:dLbl>
              <c:idx val="10"/>
              <c:layout/>
              <c:tx>
                <c:strRef>
                  <c:f>'Clustering Matrices'!$AH$166</c:f>
                  <c:strCache>
                    <c:ptCount val="1"/>
                    <c:pt idx="0">
                      <c:v>stressed</c:v>
                    </c:pt>
                  </c:strCache>
                </c:strRef>
              </c:tx>
              <c:dLblPos val="t"/>
              <c:showVal val="1"/>
            </c:dLbl>
            <c:dLbl>
              <c:idx val="11"/>
              <c:layout/>
              <c:tx>
                <c:strRef>
                  <c:f>'Clustering Matrices'!$AI$166</c:f>
                  <c:strCache>
                    <c:ptCount val="1"/>
                    <c:pt idx="0">
                      <c:v>surprised</c:v>
                    </c:pt>
                  </c:strCache>
                </c:strRef>
              </c:tx>
              <c:dLblPos val="t"/>
              <c:showVal val="1"/>
            </c:dLbl>
            <c:txPr>
              <a:bodyPr/>
              <a:lstStyle/>
              <a:p>
                <a:pPr>
                  <a:defRPr sz="2400">
                    <a:latin typeface="+mj-lt"/>
                  </a:defRPr>
                </a:pPr>
                <a:endParaRPr lang="en-US"/>
              </a:p>
            </c:txPr>
            <c:showVal val="1"/>
          </c:dLbls>
          <c:xVal>
            <c:numRef>
              <c:f>'Clustering Matrices'!$X$167:$AI$167</c:f>
              <c:numCache>
                <c:formatCode>0.000</c:formatCode>
                <c:ptCount val="12"/>
                <c:pt idx="0">
                  <c:v>-12.569444444444425</c:v>
                </c:pt>
                <c:pt idx="1">
                  <c:v>-23.224999999999984</c:v>
                </c:pt>
                <c:pt idx="2">
                  <c:v>12.419444444444462</c:v>
                </c:pt>
                <c:pt idx="3">
                  <c:v>-10.324999999999982</c:v>
                </c:pt>
                <c:pt idx="4">
                  <c:v>15.363888888888905</c:v>
                </c:pt>
                <c:pt idx="5">
                  <c:v>12.39722222222224</c:v>
                </c:pt>
                <c:pt idx="6">
                  <c:v>21.441666666666681</c:v>
                </c:pt>
                <c:pt idx="7">
                  <c:v>-10.758333333333315</c:v>
                </c:pt>
                <c:pt idx="8">
                  <c:v>-10.680555555555536</c:v>
                </c:pt>
                <c:pt idx="9">
                  <c:v>9.5972222222222392</c:v>
                </c:pt>
                <c:pt idx="10">
                  <c:v>-13.713888888888869</c:v>
                </c:pt>
                <c:pt idx="11">
                  <c:v>10.052777777777795</c:v>
                </c:pt>
              </c:numCache>
            </c:numRef>
          </c:xVal>
          <c:yVal>
            <c:numRef>
              <c:f>'Clustering Matrices'!$X$168:$AI$168</c:f>
              <c:numCache>
                <c:formatCode>0.000</c:formatCode>
                <c:ptCount val="12"/>
                <c:pt idx="0">
                  <c:v>5.8305555555555522</c:v>
                </c:pt>
                <c:pt idx="1">
                  <c:v>-19.313888888888894</c:v>
                </c:pt>
                <c:pt idx="2">
                  <c:v>-15.291666666666666</c:v>
                </c:pt>
                <c:pt idx="3">
                  <c:v>-6.2138888888888912</c:v>
                </c:pt>
                <c:pt idx="4">
                  <c:v>15.686111111111112</c:v>
                </c:pt>
                <c:pt idx="5">
                  <c:v>-13.002777777777784</c:v>
                </c:pt>
                <c:pt idx="6">
                  <c:v>24.852777777777774</c:v>
                </c:pt>
                <c:pt idx="7">
                  <c:v>-10.247222222222225</c:v>
                </c:pt>
                <c:pt idx="8">
                  <c:v>6.9972222222222182</c:v>
                </c:pt>
                <c:pt idx="9">
                  <c:v>-12.769444444444447</c:v>
                </c:pt>
                <c:pt idx="10">
                  <c:v>9.9527777777777704</c:v>
                </c:pt>
                <c:pt idx="11">
                  <c:v>13.51944444444444</c:v>
                </c:pt>
              </c:numCache>
            </c:numRef>
          </c:yVal>
        </c:ser>
        <c:axId val="159183232"/>
        <c:axId val="159185152"/>
      </c:scatterChart>
      <c:valAx>
        <c:axId val="159183232"/>
        <c:scaling>
          <c:orientation val="minMax"/>
          <c:max val="28"/>
          <c:min val="-28"/>
        </c:scaling>
        <c:axPos val="b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chemeClr val="bg1">
                        <a:lumMod val="50000"/>
                      </a:schemeClr>
                    </a:solidFill>
                    <a:latin typeface="+mj-lt"/>
                  </a:defRPr>
                </a:pPr>
                <a:r>
                  <a:rPr lang="en-US" sz="2000">
                    <a:solidFill>
                      <a:schemeClr val="bg1">
                        <a:lumMod val="50000"/>
                      </a:schemeClr>
                    </a:solidFill>
                    <a:latin typeface="+mj-lt"/>
                  </a:rPr>
                  <a:t>Arousal</a:t>
                </a:r>
              </a:p>
            </c:rich>
          </c:tx>
          <c:layout>
            <c:manualLayout>
              <c:xMode val="edge"/>
              <c:yMode val="edge"/>
              <c:x val="0.45752361519166712"/>
              <c:y val="0.86807121913049334"/>
            </c:manualLayout>
          </c:layout>
        </c:title>
        <c:numFmt formatCode="0.000" sourceLinked="1"/>
        <c:tickLblPos val="none"/>
        <c:crossAx val="159185152"/>
        <c:crosses val="autoZero"/>
        <c:crossBetween val="midCat"/>
      </c:valAx>
      <c:valAx>
        <c:axId val="159185152"/>
        <c:scaling>
          <c:orientation val="minMax"/>
          <c:max val="28"/>
          <c:min val="-28"/>
        </c:scaling>
        <c:axPos val="l"/>
        <c:title>
          <c:tx>
            <c:rich>
              <a:bodyPr rot="0" vert="horz"/>
              <a:lstStyle/>
              <a:p>
                <a:pPr>
                  <a:defRPr sz="2000">
                    <a:solidFill>
                      <a:schemeClr val="bg1">
                        <a:lumMod val="50000"/>
                      </a:schemeClr>
                    </a:solidFill>
                    <a:latin typeface="+mj-lt"/>
                  </a:defRPr>
                </a:pPr>
                <a:r>
                  <a:rPr lang="en-US" sz="2000">
                    <a:solidFill>
                      <a:schemeClr val="bg1">
                        <a:lumMod val="50000"/>
                      </a:schemeClr>
                    </a:solidFill>
                    <a:latin typeface="+mj-lt"/>
                  </a:rPr>
                  <a:t>Valence</a:t>
                </a:r>
              </a:p>
            </c:rich>
          </c:tx>
          <c:layout>
            <c:manualLayout>
              <c:xMode val="edge"/>
              <c:yMode val="edge"/>
              <c:x val="0.87345903689167703"/>
              <c:y val="0.46045512446937675"/>
            </c:manualLayout>
          </c:layout>
        </c:title>
        <c:numFmt formatCode="0.000" sourceLinked="1"/>
        <c:majorTickMark val="in"/>
        <c:tickLblPos val="none"/>
        <c:crossAx val="159183232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813954</xdr:colOff>
      <xdr:row>169</xdr:row>
      <xdr:rowOff>138546</xdr:rowOff>
    </xdr:from>
    <xdr:to>
      <xdr:col>17</xdr:col>
      <xdr:colOff>86590</xdr:colOff>
      <xdr:row>213</xdr:row>
      <xdr:rowOff>69273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381000</xdr:colOff>
      <xdr:row>169</xdr:row>
      <xdr:rowOff>138547</xdr:rowOff>
    </xdr:from>
    <xdr:to>
      <xdr:col>8</xdr:col>
      <xdr:colOff>571499</xdr:colOff>
      <xdr:row>213</xdr:row>
      <xdr:rowOff>64577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374676</xdr:colOff>
      <xdr:row>169</xdr:row>
      <xdr:rowOff>73394</xdr:rowOff>
    </xdr:from>
    <xdr:to>
      <xdr:col>25</xdr:col>
      <xdr:colOff>733028</xdr:colOff>
      <xdr:row>213</xdr:row>
      <xdr:rowOff>25743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I178"/>
  <sheetViews>
    <sheetView tabSelected="1" zoomScale="37" zoomScaleNormal="37" workbookViewId="0"/>
  </sheetViews>
  <sheetFormatPr defaultColWidth="16.28515625" defaultRowHeight="15"/>
  <cols>
    <col min="1" max="1" width="19.42578125" style="5" bestFit="1" customWidth="1"/>
    <col min="2" max="16384" width="16.28515625" style="5"/>
  </cols>
  <sheetData>
    <row r="1" spans="1:27" s="1" customFormat="1">
      <c r="A1" s="1" t="s">
        <v>14</v>
      </c>
      <c r="B1" s="1" t="s">
        <v>0</v>
      </c>
      <c r="C1" s="1" t="s">
        <v>2</v>
      </c>
      <c r="D1" s="1" t="s">
        <v>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P1" s="5" t="s">
        <v>31</v>
      </c>
      <c r="Q1" s="5" t="s">
        <v>30</v>
      </c>
      <c r="S1" s="2" t="s">
        <v>0</v>
      </c>
      <c r="Z1" s="1" t="s">
        <v>36</v>
      </c>
      <c r="AA1" s="1" t="s">
        <v>37</v>
      </c>
    </row>
    <row r="2" spans="1:27">
      <c r="A2" s="2" t="s">
        <v>0</v>
      </c>
      <c r="B2">
        <v>297</v>
      </c>
      <c r="C2">
        <v>41</v>
      </c>
      <c r="D2">
        <v>49</v>
      </c>
      <c r="E2">
        <v>57</v>
      </c>
      <c r="F2">
        <v>31</v>
      </c>
      <c r="G2">
        <v>44</v>
      </c>
      <c r="H2">
        <v>37</v>
      </c>
      <c r="I2">
        <v>81</v>
      </c>
      <c r="J2">
        <v>55</v>
      </c>
      <c r="K2">
        <v>46</v>
      </c>
      <c r="L2">
        <v>70</v>
      </c>
      <c r="M2">
        <v>47</v>
      </c>
      <c r="O2" s="2" t="s">
        <v>0</v>
      </c>
      <c r="P2" s="8">
        <f>B16</f>
        <v>-16.336111111111091</v>
      </c>
      <c r="Q2" s="8">
        <f>B17</f>
        <v>9.4416666666666593</v>
      </c>
      <c r="T2" s="8">
        <v>-16.336111111111091</v>
      </c>
      <c r="U2" s="8">
        <v>9.4416666666666593</v>
      </c>
      <c r="V2" s="5">
        <f>SQRT(POWER(($T$11-T2),2)+POWER(($U$11-U2),2))</f>
        <v>5.2180361473036836</v>
      </c>
      <c r="Y2" s="2" t="s">
        <v>0</v>
      </c>
      <c r="Z2" s="11">
        <v>1.3793234639801066</v>
      </c>
      <c r="AA2" s="12">
        <v>23.177523773764126</v>
      </c>
    </row>
    <row r="3" spans="1:27">
      <c r="A3" s="2" t="s">
        <v>2</v>
      </c>
      <c r="B3">
        <v>62</v>
      </c>
      <c r="C3">
        <v>482</v>
      </c>
      <c r="D3">
        <v>60</v>
      </c>
      <c r="E3">
        <v>87</v>
      </c>
      <c r="F3">
        <v>30</v>
      </c>
      <c r="G3">
        <v>50</v>
      </c>
      <c r="H3">
        <v>49</v>
      </c>
      <c r="I3">
        <v>87</v>
      </c>
      <c r="J3">
        <v>112</v>
      </c>
      <c r="K3">
        <v>52</v>
      </c>
      <c r="L3">
        <v>66</v>
      </c>
      <c r="M3">
        <v>67</v>
      </c>
      <c r="O3" s="2" t="s">
        <v>2</v>
      </c>
      <c r="P3" s="8">
        <f>C16</f>
        <v>-24.636111111111092</v>
      </c>
      <c r="Q3" s="8">
        <f>C17</f>
        <v>-18.458333333333339</v>
      </c>
      <c r="T3" s="8">
        <v>-11.936111111111092</v>
      </c>
      <c r="U3" s="8">
        <v>8.7416666666666583</v>
      </c>
      <c r="V3" s="5">
        <f t="shared" ref="V3:V10" si="0">SQRT(POWER(($T$11-T3),2)+POWER(($U$11-U3),2))</f>
        <v>2.9792077826740533</v>
      </c>
      <c r="Y3" s="2" t="s">
        <v>2</v>
      </c>
      <c r="Z3" s="11">
        <v>4.8652254565538682</v>
      </c>
      <c r="AA3" s="12">
        <v>40.703683500351843</v>
      </c>
    </row>
    <row r="4" spans="1:27">
      <c r="A4" s="3" t="s">
        <v>1</v>
      </c>
      <c r="B4">
        <v>59</v>
      </c>
      <c r="C4">
        <v>31</v>
      </c>
      <c r="D4">
        <v>384</v>
      </c>
      <c r="E4">
        <v>34</v>
      </c>
      <c r="F4">
        <v>38</v>
      </c>
      <c r="G4">
        <v>57</v>
      </c>
      <c r="H4">
        <v>32</v>
      </c>
      <c r="I4">
        <v>53</v>
      </c>
      <c r="J4">
        <v>54</v>
      </c>
      <c r="K4">
        <v>42</v>
      </c>
      <c r="L4">
        <v>53</v>
      </c>
      <c r="M4">
        <v>45</v>
      </c>
      <c r="O4" s="3" t="s">
        <v>1</v>
      </c>
      <c r="P4" s="8">
        <f>D16</f>
        <v>15.46388888888891</v>
      </c>
      <c r="Q4" s="8">
        <f>D17</f>
        <v>-18.558333333333337</v>
      </c>
      <c r="T4" s="8">
        <v>-12.336111111111093</v>
      </c>
      <c r="U4" s="8">
        <v>4.6416666666666657</v>
      </c>
      <c r="V4" s="5">
        <f t="shared" si="0"/>
        <v>1.2115697398696845</v>
      </c>
      <c r="Y4" s="3" t="s">
        <v>1</v>
      </c>
      <c r="Z4" s="11">
        <v>1.3875770042673938</v>
      </c>
      <c r="AA4" s="12">
        <v>20.857932882249859</v>
      </c>
    </row>
    <row r="5" spans="1:27">
      <c r="A5" s="2" t="s">
        <v>3</v>
      </c>
      <c r="B5">
        <v>82</v>
      </c>
      <c r="C5">
        <v>65</v>
      </c>
      <c r="D5">
        <v>71</v>
      </c>
      <c r="E5">
        <v>291</v>
      </c>
      <c r="F5">
        <v>65</v>
      </c>
      <c r="G5">
        <v>53</v>
      </c>
      <c r="H5">
        <v>46</v>
      </c>
      <c r="I5">
        <v>92</v>
      </c>
      <c r="J5">
        <v>79</v>
      </c>
      <c r="K5">
        <v>62</v>
      </c>
      <c r="L5">
        <v>113</v>
      </c>
      <c r="M5">
        <v>65</v>
      </c>
      <c r="O5" s="2" t="s">
        <v>3</v>
      </c>
      <c r="P5" s="8">
        <f>E16</f>
        <v>-17.436111111111092</v>
      </c>
      <c r="Q5" s="8">
        <f>E17</f>
        <v>-11.358333333333338</v>
      </c>
      <c r="T5" s="8">
        <v>-13.336111111111093</v>
      </c>
      <c r="U5" s="8">
        <v>5.4416666666666664</v>
      </c>
      <c r="V5" s="5">
        <f t="shared" si="0"/>
        <v>0.85965827261709704</v>
      </c>
      <c r="Y5" s="2" t="s">
        <v>3</v>
      </c>
      <c r="Z5" s="11">
        <v>2.384795792347584</v>
      </c>
      <c r="AA5" s="12">
        <v>29.56074982258891</v>
      </c>
    </row>
    <row r="6" spans="1:27">
      <c r="A6" s="3" t="s">
        <v>4</v>
      </c>
      <c r="B6">
        <v>45</v>
      </c>
      <c r="C6">
        <v>44</v>
      </c>
      <c r="D6">
        <v>44</v>
      </c>
      <c r="E6">
        <v>74</v>
      </c>
      <c r="F6">
        <v>415</v>
      </c>
      <c r="G6">
        <v>87</v>
      </c>
      <c r="H6">
        <v>46</v>
      </c>
      <c r="I6">
        <v>77</v>
      </c>
      <c r="J6">
        <v>64</v>
      </c>
      <c r="K6">
        <v>80</v>
      </c>
      <c r="L6">
        <v>73</v>
      </c>
      <c r="M6">
        <v>47</v>
      </c>
      <c r="O6" s="3" t="s">
        <v>4</v>
      </c>
      <c r="P6" s="8">
        <f>F16</f>
        <v>19.063888888888904</v>
      </c>
      <c r="Q6" s="8">
        <f>F17</f>
        <v>16.641666666666666</v>
      </c>
      <c r="T6" s="8">
        <v>-12.436111111111092</v>
      </c>
      <c r="U6" s="8">
        <v>2.241666666666664</v>
      </c>
      <c r="V6" s="5">
        <f t="shared" si="0"/>
        <v>3.5913648150205923</v>
      </c>
      <c r="Y6" s="3" t="s">
        <v>4</v>
      </c>
      <c r="Z6" s="11">
        <v>1.6877162443679068</v>
      </c>
      <c r="AA6" s="12">
        <v>26.995855223566469</v>
      </c>
    </row>
    <row r="7" spans="1:27">
      <c r="A7" s="3" t="s">
        <v>5</v>
      </c>
      <c r="B7">
        <v>63</v>
      </c>
      <c r="C7">
        <v>26</v>
      </c>
      <c r="D7">
        <v>61</v>
      </c>
      <c r="E7">
        <v>59</v>
      </c>
      <c r="F7">
        <v>83</v>
      </c>
      <c r="G7">
        <v>419</v>
      </c>
      <c r="H7">
        <v>44</v>
      </c>
      <c r="I7">
        <v>96</v>
      </c>
      <c r="J7">
        <v>53</v>
      </c>
      <c r="K7">
        <v>38</v>
      </c>
      <c r="L7">
        <v>53</v>
      </c>
      <c r="M7">
        <v>56</v>
      </c>
      <c r="O7" s="3" t="s">
        <v>5</v>
      </c>
      <c r="P7" s="8">
        <f>G16</f>
        <v>19.163888888888902</v>
      </c>
      <c r="Q7" s="8">
        <f>G17</f>
        <v>-18.958333333333339</v>
      </c>
      <c r="T7" s="8">
        <v>-9.8361111111110908</v>
      </c>
      <c r="U7" s="8">
        <v>4.4416666666666664</v>
      </c>
      <c r="V7" s="5">
        <f t="shared" si="0"/>
        <v>3.0659620768675726</v>
      </c>
      <c r="Y7" s="3" t="s">
        <v>5</v>
      </c>
      <c r="Z7" s="11">
        <v>2.55660335599871</v>
      </c>
      <c r="AA7" s="12">
        <v>26.096975076949466</v>
      </c>
    </row>
    <row r="8" spans="1:27">
      <c r="A8" s="3" t="s">
        <v>6</v>
      </c>
      <c r="B8">
        <v>43</v>
      </c>
      <c r="C8">
        <v>31</v>
      </c>
      <c r="D8">
        <v>46</v>
      </c>
      <c r="E8">
        <v>44</v>
      </c>
      <c r="F8">
        <v>38</v>
      </c>
      <c r="G8">
        <v>26</v>
      </c>
      <c r="H8">
        <v>560</v>
      </c>
      <c r="I8">
        <v>44</v>
      </c>
      <c r="J8">
        <v>45</v>
      </c>
      <c r="K8">
        <v>29</v>
      </c>
      <c r="L8">
        <v>38</v>
      </c>
      <c r="M8">
        <v>44</v>
      </c>
      <c r="O8" s="3" t="s">
        <v>6</v>
      </c>
      <c r="P8" s="8">
        <f>H16</f>
        <v>26.863888888888908</v>
      </c>
      <c r="Q8" s="8">
        <f>H17</f>
        <v>27.641666666666666</v>
      </c>
      <c r="T8" s="8">
        <v>-13.436111111111092</v>
      </c>
      <c r="U8" s="8">
        <v>8.4416666666666593</v>
      </c>
      <c r="V8" s="5">
        <f t="shared" si="0"/>
        <v>2.7511838080504534</v>
      </c>
      <c r="Y8" s="3" t="s">
        <v>6</v>
      </c>
      <c r="Z8" s="11">
        <v>1.7905832092357243</v>
      </c>
      <c r="AA8" s="12">
        <v>22.7199130169511</v>
      </c>
    </row>
    <row r="9" spans="1:27">
      <c r="A9" s="2" t="s">
        <v>7</v>
      </c>
      <c r="B9">
        <v>100</v>
      </c>
      <c r="C9">
        <v>42</v>
      </c>
      <c r="D9">
        <v>65</v>
      </c>
      <c r="E9">
        <v>95</v>
      </c>
      <c r="F9">
        <v>60</v>
      </c>
      <c r="G9">
        <v>75</v>
      </c>
      <c r="H9">
        <v>33</v>
      </c>
      <c r="I9">
        <v>212</v>
      </c>
      <c r="J9">
        <v>68</v>
      </c>
      <c r="K9">
        <v>70</v>
      </c>
      <c r="L9">
        <v>67</v>
      </c>
      <c r="M9">
        <v>53</v>
      </c>
      <c r="O9" s="2" t="s">
        <v>7</v>
      </c>
      <c r="P9" s="8">
        <f>I16</f>
        <v>-9.1361111111110951</v>
      </c>
      <c r="Q9" s="8">
        <f>I17</f>
        <v>-9.658333333333335</v>
      </c>
      <c r="T9" s="8">
        <v>-10.736111111111091</v>
      </c>
      <c r="U9" s="8">
        <v>4.4416666666666664</v>
      </c>
      <c r="V9" s="5">
        <f t="shared" si="0"/>
        <v>2.3000268382760489</v>
      </c>
      <c r="Y9" s="2" t="s">
        <v>7</v>
      </c>
      <c r="Z9" s="11">
        <v>1.2493071638968127</v>
      </c>
      <c r="AA9" s="12">
        <v>17.944488734344027</v>
      </c>
    </row>
    <row r="10" spans="1:27">
      <c r="A10" s="2" t="s">
        <v>8</v>
      </c>
      <c r="B10">
        <v>51</v>
      </c>
      <c r="C10">
        <v>48</v>
      </c>
      <c r="D10">
        <v>45</v>
      </c>
      <c r="E10">
        <v>43</v>
      </c>
      <c r="F10">
        <v>42</v>
      </c>
      <c r="G10">
        <v>31</v>
      </c>
      <c r="H10">
        <v>21</v>
      </c>
      <c r="I10">
        <v>37</v>
      </c>
      <c r="J10">
        <v>197</v>
      </c>
      <c r="K10">
        <v>49</v>
      </c>
      <c r="L10">
        <v>54</v>
      </c>
      <c r="M10">
        <v>49</v>
      </c>
      <c r="O10" s="2" t="s">
        <v>8</v>
      </c>
      <c r="P10" s="8">
        <f>J16</f>
        <v>-10.636111111111092</v>
      </c>
      <c r="Q10" s="8">
        <f>J17</f>
        <v>5.1416666666666666</v>
      </c>
      <c r="T10" s="8">
        <v>-12.736111111111093</v>
      </c>
      <c r="U10" s="8">
        <v>4.6416666666666657</v>
      </c>
      <c r="V10" s="5">
        <f t="shared" si="0"/>
        <v>1.2005142930849382</v>
      </c>
      <c r="Y10" s="2" t="s">
        <v>8</v>
      </c>
      <c r="Z10" s="11">
        <v>1.2837596039652945</v>
      </c>
      <c r="AA10" s="12">
        <v>23.272756865148864</v>
      </c>
    </row>
    <row r="11" spans="1:27">
      <c r="A11" s="3" t="s">
        <v>9</v>
      </c>
      <c r="B11">
        <v>52</v>
      </c>
      <c r="C11">
        <v>51</v>
      </c>
      <c r="D11">
        <v>57</v>
      </c>
      <c r="E11">
        <v>60</v>
      </c>
      <c r="F11">
        <v>70</v>
      </c>
      <c r="G11">
        <v>48</v>
      </c>
      <c r="H11">
        <v>32</v>
      </c>
      <c r="I11">
        <v>69</v>
      </c>
      <c r="J11">
        <v>95</v>
      </c>
      <c r="K11">
        <v>378</v>
      </c>
      <c r="L11">
        <v>82</v>
      </c>
      <c r="M11">
        <v>44</v>
      </c>
      <c r="O11" s="3" t="s">
        <v>9</v>
      </c>
      <c r="P11" s="8">
        <f>K16</f>
        <v>12.063888888888908</v>
      </c>
      <c r="Q11" s="8">
        <f>K17</f>
        <v>-12.958333333333339</v>
      </c>
      <c r="T11" s="10">
        <f>AVERAGE(T2:T10)</f>
        <v>-12.569444444444425</v>
      </c>
      <c r="U11" s="10">
        <f>AVERAGE(U2:U10)</f>
        <v>5.8305555555555522</v>
      </c>
      <c r="V11" s="11">
        <f>STDEV(V2:V10)</f>
        <v>1.3793234639801066</v>
      </c>
      <c r="W11" s="5">
        <f>SUM(V2:V10)</f>
        <v>23.177523773764126</v>
      </c>
      <c r="Y11" s="3" t="s">
        <v>9</v>
      </c>
      <c r="Z11" s="11">
        <v>1.1281861562873174</v>
      </c>
      <c r="AA11" s="12">
        <v>23.192630548664354</v>
      </c>
    </row>
    <row r="12" spans="1:27">
      <c r="A12" s="2" t="s">
        <v>10</v>
      </c>
      <c r="B12">
        <v>67</v>
      </c>
      <c r="C12">
        <v>64</v>
      </c>
      <c r="D12">
        <v>51</v>
      </c>
      <c r="E12">
        <v>97</v>
      </c>
      <c r="F12">
        <v>77</v>
      </c>
      <c r="G12">
        <v>51</v>
      </c>
      <c r="H12">
        <v>41</v>
      </c>
      <c r="I12">
        <v>78</v>
      </c>
      <c r="J12">
        <v>91</v>
      </c>
      <c r="K12">
        <v>96</v>
      </c>
      <c r="L12">
        <v>254</v>
      </c>
      <c r="M12">
        <v>62</v>
      </c>
      <c r="O12" s="2" t="s">
        <v>10</v>
      </c>
      <c r="P12" s="8">
        <f>L16</f>
        <v>-12.836111111111093</v>
      </c>
      <c r="Q12" s="8">
        <f>L17</f>
        <v>7.8416666666666579</v>
      </c>
      <c r="Y12" s="2" t="s">
        <v>10</v>
      </c>
      <c r="Z12" s="11">
        <v>1.2935940636729701</v>
      </c>
      <c r="AA12" s="12">
        <v>19.662559260863379</v>
      </c>
    </row>
    <row r="13" spans="1:27">
      <c r="A13" s="3" t="s">
        <v>11</v>
      </c>
      <c r="B13">
        <v>79</v>
      </c>
      <c r="C13">
        <v>75</v>
      </c>
      <c r="D13">
        <v>67</v>
      </c>
      <c r="E13">
        <v>59</v>
      </c>
      <c r="F13">
        <v>51</v>
      </c>
      <c r="G13">
        <v>59</v>
      </c>
      <c r="H13">
        <v>59</v>
      </c>
      <c r="I13">
        <v>74</v>
      </c>
      <c r="J13">
        <v>87</v>
      </c>
      <c r="K13">
        <v>58</v>
      </c>
      <c r="L13">
        <v>77</v>
      </c>
      <c r="M13">
        <v>421</v>
      </c>
      <c r="O13" s="3" t="s">
        <v>11</v>
      </c>
      <c r="P13" s="8">
        <f>M16</f>
        <v>15.263888888888911</v>
      </c>
      <c r="Q13" s="8">
        <f>M17</f>
        <v>18.241666666666667</v>
      </c>
      <c r="Y13" s="3" t="s">
        <v>11</v>
      </c>
      <c r="Z13" s="11">
        <v>2.2024253459746359</v>
      </c>
      <c r="AA13" s="12">
        <v>32.890594808689819</v>
      </c>
    </row>
    <row r="14" spans="1:27">
      <c r="A14" s="4" t="s">
        <v>12</v>
      </c>
      <c r="B14" s="6">
        <f>(B4+B6+B7+B8+B11+B13)/SUM(B2:B13)</f>
        <v>0.34100000000000003</v>
      </c>
      <c r="C14" s="6">
        <f t="shared" ref="C14:M14" si="1">(C4+C6+C7+C8+C11+C13)/SUM(C2:C13)</f>
        <v>0.25800000000000001</v>
      </c>
      <c r="D14" s="6">
        <f t="shared" si="1"/>
        <v>0.65900000000000003</v>
      </c>
      <c r="E14" s="6">
        <f t="shared" si="1"/>
        <v>0.33</v>
      </c>
      <c r="F14" s="6">
        <f t="shared" si="1"/>
        <v>0.69499999999999995</v>
      </c>
      <c r="G14" s="6">
        <f t="shared" si="1"/>
        <v>0.69599999999999995</v>
      </c>
      <c r="H14" s="6">
        <f t="shared" si="1"/>
        <v>0.77300000000000002</v>
      </c>
      <c r="I14" s="6">
        <f t="shared" si="1"/>
        <v>0.41299999999999998</v>
      </c>
      <c r="J14" s="6">
        <f t="shared" si="1"/>
        <v>0.39800000000000002</v>
      </c>
      <c r="K14" s="6">
        <f t="shared" si="1"/>
        <v>0.625</v>
      </c>
      <c r="L14" s="6">
        <f t="shared" si="1"/>
        <v>0.376</v>
      </c>
      <c r="M14" s="6">
        <f t="shared" si="1"/>
        <v>0.65700000000000003</v>
      </c>
      <c r="P14" s="9">
        <f>AVERAGE(P2:P13)</f>
        <v>1.4055555555555734</v>
      </c>
      <c r="Q14" s="9">
        <f>AVERAGE(Q2:Q13)</f>
        <v>-0.41666666666667052</v>
      </c>
      <c r="S14" s="2" t="s">
        <v>2</v>
      </c>
      <c r="Y14" s="5" t="s">
        <v>34</v>
      </c>
      <c r="Z14" s="5">
        <f>STDEV(Z2:Z13)</f>
        <v>1.0398219825369452</v>
      </c>
      <c r="AA14" s="5">
        <f>STDEV(AA2:AA13)</f>
        <v>6.3308602821634867</v>
      </c>
    </row>
    <row r="15" spans="1:27">
      <c r="A15" s="4" t="s">
        <v>13</v>
      </c>
      <c r="B15" s="6">
        <f>(B2+B6+B8+B10+B12+B13)/SUM(B2:B13)</f>
        <v>0.58199999999999996</v>
      </c>
      <c r="C15" s="6">
        <f t="shared" ref="C15:M15" si="2">(C2+C6+C8+C10+C12+C13)/SUM(C2:C13)</f>
        <v>0.30299999999999999</v>
      </c>
      <c r="D15" s="6">
        <f t="shared" si="2"/>
        <v>0.30199999999999999</v>
      </c>
      <c r="E15" s="6">
        <f t="shared" si="2"/>
        <v>0.374</v>
      </c>
      <c r="F15" s="6">
        <f t="shared" si="2"/>
        <v>0.65400000000000003</v>
      </c>
      <c r="G15" s="6">
        <f t="shared" si="2"/>
        <v>0.29799999999999999</v>
      </c>
      <c r="H15" s="6">
        <f t="shared" si="2"/>
        <v>0.76400000000000001</v>
      </c>
      <c r="I15" s="6">
        <f t="shared" si="2"/>
        <v>0.39100000000000001</v>
      </c>
      <c r="J15" s="6">
        <f t="shared" si="2"/>
        <v>0.53900000000000003</v>
      </c>
      <c r="K15" s="6">
        <f t="shared" si="2"/>
        <v>0.35799999999999998</v>
      </c>
      <c r="L15" s="6">
        <f t="shared" si="2"/>
        <v>0.56599999999999995</v>
      </c>
      <c r="M15" s="6">
        <f t="shared" si="2"/>
        <v>0.67</v>
      </c>
      <c r="T15" s="8">
        <v>-24.636111111111092</v>
      </c>
      <c r="U15" s="8">
        <v>-18.458333333333339</v>
      </c>
      <c r="V15" s="5">
        <f>SQRT(POWER(($T$24-T15),2)+POWER(($U$24-U15),2))</f>
        <v>1.6502151000833796</v>
      </c>
      <c r="Y15" s="5" t="s">
        <v>35</v>
      </c>
      <c r="Z15" s="5">
        <f>AVERAGE(Z2:Z13)</f>
        <v>1.9340914050456934</v>
      </c>
      <c r="AA15" s="5">
        <f>AVERAGE(AA2:AA13)</f>
        <v>25.589638626177678</v>
      </c>
    </row>
    <row r="16" spans="1:27" ht="23.25">
      <c r="B16" s="7">
        <f>100*(B14-AVERAGE($B$14:$M$14, $B$32:$M$32, $B$50:$M$50, $B$68:$M$68,$B$86:$M$86,$B$104:$M$104, $B$122:$M$122, $B$140:$M$140, $B$158:$M$158))</f>
        <v>-16.336111111111091</v>
      </c>
      <c r="C16" s="7">
        <f t="shared" ref="C16:M16" si="3">100*(C14-AVERAGE($B$14:$M$14, $B$32:$M$32, $B$50:$M$50, $B$68:$M$68,$B$86:$M$86,$B$104:$M$104, $B$122:$M$122, $B$140:$M$140, $B$158:$M$158))</f>
        <v>-24.636111111111092</v>
      </c>
      <c r="D16" s="7">
        <f t="shared" si="3"/>
        <v>15.46388888888891</v>
      </c>
      <c r="E16" s="7">
        <f t="shared" si="3"/>
        <v>-17.436111111111092</v>
      </c>
      <c r="F16" s="7">
        <f t="shared" si="3"/>
        <v>19.063888888888904</v>
      </c>
      <c r="G16" s="7">
        <f t="shared" si="3"/>
        <v>19.163888888888902</v>
      </c>
      <c r="H16" s="7">
        <f t="shared" si="3"/>
        <v>26.863888888888908</v>
      </c>
      <c r="I16" s="7">
        <f t="shared" si="3"/>
        <v>-9.1361111111110951</v>
      </c>
      <c r="J16" s="7">
        <f t="shared" si="3"/>
        <v>-10.636111111111092</v>
      </c>
      <c r="K16" s="7">
        <f t="shared" si="3"/>
        <v>12.063888888888908</v>
      </c>
      <c r="L16" s="7">
        <f t="shared" si="3"/>
        <v>-12.836111111111093</v>
      </c>
      <c r="M16" s="7">
        <f t="shared" si="3"/>
        <v>15.263888888888911</v>
      </c>
      <c r="N16" s="8">
        <f>SUM(B16:M16)</f>
        <v>16.86666666666688</v>
      </c>
      <c r="O16" s="8">
        <f>AVERAGE(B16:M16)</f>
        <v>1.4055555555555734</v>
      </c>
      <c r="T16" s="8">
        <v>-21.236111111111093</v>
      </c>
      <c r="U16" s="8">
        <v>-16.258333333333336</v>
      </c>
      <c r="V16" s="5">
        <f t="shared" ref="V16:V23" si="4">SQRT(POWER(($T$24-T16),2)+POWER(($U$24-U16),2))</f>
        <v>3.6458330687830616</v>
      </c>
      <c r="Y16" s="5" t="s">
        <v>32</v>
      </c>
      <c r="Z16" s="5">
        <f>Z15-Z14</f>
        <v>0.89426942250874819</v>
      </c>
      <c r="AA16" s="5">
        <f>AA15-AA14</f>
        <v>19.258778344014189</v>
      </c>
    </row>
    <row r="17" spans="1:34" ht="23.25">
      <c r="B17" s="7">
        <f>100*(B15-AVERAGE($B$15:$M$15, $B$33:$M$33,$B$51:$M$51,$B$69:$M$69,$B$87:$M$87,$B$105:$M$105,$B$123:$M$123,$B$141:$M$141,$B$159:$M$159))</f>
        <v>9.4416666666666593</v>
      </c>
      <c r="C17" s="7">
        <f t="shared" ref="C17:M17" si="5">100*(C15-AVERAGE($B$15:$M$15, $B$33:$M$33,$B$51:$M$51,$B$69:$M$69,$B$87:$M$87,$B$105:$M$105,$B$123:$M$123,$B$141:$M$141,$B$159:$M$159))</f>
        <v>-18.458333333333339</v>
      </c>
      <c r="D17" s="7">
        <f t="shared" si="5"/>
        <v>-18.558333333333337</v>
      </c>
      <c r="E17" s="7">
        <f t="shared" si="5"/>
        <v>-11.358333333333338</v>
      </c>
      <c r="F17" s="7">
        <f t="shared" si="5"/>
        <v>16.641666666666666</v>
      </c>
      <c r="G17" s="7">
        <f t="shared" si="5"/>
        <v>-18.958333333333339</v>
      </c>
      <c r="H17" s="7">
        <f t="shared" si="5"/>
        <v>27.641666666666666</v>
      </c>
      <c r="I17" s="7">
        <f t="shared" si="5"/>
        <v>-9.658333333333335</v>
      </c>
      <c r="J17" s="7">
        <f t="shared" si="5"/>
        <v>5.1416666666666666</v>
      </c>
      <c r="K17" s="7">
        <f t="shared" si="5"/>
        <v>-12.958333333333339</v>
      </c>
      <c r="L17" s="7">
        <f t="shared" si="5"/>
        <v>7.8416666666666579</v>
      </c>
      <c r="M17" s="7">
        <f t="shared" si="5"/>
        <v>18.241666666666667</v>
      </c>
      <c r="N17" s="8">
        <f>SUM(B17:M17)</f>
        <v>-5.0000000000000462</v>
      </c>
      <c r="O17" s="8">
        <f>AVERAGE(B17:M17)</f>
        <v>-0.41666666666667052</v>
      </c>
      <c r="T17" s="8">
        <v>-23.336111111111091</v>
      </c>
      <c r="U17" s="8">
        <v>-18.758333333333336</v>
      </c>
      <c r="V17" s="5">
        <f t="shared" si="4"/>
        <v>0.56655772373253244</v>
      </c>
      <c r="Y17" s="5" t="s">
        <v>33</v>
      </c>
      <c r="Z17" s="5">
        <f>Z15+Z14</f>
        <v>2.9739133875826385</v>
      </c>
      <c r="AA17" s="5">
        <f>AA15+AA14</f>
        <v>31.920498908341166</v>
      </c>
    </row>
    <row r="18" spans="1:34">
      <c r="T18" s="8">
        <v>-22.936111111111089</v>
      </c>
      <c r="U18" s="8">
        <v>-15.558333333333335</v>
      </c>
      <c r="V18" s="5">
        <f t="shared" si="4"/>
        <v>3.7666502785615337</v>
      </c>
    </row>
    <row r="19" spans="1:34" s="1" customFormat="1">
      <c r="A19" s="1" t="s">
        <v>15</v>
      </c>
      <c r="B19" s="1" t="s">
        <v>0</v>
      </c>
      <c r="C19" s="1" t="s">
        <v>2</v>
      </c>
      <c r="D19" s="1" t="s">
        <v>1</v>
      </c>
      <c r="E19" s="1" t="s">
        <v>3</v>
      </c>
      <c r="F19" s="1" t="s">
        <v>4</v>
      </c>
      <c r="G19" s="1" t="s">
        <v>5</v>
      </c>
      <c r="H19" s="1" t="s">
        <v>6</v>
      </c>
      <c r="I19" s="1" t="s">
        <v>7</v>
      </c>
      <c r="J19" s="1" t="s">
        <v>8</v>
      </c>
      <c r="K19" s="1" t="s">
        <v>9</v>
      </c>
      <c r="L19" s="1" t="s">
        <v>10</v>
      </c>
      <c r="M19" s="1" t="s">
        <v>11</v>
      </c>
      <c r="P19" s="5" t="s">
        <v>31</v>
      </c>
      <c r="Q19" s="5" t="s">
        <v>30</v>
      </c>
      <c r="T19" s="8">
        <v>-21.436111111111096</v>
      </c>
      <c r="U19" s="8">
        <v>-20.358333333333338</v>
      </c>
      <c r="V19" s="5">
        <f t="shared" si="4"/>
        <v>2.0714699259996472</v>
      </c>
    </row>
    <row r="20" spans="1:34">
      <c r="A20" s="2" t="s">
        <v>0</v>
      </c>
      <c r="B20">
        <v>233</v>
      </c>
      <c r="C20">
        <v>52</v>
      </c>
      <c r="D20">
        <v>56</v>
      </c>
      <c r="E20">
        <v>101</v>
      </c>
      <c r="F20">
        <v>40</v>
      </c>
      <c r="G20">
        <v>77</v>
      </c>
      <c r="H20">
        <v>41</v>
      </c>
      <c r="I20">
        <v>69</v>
      </c>
      <c r="J20">
        <v>73</v>
      </c>
      <c r="K20">
        <v>55</v>
      </c>
      <c r="L20">
        <v>101</v>
      </c>
      <c r="M20">
        <v>62</v>
      </c>
      <c r="O20" s="2" t="s">
        <v>0</v>
      </c>
      <c r="P20" s="8">
        <f>B34</f>
        <v>-11.936111111111092</v>
      </c>
      <c r="Q20" s="8">
        <f>B35</f>
        <v>8.7416666666666583</v>
      </c>
      <c r="T20" s="8">
        <v>-20.036111111111094</v>
      </c>
      <c r="U20" s="8">
        <v>-19.958333333333339</v>
      </c>
      <c r="V20" s="5">
        <f t="shared" si="4"/>
        <v>3.2533553429735167</v>
      </c>
    </row>
    <row r="21" spans="1:34">
      <c r="A21" s="2" t="s">
        <v>2</v>
      </c>
      <c r="B21">
        <v>54</v>
      </c>
      <c r="C21">
        <v>455</v>
      </c>
      <c r="D21">
        <v>40</v>
      </c>
      <c r="E21">
        <v>56</v>
      </c>
      <c r="F21">
        <v>38</v>
      </c>
      <c r="G21">
        <v>44</v>
      </c>
      <c r="H21">
        <v>55</v>
      </c>
      <c r="I21">
        <v>62</v>
      </c>
      <c r="J21">
        <v>75</v>
      </c>
      <c r="K21">
        <v>40</v>
      </c>
      <c r="L21">
        <v>45</v>
      </c>
      <c r="M21">
        <v>70</v>
      </c>
      <c r="O21" s="2" t="s">
        <v>2</v>
      </c>
      <c r="P21" s="8">
        <f>C34</f>
        <v>-21.236111111111093</v>
      </c>
      <c r="Q21" s="8">
        <f>C35</f>
        <v>-16.258333333333336</v>
      </c>
      <c r="T21" s="8">
        <v>-21.836111111111094</v>
      </c>
      <c r="U21" s="8">
        <v>-14.558333333333334</v>
      </c>
      <c r="V21" s="5">
        <f t="shared" si="4"/>
        <v>4.9542225411919443</v>
      </c>
    </row>
    <row r="22" spans="1:34">
      <c r="A22" s="3" t="s">
        <v>1</v>
      </c>
      <c r="B22">
        <v>53</v>
      </c>
      <c r="C22">
        <v>35</v>
      </c>
      <c r="D22">
        <v>367</v>
      </c>
      <c r="E22">
        <v>55</v>
      </c>
      <c r="F22">
        <v>43</v>
      </c>
      <c r="G22">
        <v>73</v>
      </c>
      <c r="H22">
        <v>38</v>
      </c>
      <c r="I22">
        <v>65</v>
      </c>
      <c r="J22">
        <v>53</v>
      </c>
      <c r="K22">
        <v>54</v>
      </c>
      <c r="L22">
        <v>50</v>
      </c>
      <c r="M22">
        <v>45</v>
      </c>
      <c r="O22" s="3" t="s">
        <v>1</v>
      </c>
      <c r="P22" s="8">
        <f>D34</f>
        <v>16.46388888888891</v>
      </c>
      <c r="Q22" s="8">
        <f>D35</f>
        <v>-15.958333333333336</v>
      </c>
      <c r="T22" s="8">
        <v>-20.336111111111094</v>
      </c>
      <c r="U22" s="8">
        <v>-16.858333333333338</v>
      </c>
      <c r="V22" s="5">
        <f t="shared" si="4"/>
        <v>3.7914947050952654</v>
      </c>
    </row>
    <row r="23" spans="1:34">
      <c r="A23" s="2" t="s">
        <v>3</v>
      </c>
      <c r="B23">
        <v>77</v>
      </c>
      <c r="C23">
        <v>54</v>
      </c>
      <c r="D23">
        <v>60</v>
      </c>
      <c r="E23">
        <v>166</v>
      </c>
      <c r="F23">
        <v>49</v>
      </c>
      <c r="G23">
        <v>65</v>
      </c>
      <c r="H23">
        <v>51</v>
      </c>
      <c r="I23">
        <v>76</v>
      </c>
      <c r="J23">
        <v>65</v>
      </c>
      <c r="K23">
        <v>76</v>
      </c>
      <c r="L23">
        <v>92</v>
      </c>
      <c r="M23">
        <v>57</v>
      </c>
      <c r="O23" s="2" t="s">
        <v>3</v>
      </c>
      <c r="P23" s="8">
        <f>E34</f>
        <v>-7.936111111111094</v>
      </c>
      <c r="Q23" s="8">
        <f>E35</f>
        <v>-3.9583333333333357</v>
      </c>
      <c r="T23" s="8">
        <v>-33.236111111111093</v>
      </c>
      <c r="U23" s="8">
        <v>-33.058333333333337</v>
      </c>
      <c r="V23" s="5">
        <f t="shared" si="4"/>
        <v>17.003884813930963</v>
      </c>
    </row>
    <row r="24" spans="1:34">
      <c r="A24" s="3" t="s">
        <v>4</v>
      </c>
      <c r="B24">
        <v>66</v>
      </c>
      <c r="C24">
        <v>46</v>
      </c>
      <c r="D24">
        <v>51</v>
      </c>
      <c r="E24">
        <v>73</v>
      </c>
      <c r="F24">
        <v>425</v>
      </c>
      <c r="G24">
        <v>90</v>
      </c>
      <c r="H24">
        <v>45</v>
      </c>
      <c r="I24">
        <v>70</v>
      </c>
      <c r="J24">
        <v>96</v>
      </c>
      <c r="K24">
        <v>67</v>
      </c>
      <c r="L24">
        <v>93</v>
      </c>
      <c r="M24">
        <v>51</v>
      </c>
      <c r="O24" s="3" t="s">
        <v>4</v>
      </c>
      <c r="P24" s="8">
        <f>F34</f>
        <v>19.663888888888902</v>
      </c>
      <c r="Q24" s="8">
        <f>F35</f>
        <v>17.841666666666669</v>
      </c>
      <c r="T24" s="10">
        <f>AVERAGE(T15:T23)</f>
        <v>-23.224999999999984</v>
      </c>
      <c r="U24" s="10">
        <f>AVERAGE(U15:U23)</f>
        <v>-19.313888888888894</v>
      </c>
      <c r="V24" s="11">
        <f>STDEV(V15:V23)</f>
        <v>4.8652254565538682</v>
      </c>
      <c r="W24" s="5">
        <f>SUM(V15:V23)</f>
        <v>40.703683500351843</v>
      </c>
    </row>
    <row r="25" spans="1:34">
      <c r="A25" s="3" t="s">
        <v>5</v>
      </c>
      <c r="B25">
        <v>66</v>
      </c>
      <c r="C25">
        <v>36</v>
      </c>
      <c r="D25">
        <v>65</v>
      </c>
      <c r="E25">
        <v>79</v>
      </c>
      <c r="F25">
        <v>68</v>
      </c>
      <c r="G25">
        <v>317</v>
      </c>
      <c r="H25">
        <v>36</v>
      </c>
      <c r="I25">
        <v>75</v>
      </c>
      <c r="J25">
        <v>58</v>
      </c>
      <c r="K25">
        <v>54</v>
      </c>
      <c r="L25">
        <v>46</v>
      </c>
      <c r="M25">
        <v>54</v>
      </c>
      <c r="O25" s="3" t="s">
        <v>5</v>
      </c>
      <c r="P25" s="8">
        <f>G34</f>
        <v>15.96388888888891</v>
      </c>
      <c r="Q25" s="8">
        <f>G35</f>
        <v>-11.258333333333336</v>
      </c>
    </row>
    <row r="26" spans="1:34">
      <c r="A26" s="3" t="s">
        <v>6</v>
      </c>
      <c r="B26">
        <v>68</v>
      </c>
      <c r="C26">
        <v>51</v>
      </c>
      <c r="D26">
        <v>57</v>
      </c>
      <c r="E26">
        <v>65</v>
      </c>
      <c r="F26">
        <v>58</v>
      </c>
      <c r="G26">
        <v>55</v>
      </c>
      <c r="H26">
        <v>518</v>
      </c>
      <c r="I26">
        <v>52</v>
      </c>
      <c r="J26">
        <v>66</v>
      </c>
      <c r="K26">
        <v>55</v>
      </c>
      <c r="L26">
        <v>61</v>
      </c>
      <c r="M26">
        <v>79</v>
      </c>
      <c r="O26" s="3" t="s">
        <v>6</v>
      </c>
      <c r="P26" s="8">
        <f>H34</f>
        <v>23.863888888888908</v>
      </c>
      <c r="Q26" s="8">
        <f>H35</f>
        <v>25.441666666666663</v>
      </c>
      <c r="Z26" s="8"/>
      <c r="AA26" s="8"/>
      <c r="AB26" s="8"/>
      <c r="AC26" s="8"/>
      <c r="AD26" s="8"/>
      <c r="AE26" s="8"/>
      <c r="AF26" s="8"/>
      <c r="AG26" s="8"/>
      <c r="AH26" s="8"/>
    </row>
    <row r="27" spans="1:34">
      <c r="A27" s="2" t="s">
        <v>7</v>
      </c>
      <c r="B27">
        <v>108</v>
      </c>
      <c r="C27">
        <v>53</v>
      </c>
      <c r="D27">
        <v>71</v>
      </c>
      <c r="E27">
        <v>98</v>
      </c>
      <c r="F27">
        <v>64</v>
      </c>
      <c r="G27">
        <v>71</v>
      </c>
      <c r="H27">
        <v>40</v>
      </c>
      <c r="I27">
        <v>278</v>
      </c>
      <c r="J27">
        <v>90</v>
      </c>
      <c r="K27">
        <v>77</v>
      </c>
      <c r="L27">
        <v>66</v>
      </c>
      <c r="M27">
        <v>66</v>
      </c>
      <c r="O27" s="2" t="s">
        <v>7</v>
      </c>
      <c r="P27" s="8">
        <f>I34</f>
        <v>-10.43611111111109</v>
      </c>
      <c r="Q27" s="8">
        <f>I35</f>
        <v>-12.258333333333338</v>
      </c>
      <c r="S27" s="3" t="s">
        <v>1</v>
      </c>
      <c r="Z27" s="8"/>
      <c r="AA27" s="8"/>
      <c r="AB27" s="8"/>
      <c r="AC27" s="8"/>
      <c r="AD27" s="8"/>
      <c r="AE27" s="8"/>
      <c r="AF27" s="8"/>
      <c r="AG27" s="8"/>
      <c r="AH27" s="8"/>
    </row>
    <row r="28" spans="1:34">
      <c r="A28" s="2" t="s">
        <v>8</v>
      </c>
      <c r="B28">
        <v>55</v>
      </c>
      <c r="C28">
        <v>38</v>
      </c>
      <c r="D28">
        <v>38</v>
      </c>
      <c r="E28">
        <v>59</v>
      </c>
      <c r="F28">
        <v>36</v>
      </c>
      <c r="G28">
        <v>35</v>
      </c>
      <c r="H28">
        <v>36</v>
      </c>
      <c r="I28">
        <v>54</v>
      </c>
      <c r="J28">
        <v>230</v>
      </c>
      <c r="K28">
        <v>56</v>
      </c>
      <c r="L28">
        <v>55</v>
      </c>
      <c r="M28">
        <v>43</v>
      </c>
      <c r="O28" s="2" t="s">
        <v>8</v>
      </c>
      <c r="P28" s="8">
        <f>J34</f>
        <v>-10.43611111111109</v>
      </c>
      <c r="Q28" s="8">
        <f>J35</f>
        <v>10.14166666666666</v>
      </c>
      <c r="T28" s="8">
        <v>15.46388888888891</v>
      </c>
      <c r="U28" s="8">
        <v>-18.558333333333337</v>
      </c>
      <c r="V28" s="5">
        <f>SQRT(POWER(($T$37-T28),2)+POWER(($U$37-U28),2))</f>
        <v>4.4653950649880692</v>
      </c>
    </row>
    <row r="29" spans="1:34">
      <c r="A29" s="3" t="s">
        <v>9</v>
      </c>
      <c r="B29">
        <v>67</v>
      </c>
      <c r="C29">
        <v>42</v>
      </c>
      <c r="D29">
        <v>69</v>
      </c>
      <c r="E29">
        <v>98</v>
      </c>
      <c r="F29">
        <v>72</v>
      </c>
      <c r="G29">
        <v>55</v>
      </c>
      <c r="H29">
        <v>38</v>
      </c>
      <c r="I29">
        <v>79</v>
      </c>
      <c r="J29">
        <v>70</v>
      </c>
      <c r="K29">
        <v>319</v>
      </c>
      <c r="L29">
        <v>98</v>
      </c>
      <c r="M29">
        <v>50</v>
      </c>
      <c r="O29" s="3" t="s">
        <v>9</v>
      </c>
      <c r="P29" s="8">
        <f>K34</f>
        <v>9.0638888888889042</v>
      </c>
      <c r="Q29" s="8">
        <f>K35</f>
        <v>-10.758333333333336</v>
      </c>
      <c r="T29" s="8">
        <v>16.46388888888891</v>
      </c>
      <c r="U29" s="8">
        <v>-15.958333333333336</v>
      </c>
      <c r="V29" s="5">
        <f t="shared" ref="V29:V36" si="6">SQRT(POWER(($T$37-T29),2)+POWER(($U$37-U29),2))</f>
        <v>4.0990212622822542</v>
      </c>
    </row>
    <row r="30" spans="1:34">
      <c r="A30" s="2" t="s">
        <v>10</v>
      </c>
      <c r="B30">
        <v>88</v>
      </c>
      <c r="C30">
        <v>56</v>
      </c>
      <c r="D30">
        <v>66</v>
      </c>
      <c r="E30">
        <v>95</v>
      </c>
      <c r="F30">
        <v>72</v>
      </c>
      <c r="G30">
        <v>44</v>
      </c>
      <c r="H30">
        <v>34</v>
      </c>
      <c r="I30">
        <v>61</v>
      </c>
      <c r="J30">
        <v>67</v>
      </c>
      <c r="K30">
        <v>101</v>
      </c>
      <c r="L30">
        <v>246</v>
      </c>
      <c r="M30">
        <v>63</v>
      </c>
      <c r="O30" s="2" t="s">
        <v>10</v>
      </c>
      <c r="P30" s="8">
        <f>L34</f>
        <v>-10.93611111111109</v>
      </c>
      <c r="Q30" s="8">
        <f>L35</f>
        <v>11.541666666666661</v>
      </c>
      <c r="T30" s="8">
        <v>10.163888888888906</v>
      </c>
      <c r="U30" s="8">
        <v>-13.75833333333334</v>
      </c>
      <c r="V30" s="5">
        <f t="shared" si="6"/>
        <v>2.7273873900325607</v>
      </c>
    </row>
    <row r="31" spans="1:34">
      <c r="A31" s="3" t="s">
        <v>11</v>
      </c>
      <c r="B31">
        <v>65</v>
      </c>
      <c r="C31">
        <v>82</v>
      </c>
      <c r="D31">
        <v>60</v>
      </c>
      <c r="E31">
        <v>55</v>
      </c>
      <c r="F31">
        <v>35</v>
      </c>
      <c r="G31">
        <v>74</v>
      </c>
      <c r="H31">
        <v>68</v>
      </c>
      <c r="I31">
        <v>59</v>
      </c>
      <c r="J31">
        <v>57</v>
      </c>
      <c r="K31">
        <v>46</v>
      </c>
      <c r="L31">
        <v>47</v>
      </c>
      <c r="M31">
        <v>360</v>
      </c>
      <c r="O31" s="3" t="s">
        <v>11</v>
      </c>
      <c r="P31" s="8">
        <f>M34</f>
        <v>13.463888888888908</v>
      </c>
      <c r="Q31" s="8">
        <f>M35</f>
        <v>17.041666666666664</v>
      </c>
      <c r="T31" s="8">
        <v>10.163888888888906</v>
      </c>
      <c r="U31" s="8">
        <v>-14.558333333333334</v>
      </c>
      <c r="V31" s="5">
        <f t="shared" si="6"/>
        <v>2.3717733116753195</v>
      </c>
    </row>
    <row r="32" spans="1:34">
      <c r="A32" s="4" t="s">
        <v>12</v>
      </c>
      <c r="B32" s="6">
        <f>(B22+B24+B25+B26+B29+B31)/SUM(B20:B31)</f>
        <v>0.38500000000000001</v>
      </c>
      <c r="C32" s="6">
        <f t="shared" ref="C32" si="7">(C22+C24+C25+C26+C29+C31)/SUM(C20:C31)</f>
        <v>0.29199999999999998</v>
      </c>
      <c r="D32" s="6">
        <f t="shared" ref="D32" si="8">(D22+D24+D25+D26+D29+D31)/SUM(D20:D31)</f>
        <v>0.66900000000000004</v>
      </c>
      <c r="E32" s="6">
        <f t="shared" ref="E32" si="9">(E22+E24+E25+E26+E29+E31)/SUM(E20:E31)</f>
        <v>0.42499999999999999</v>
      </c>
      <c r="F32" s="6">
        <f t="shared" ref="F32" si="10">(F22+F24+F25+F26+F29+F31)/SUM(F20:F31)</f>
        <v>0.70099999999999996</v>
      </c>
      <c r="G32" s="6">
        <f t="shared" ref="G32" si="11">(G22+G24+G25+G26+G29+G31)/SUM(G20:G31)</f>
        <v>0.66400000000000003</v>
      </c>
      <c r="H32" s="6">
        <f t="shared" ref="H32" si="12">(H22+H24+H25+H26+H29+H31)/SUM(H20:H31)</f>
        <v>0.74299999999999999</v>
      </c>
      <c r="I32" s="6">
        <f t="shared" ref="I32" si="13">(I22+I24+I25+I26+I29+I31)/SUM(I20:I31)</f>
        <v>0.4</v>
      </c>
      <c r="J32" s="6">
        <f t="shared" ref="J32" si="14">(J22+J24+J25+J26+J29+J31)/SUM(J20:J31)</f>
        <v>0.4</v>
      </c>
      <c r="K32" s="6">
        <f t="shared" ref="K32" si="15">(K22+K24+K25+K26+K29+K31)/SUM(K20:K31)</f>
        <v>0.59499999999999997</v>
      </c>
      <c r="L32" s="6">
        <f t="shared" ref="L32" si="16">(L22+L24+L25+L26+L29+L31)/SUM(L20:L31)</f>
        <v>0.39500000000000002</v>
      </c>
      <c r="M32" s="6">
        <f t="shared" ref="M32" si="17">(M22+M24+M25+M26+M29+M31)/SUM(M20:M31)</f>
        <v>0.63900000000000001</v>
      </c>
      <c r="P32" s="9">
        <f>AVERAGE(P20:P31)</f>
        <v>2.1305555555555737</v>
      </c>
      <c r="Q32" s="9">
        <f>AVERAGE(Q20:Q31)</f>
        <v>1.6916666666666629</v>
      </c>
      <c r="T32" s="8">
        <v>11.163888888888906</v>
      </c>
      <c r="U32" s="8">
        <v>-16.558333333333337</v>
      </c>
      <c r="V32" s="5">
        <f t="shared" si="6"/>
        <v>1.7834977425079286</v>
      </c>
    </row>
    <row r="33" spans="1:23">
      <c r="A33" s="4" t="s">
        <v>13</v>
      </c>
      <c r="B33" s="6">
        <f>(B20+B24+B26+B28+B30+B31)/SUM(B20:B31)</f>
        <v>0.57499999999999996</v>
      </c>
      <c r="C33" s="6">
        <f t="shared" ref="C33:M33" si="18">(C20+C24+C26+C28+C30+C31)/SUM(C20:C31)</f>
        <v>0.32500000000000001</v>
      </c>
      <c r="D33" s="6">
        <f t="shared" si="18"/>
        <v>0.32800000000000001</v>
      </c>
      <c r="E33" s="6">
        <f t="shared" si="18"/>
        <v>0.44800000000000001</v>
      </c>
      <c r="F33" s="6">
        <f t="shared" si="18"/>
        <v>0.66600000000000004</v>
      </c>
      <c r="G33" s="6">
        <f t="shared" si="18"/>
        <v>0.375</v>
      </c>
      <c r="H33" s="6">
        <f t="shared" si="18"/>
        <v>0.74199999999999999</v>
      </c>
      <c r="I33" s="6">
        <f t="shared" si="18"/>
        <v>0.36499999999999999</v>
      </c>
      <c r="J33" s="6">
        <f t="shared" si="18"/>
        <v>0.58899999999999997</v>
      </c>
      <c r="K33" s="6">
        <f t="shared" si="18"/>
        <v>0.38</v>
      </c>
      <c r="L33" s="6">
        <f t="shared" si="18"/>
        <v>0.60299999999999998</v>
      </c>
      <c r="M33" s="6">
        <f t="shared" si="18"/>
        <v>0.65800000000000003</v>
      </c>
      <c r="T33" s="8">
        <v>10.463888888888906</v>
      </c>
      <c r="U33" s="8">
        <v>-13.158333333333339</v>
      </c>
      <c r="V33" s="5">
        <f t="shared" si="6"/>
        <v>2.8940125504177212</v>
      </c>
    </row>
    <row r="34" spans="1:23" ht="23.25">
      <c r="B34" s="7">
        <f>100*(B32-AVERAGE($B$14:$M$14, $B$32:$M$32, $B$50:$M$50, $B$68:$M$68,$B$86:$M$86,$B$104:$M$104, $B$122:$M$122, $B$140:$M$140, $B$158:$M$158))</f>
        <v>-11.936111111111092</v>
      </c>
      <c r="C34" s="7">
        <f t="shared" ref="C34:M34" si="19">100*(C32-AVERAGE($B$14:$M$14, $B$32:$M$32, $B$50:$M$50, $B$68:$M$68,$B$86:$M$86,$B$104:$M$104, $B$122:$M$122, $B$140:$M$140, $B$158:$M$158))</f>
        <v>-21.236111111111093</v>
      </c>
      <c r="D34" s="7">
        <f t="shared" si="19"/>
        <v>16.46388888888891</v>
      </c>
      <c r="E34" s="7">
        <f t="shared" si="19"/>
        <v>-7.936111111111094</v>
      </c>
      <c r="F34" s="7">
        <f t="shared" si="19"/>
        <v>19.663888888888902</v>
      </c>
      <c r="G34" s="7">
        <f t="shared" si="19"/>
        <v>15.96388888888891</v>
      </c>
      <c r="H34" s="7">
        <f t="shared" si="19"/>
        <v>23.863888888888908</v>
      </c>
      <c r="I34" s="7">
        <f t="shared" si="19"/>
        <v>-10.43611111111109</v>
      </c>
      <c r="J34" s="7">
        <f t="shared" si="19"/>
        <v>-10.43611111111109</v>
      </c>
      <c r="K34" s="7">
        <f t="shared" si="19"/>
        <v>9.0638888888889042</v>
      </c>
      <c r="L34" s="7">
        <f t="shared" si="19"/>
        <v>-10.93611111111109</v>
      </c>
      <c r="M34" s="7">
        <f t="shared" si="19"/>
        <v>13.463888888888908</v>
      </c>
      <c r="N34" s="8">
        <f>SUM(B34:M34)</f>
        <v>25.566666666666887</v>
      </c>
      <c r="O34" s="8">
        <f>AVERAGE(B34:M34)</f>
        <v>2.1305555555555737</v>
      </c>
      <c r="T34" s="8">
        <v>11.763888888888907</v>
      </c>
      <c r="U34" s="8">
        <v>-14.958333333333334</v>
      </c>
      <c r="V34" s="5">
        <f t="shared" si="6"/>
        <v>0.73543469970546171</v>
      </c>
    </row>
    <row r="35" spans="1:23" ht="23.25">
      <c r="B35" s="7">
        <f>100*(B33-AVERAGE($B$15:$M$15, $B$33:$M$33,$B$51:$M$51,$B$69:$M$69,$B$87:$M$87,$B$105:$M$105,$B$123:$M$123,$B$141:$M$141,$B$159:$M$159))</f>
        <v>8.7416666666666583</v>
      </c>
      <c r="C35" s="7">
        <f t="shared" ref="C35:M35" si="20">100*(C33-AVERAGE($B$15:$M$15, $B$33:$M$33,$B$51:$M$51,$B$69:$M$69,$B$87:$M$87,$B$105:$M$105,$B$123:$M$123,$B$141:$M$141,$B$159:$M$159))</f>
        <v>-16.258333333333336</v>
      </c>
      <c r="D35" s="7">
        <f t="shared" si="20"/>
        <v>-15.958333333333336</v>
      </c>
      <c r="E35" s="7">
        <f t="shared" si="20"/>
        <v>-3.9583333333333357</v>
      </c>
      <c r="F35" s="7">
        <f t="shared" si="20"/>
        <v>17.841666666666669</v>
      </c>
      <c r="G35" s="7">
        <f t="shared" si="20"/>
        <v>-11.258333333333336</v>
      </c>
      <c r="H35" s="7">
        <f t="shared" si="20"/>
        <v>25.441666666666663</v>
      </c>
      <c r="I35" s="7">
        <f t="shared" si="20"/>
        <v>-12.258333333333338</v>
      </c>
      <c r="J35" s="7">
        <f t="shared" si="20"/>
        <v>10.14166666666666</v>
      </c>
      <c r="K35" s="7">
        <f t="shared" si="20"/>
        <v>-10.758333333333336</v>
      </c>
      <c r="L35" s="7">
        <f t="shared" si="20"/>
        <v>11.541666666666661</v>
      </c>
      <c r="M35" s="7">
        <f t="shared" si="20"/>
        <v>17.041666666666664</v>
      </c>
      <c r="N35" s="8">
        <f>SUM(B35:M35)</f>
        <v>20.299999999999955</v>
      </c>
      <c r="O35" s="8">
        <f>AVERAGE(B35:M35)</f>
        <v>1.6916666666666629</v>
      </c>
      <c r="T35" s="8">
        <v>13.663888888888909</v>
      </c>
      <c r="U35" s="8">
        <v>-15.358333333333334</v>
      </c>
      <c r="V35" s="5">
        <f t="shared" si="6"/>
        <v>1.2462288793608876</v>
      </c>
    </row>
    <row r="36" spans="1:23">
      <c r="T36" s="8">
        <v>12.463888888888908</v>
      </c>
      <c r="U36" s="8">
        <v>-14.758333333333335</v>
      </c>
      <c r="V36" s="5">
        <f t="shared" si="6"/>
        <v>0.53518198127965577</v>
      </c>
    </row>
    <row r="37" spans="1:23" s="1" customFormat="1">
      <c r="A37" s="1" t="s">
        <v>38</v>
      </c>
      <c r="B37" s="1" t="s">
        <v>0</v>
      </c>
      <c r="C37" s="1" t="s">
        <v>2</v>
      </c>
      <c r="D37" s="1" t="s">
        <v>1</v>
      </c>
      <c r="E37" s="1" t="s">
        <v>3</v>
      </c>
      <c r="F37" s="1" t="s">
        <v>4</v>
      </c>
      <c r="G37" s="1" t="s">
        <v>5</v>
      </c>
      <c r="H37" s="1" t="s">
        <v>6</v>
      </c>
      <c r="I37" s="1" t="s">
        <v>7</v>
      </c>
      <c r="J37" s="1" t="s">
        <v>8</v>
      </c>
      <c r="K37" s="1" t="s">
        <v>9</v>
      </c>
      <c r="L37" s="1" t="s">
        <v>10</v>
      </c>
      <c r="M37" s="1" t="s">
        <v>11</v>
      </c>
      <c r="P37" s="5" t="s">
        <v>31</v>
      </c>
      <c r="Q37" s="5" t="s">
        <v>30</v>
      </c>
      <c r="T37" s="10">
        <f>AVERAGE(T28:T36)</f>
        <v>12.419444444444462</v>
      </c>
      <c r="U37" s="10">
        <f>AVERAGE(U28:U36)</f>
        <v>-15.291666666666666</v>
      </c>
      <c r="V37" s="11">
        <f>STDEV(V28:V36)</f>
        <v>1.3875770042673938</v>
      </c>
      <c r="W37" s="5">
        <f>SUM(V28:V36)</f>
        <v>20.857932882249859</v>
      </c>
    </row>
    <row r="38" spans="1:23">
      <c r="A38" s="2" t="s">
        <v>0</v>
      </c>
      <c r="B38">
        <v>203</v>
      </c>
      <c r="C38">
        <v>46</v>
      </c>
      <c r="D38">
        <v>67</v>
      </c>
      <c r="E38">
        <v>74</v>
      </c>
      <c r="F38">
        <v>45</v>
      </c>
      <c r="G38">
        <v>62</v>
      </c>
      <c r="H38">
        <v>38</v>
      </c>
      <c r="I38">
        <v>65</v>
      </c>
      <c r="J38">
        <v>60</v>
      </c>
      <c r="K38">
        <v>75</v>
      </c>
      <c r="L38">
        <v>69</v>
      </c>
      <c r="M38">
        <v>62</v>
      </c>
      <c r="O38" s="2" t="s">
        <v>0</v>
      </c>
      <c r="P38" s="8">
        <f>B52</f>
        <v>-12.336111111111093</v>
      </c>
      <c r="Q38" s="8">
        <f>B53</f>
        <v>4.6416666666666657</v>
      </c>
    </row>
    <row r="39" spans="1:23">
      <c r="A39" s="2" t="s">
        <v>2</v>
      </c>
      <c r="B39">
        <v>68</v>
      </c>
      <c r="C39">
        <v>459</v>
      </c>
      <c r="D39">
        <v>55</v>
      </c>
      <c r="E39">
        <v>62</v>
      </c>
      <c r="F39">
        <v>53</v>
      </c>
      <c r="G39">
        <v>75</v>
      </c>
      <c r="H39">
        <v>56</v>
      </c>
      <c r="I39">
        <v>66</v>
      </c>
      <c r="J39">
        <v>82</v>
      </c>
      <c r="K39">
        <v>50</v>
      </c>
      <c r="L39">
        <v>60</v>
      </c>
      <c r="M39">
        <v>79</v>
      </c>
      <c r="O39" s="2" t="s">
        <v>2</v>
      </c>
      <c r="P39" s="8">
        <f>C52</f>
        <v>-23.336111111111091</v>
      </c>
      <c r="Q39" s="8">
        <f>C53</f>
        <v>-18.758333333333336</v>
      </c>
    </row>
    <row r="40" spans="1:23">
      <c r="A40" s="3" t="s">
        <v>1</v>
      </c>
      <c r="B40">
        <v>57</v>
      </c>
      <c r="C40">
        <v>28</v>
      </c>
      <c r="D40">
        <v>316</v>
      </c>
      <c r="E40">
        <v>61</v>
      </c>
      <c r="F40">
        <v>44</v>
      </c>
      <c r="G40">
        <v>58</v>
      </c>
      <c r="H40">
        <v>39</v>
      </c>
      <c r="I40">
        <v>54</v>
      </c>
      <c r="J40">
        <v>44</v>
      </c>
      <c r="K40">
        <v>39</v>
      </c>
      <c r="L40">
        <v>52</v>
      </c>
      <c r="M40">
        <v>35</v>
      </c>
      <c r="O40" s="3" t="s">
        <v>1</v>
      </c>
      <c r="P40" s="8">
        <f>D52</f>
        <v>10.163888888888906</v>
      </c>
      <c r="Q40" s="8">
        <f>D53</f>
        <v>-13.75833333333334</v>
      </c>
      <c r="S40" s="2" t="s">
        <v>3</v>
      </c>
    </row>
    <row r="41" spans="1:23">
      <c r="A41" s="2" t="s">
        <v>3</v>
      </c>
      <c r="B41">
        <v>83</v>
      </c>
      <c r="C41">
        <v>60</v>
      </c>
      <c r="D41">
        <v>76</v>
      </c>
      <c r="E41">
        <v>144</v>
      </c>
      <c r="F41">
        <v>75</v>
      </c>
      <c r="G41">
        <v>70</v>
      </c>
      <c r="H41">
        <v>65</v>
      </c>
      <c r="I41">
        <v>105</v>
      </c>
      <c r="J41">
        <v>81</v>
      </c>
      <c r="K41">
        <v>84</v>
      </c>
      <c r="L41">
        <v>89</v>
      </c>
      <c r="M41">
        <v>73</v>
      </c>
      <c r="O41" s="2" t="s">
        <v>3</v>
      </c>
      <c r="P41" s="8">
        <f>E52</f>
        <v>-7.936111111111094</v>
      </c>
      <c r="Q41" s="8">
        <f>E53</f>
        <v>-2.5583333333333345</v>
      </c>
      <c r="T41" s="8">
        <v>-17.436111111111092</v>
      </c>
      <c r="U41" s="8">
        <v>-11.358333333333338</v>
      </c>
      <c r="V41" s="5">
        <f>SQRT(POWER(($T$50-T41),2)+POWER(($U$50-U41),2))</f>
        <v>8.7768564917368472</v>
      </c>
    </row>
    <row r="42" spans="1:23">
      <c r="A42" s="3" t="s">
        <v>4</v>
      </c>
      <c r="B42">
        <v>55</v>
      </c>
      <c r="C42">
        <v>37</v>
      </c>
      <c r="D42">
        <v>56</v>
      </c>
      <c r="E42">
        <v>79</v>
      </c>
      <c r="F42">
        <v>368</v>
      </c>
      <c r="G42">
        <v>81</v>
      </c>
      <c r="H42">
        <v>62</v>
      </c>
      <c r="I42">
        <v>81</v>
      </c>
      <c r="J42">
        <v>75</v>
      </c>
      <c r="K42">
        <v>65</v>
      </c>
      <c r="L42">
        <v>74</v>
      </c>
      <c r="M42">
        <v>59</v>
      </c>
      <c r="O42" s="3" t="s">
        <v>4</v>
      </c>
      <c r="P42" s="8">
        <f>F52</f>
        <v>11.963888888888906</v>
      </c>
      <c r="Q42" s="8">
        <f>F53</f>
        <v>13.341666666666663</v>
      </c>
      <c r="T42" s="8">
        <v>-7.936111111111094</v>
      </c>
      <c r="U42" s="8">
        <v>-3.9583333333333357</v>
      </c>
      <c r="V42" s="5">
        <f t="shared" ref="V42:V49" si="21">SQRT(POWER(($T$50-T42),2)+POWER(($U$50-U42),2))</f>
        <v>3.2854711972035782</v>
      </c>
    </row>
    <row r="43" spans="1:23">
      <c r="A43" s="3" t="s">
        <v>5</v>
      </c>
      <c r="B43">
        <v>62</v>
      </c>
      <c r="C43">
        <v>46</v>
      </c>
      <c r="D43">
        <v>76</v>
      </c>
      <c r="E43">
        <v>80</v>
      </c>
      <c r="F43">
        <v>60</v>
      </c>
      <c r="G43">
        <v>307</v>
      </c>
      <c r="H43">
        <v>45</v>
      </c>
      <c r="I43">
        <v>94</v>
      </c>
      <c r="J43">
        <v>54</v>
      </c>
      <c r="K43">
        <v>50</v>
      </c>
      <c r="L43">
        <v>41</v>
      </c>
      <c r="M43">
        <v>55</v>
      </c>
      <c r="O43" s="3" t="s">
        <v>5</v>
      </c>
      <c r="P43" s="8">
        <f>G52</f>
        <v>11.063888888888906</v>
      </c>
      <c r="Q43" s="8">
        <f>G53</f>
        <v>-13.75833333333334</v>
      </c>
      <c r="T43" s="8">
        <v>-7.936111111111094</v>
      </c>
      <c r="U43" s="8">
        <v>-2.5583333333333345</v>
      </c>
      <c r="V43" s="5">
        <f t="shared" si="21"/>
        <v>4.3669069767067263</v>
      </c>
    </row>
    <row r="44" spans="1:23">
      <c r="A44" s="3" t="s">
        <v>6</v>
      </c>
      <c r="B44">
        <v>58</v>
      </c>
      <c r="C44">
        <v>53</v>
      </c>
      <c r="D44">
        <v>59</v>
      </c>
      <c r="E44">
        <v>73</v>
      </c>
      <c r="F44">
        <v>45</v>
      </c>
      <c r="G44">
        <v>49</v>
      </c>
      <c r="H44">
        <v>465</v>
      </c>
      <c r="I44">
        <v>50</v>
      </c>
      <c r="J44">
        <v>74</v>
      </c>
      <c r="K44">
        <v>34</v>
      </c>
      <c r="L44">
        <v>34</v>
      </c>
      <c r="M44">
        <v>80</v>
      </c>
      <c r="O44" s="3" t="s">
        <v>6</v>
      </c>
      <c r="P44" s="8">
        <f>H52</f>
        <v>19.563888888888904</v>
      </c>
      <c r="Q44" s="8">
        <f>H53</f>
        <v>20.941666666666659</v>
      </c>
      <c r="T44" s="8">
        <v>-13.236111111111093</v>
      </c>
      <c r="U44" s="8">
        <v>-8.158333333333335</v>
      </c>
      <c r="V44" s="5">
        <f t="shared" si="21"/>
        <v>3.5007759281001452</v>
      </c>
    </row>
    <row r="45" spans="1:23">
      <c r="A45" s="2" t="s">
        <v>7</v>
      </c>
      <c r="B45">
        <v>112</v>
      </c>
      <c r="C45">
        <v>61</v>
      </c>
      <c r="D45">
        <v>64</v>
      </c>
      <c r="E45">
        <v>122</v>
      </c>
      <c r="F45">
        <v>70</v>
      </c>
      <c r="G45">
        <v>77</v>
      </c>
      <c r="H45">
        <v>55</v>
      </c>
      <c r="I45">
        <v>241</v>
      </c>
      <c r="J45">
        <v>70</v>
      </c>
      <c r="K45">
        <v>68</v>
      </c>
      <c r="L45">
        <v>70</v>
      </c>
      <c r="M45">
        <v>68</v>
      </c>
      <c r="O45" s="2" t="s">
        <v>7</v>
      </c>
      <c r="P45" s="8">
        <f>I52</f>
        <v>-10.636111111111092</v>
      </c>
      <c r="Q45" s="8">
        <f>I53</f>
        <v>-11.558333333333337</v>
      </c>
      <c r="T45" s="8">
        <v>-7.5361111111110937</v>
      </c>
      <c r="U45" s="8">
        <v>-5.7583333333333373</v>
      </c>
      <c r="V45" s="5">
        <f t="shared" si="21"/>
        <v>2.8258506858582293</v>
      </c>
    </row>
    <row r="46" spans="1:23">
      <c r="A46" s="2" t="s">
        <v>8</v>
      </c>
      <c r="B46">
        <v>68</v>
      </c>
      <c r="C46">
        <v>54</v>
      </c>
      <c r="D46">
        <v>45</v>
      </c>
      <c r="E46">
        <v>52</v>
      </c>
      <c r="F46">
        <v>40</v>
      </c>
      <c r="G46">
        <v>31</v>
      </c>
      <c r="H46">
        <v>36</v>
      </c>
      <c r="I46">
        <v>40</v>
      </c>
      <c r="J46">
        <v>216</v>
      </c>
      <c r="K46">
        <v>50</v>
      </c>
      <c r="L46">
        <v>48</v>
      </c>
      <c r="M46">
        <v>49</v>
      </c>
      <c r="O46" s="2" t="s">
        <v>8</v>
      </c>
      <c r="P46" s="8">
        <f>J52</f>
        <v>-10.336111111111091</v>
      </c>
      <c r="Q46" s="8">
        <f>J53</f>
        <v>9.6416666666666586</v>
      </c>
      <c r="T46" s="8">
        <v>-9.6361111111110951</v>
      </c>
      <c r="U46" s="8">
        <v>-4.8583333333333369</v>
      </c>
      <c r="V46" s="5">
        <f t="shared" si="21"/>
        <v>1.5205587017383091</v>
      </c>
    </row>
    <row r="47" spans="1:23">
      <c r="A47" s="3" t="s">
        <v>9</v>
      </c>
      <c r="B47">
        <v>84</v>
      </c>
      <c r="C47">
        <v>46</v>
      </c>
      <c r="D47">
        <v>63</v>
      </c>
      <c r="E47">
        <v>69</v>
      </c>
      <c r="F47">
        <v>77</v>
      </c>
      <c r="G47">
        <v>63</v>
      </c>
      <c r="H47">
        <v>43</v>
      </c>
      <c r="I47">
        <v>68</v>
      </c>
      <c r="J47">
        <v>85</v>
      </c>
      <c r="K47">
        <v>329</v>
      </c>
      <c r="L47">
        <v>91</v>
      </c>
      <c r="M47">
        <v>69</v>
      </c>
      <c r="O47" s="3" t="s">
        <v>9</v>
      </c>
      <c r="P47" s="8">
        <f>K52</f>
        <v>4.9638888888889117</v>
      </c>
      <c r="Q47" s="8">
        <f>K53</f>
        <v>-10.758333333333336</v>
      </c>
      <c r="T47" s="8">
        <v>-10.93611111111109</v>
      </c>
      <c r="U47" s="8">
        <v>-6.1583333333333377</v>
      </c>
      <c r="V47" s="5">
        <f t="shared" si="21"/>
        <v>0.61363116762151215</v>
      </c>
    </row>
    <row r="48" spans="1:23">
      <c r="A48" s="2" t="s">
        <v>10</v>
      </c>
      <c r="B48">
        <v>85</v>
      </c>
      <c r="C48">
        <v>49</v>
      </c>
      <c r="D48">
        <v>87</v>
      </c>
      <c r="E48">
        <v>121</v>
      </c>
      <c r="F48">
        <v>93</v>
      </c>
      <c r="G48">
        <v>70</v>
      </c>
      <c r="H48">
        <v>50</v>
      </c>
      <c r="I48">
        <v>85</v>
      </c>
      <c r="J48">
        <v>90</v>
      </c>
      <c r="K48">
        <v>119</v>
      </c>
      <c r="L48">
        <v>343</v>
      </c>
      <c r="M48">
        <v>46</v>
      </c>
      <c r="O48" s="2" t="s">
        <v>10</v>
      </c>
      <c r="P48" s="8">
        <f>L52</f>
        <v>-18.336111111111091</v>
      </c>
      <c r="Q48" s="8">
        <f>L53</f>
        <v>10.941666666666661</v>
      </c>
      <c r="T48" s="8">
        <v>-7.7361111111110938</v>
      </c>
      <c r="U48" s="8">
        <v>-8.2583333333333346</v>
      </c>
      <c r="V48" s="5">
        <f t="shared" si="21"/>
        <v>3.2988026260193388</v>
      </c>
    </row>
    <row r="49" spans="1:23">
      <c r="A49" s="3" t="s">
        <v>11</v>
      </c>
      <c r="B49">
        <v>65</v>
      </c>
      <c r="C49">
        <v>61</v>
      </c>
      <c r="D49">
        <v>36</v>
      </c>
      <c r="E49">
        <v>63</v>
      </c>
      <c r="F49">
        <v>30</v>
      </c>
      <c r="G49">
        <v>57</v>
      </c>
      <c r="H49">
        <v>46</v>
      </c>
      <c r="I49">
        <v>51</v>
      </c>
      <c r="J49">
        <v>69</v>
      </c>
      <c r="K49">
        <v>37</v>
      </c>
      <c r="L49">
        <v>29</v>
      </c>
      <c r="M49">
        <v>325</v>
      </c>
      <c r="O49" s="3" t="s">
        <v>11</v>
      </c>
      <c r="P49" s="8">
        <f>M52</f>
        <v>11.863888888888907</v>
      </c>
      <c r="Q49" s="8">
        <f>M53</f>
        <v>13.341666666666663</v>
      </c>
      <c r="T49" s="8">
        <v>-10.53611111111109</v>
      </c>
      <c r="U49" s="8">
        <v>-4.8583333333333369</v>
      </c>
      <c r="V49" s="5">
        <f t="shared" si="21"/>
        <v>1.371896047604225</v>
      </c>
    </row>
    <row r="50" spans="1:23">
      <c r="A50" s="4" t="s">
        <v>12</v>
      </c>
      <c r="B50" s="6">
        <f>(B40+B42+B43+B44+B47+B49)/SUM(B38:B49)</f>
        <v>0.38100000000000001</v>
      </c>
      <c r="C50" s="6">
        <f t="shared" ref="C50" si="22">(C40+C42+C43+C44+C47+C49)/SUM(C38:C49)</f>
        <v>0.27100000000000002</v>
      </c>
      <c r="D50" s="6">
        <f t="shared" ref="D50" si="23">(D40+D42+D43+D44+D47+D49)/SUM(D38:D49)</f>
        <v>0.60599999999999998</v>
      </c>
      <c r="E50" s="6">
        <f t="shared" ref="E50" si="24">(E40+E42+E43+E44+E47+E49)/SUM(E38:E49)</f>
        <v>0.42499999999999999</v>
      </c>
      <c r="F50" s="6">
        <f t="shared" ref="F50" si="25">(F40+F42+F43+F44+F47+F49)/SUM(F38:F49)</f>
        <v>0.624</v>
      </c>
      <c r="G50" s="6">
        <f t="shared" ref="G50" si="26">(G40+G42+G43+G44+G47+G49)/SUM(G38:G49)</f>
        <v>0.61499999999999999</v>
      </c>
      <c r="H50" s="6">
        <f t="shared" ref="H50" si="27">(H40+H42+H43+H44+H47+H49)/SUM(H38:H49)</f>
        <v>0.7</v>
      </c>
      <c r="I50" s="6">
        <f t="shared" ref="I50" si="28">(I40+I42+I43+I44+I47+I49)/SUM(I38:I49)</f>
        <v>0.39800000000000002</v>
      </c>
      <c r="J50" s="6">
        <f t="shared" ref="J50" si="29">(J40+J42+J43+J44+J47+J49)/SUM(J38:J49)</f>
        <v>0.40100000000000002</v>
      </c>
      <c r="K50" s="6">
        <f t="shared" ref="K50" si="30">(K40+K42+K43+K44+K47+K49)/SUM(K38:K49)</f>
        <v>0.55400000000000005</v>
      </c>
      <c r="L50" s="6">
        <f t="shared" ref="L50" si="31">(L40+L42+L43+L44+L47+L49)/SUM(L38:L49)</f>
        <v>0.32100000000000001</v>
      </c>
      <c r="M50" s="6">
        <f t="shared" ref="M50" si="32">(M40+M42+M43+M44+M47+M49)/SUM(M38:M49)</f>
        <v>0.623</v>
      </c>
      <c r="P50" s="9">
        <f>AVERAGE(P38:P49)</f>
        <v>-1.1111111111110925</v>
      </c>
      <c r="Q50" s="9">
        <f>AVERAGE(Q38:Q49)</f>
        <v>0.14166666666666217</v>
      </c>
      <c r="T50" s="10">
        <f>AVERAGE(T41:T49)</f>
        <v>-10.324999999999982</v>
      </c>
      <c r="U50" s="10">
        <f>AVERAGE(U41:U49)</f>
        <v>-6.2138888888888912</v>
      </c>
      <c r="V50" s="11">
        <f>STDEV(V41:V49)</f>
        <v>2.384795792347584</v>
      </c>
      <c r="W50" s="5">
        <f>SUM(V41:V49)</f>
        <v>29.56074982258891</v>
      </c>
    </row>
    <row r="51" spans="1:23">
      <c r="A51" s="4" t="s">
        <v>13</v>
      </c>
      <c r="B51" s="6">
        <f>(B38+B42+B44+B46+B48+B49)/SUM(B38:B49)</f>
        <v>0.53400000000000003</v>
      </c>
      <c r="C51" s="6">
        <f t="shared" ref="C51:M51" si="33">(C38+C42+C44+C46+C48+C49)/SUM(C38:C49)</f>
        <v>0.3</v>
      </c>
      <c r="D51" s="6">
        <f t="shared" si="33"/>
        <v>0.35</v>
      </c>
      <c r="E51" s="6">
        <f t="shared" si="33"/>
        <v>0.46200000000000002</v>
      </c>
      <c r="F51" s="6">
        <f t="shared" si="33"/>
        <v>0.621</v>
      </c>
      <c r="G51" s="6">
        <f t="shared" si="33"/>
        <v>0.35</v>
      </c>
      <c r="H51" s="6">
        <f t="shared" si="33"/>
        <v>0.69699999999999995</v>
      </c>
      <c r="I51" s="6">
        <f t="shared" si="33"/>
        <v>0.372</v>
      </c>
      <c r="J51" s="6">
        <f t="shared" si="33"/>
        <v>0.58399999999999996</v>
      </c>
      <c r="K51" s="6">
        <f t="shared" si="33"/>
        <v>0.38</v>
      </c>
      <c r="L51" s="6">
        <f t="shared" si="33"/>
        <v>0.59699999999999998</v>
      </c>
      <c r="M51" s="6">
        <f t="shared" si="33"/>
        <v>0.621</v>
      </c>
    </row>
    <row r="52" spans="1:23" ht="23.25">
      <c r="B52" s="7">
        <f>100*(B50-AVERAGE($B$14:$M$14, $B$32:$M$32, $B$50:$M$50, $B$68:$M$68,$B$86:$M$86,$B$104:$M$104, $B$122:$M$122, $B$140:$M$140, $B$158:$M$158))</f>
        <v>-12.336111111111093</v>
      </c>
      <c r="C52" s="7">
        <f t="shared" ref="C52:M52" si="34">100*(C50-AVERAGE($B$14:$M$14, $B$32:$M$32, $B$50:$M$50, $B$68:$M$68,$B$86:$M$86,$B$104:$M$104, $B$122:$M$122, $B$140:$M$140, $B$158:$M$158))</f>
        <v>-23.336111111111091</v>
      </c>
      <c r="D52" s="7">
        <f t="shared" si="34"/>
        <v>10.163888888888906</v>
      </c>
      <c r="E52" s="7">
        <f t="shared" si="34"/>
        <v>-7.936111111111094</v>
      </c>
      <c r="F52" s="7">
        <f t="shared" si="34"/>
        <v>11.963888888888906</v>
      </c>
      <c r="G52" s="7">
        <f t="shared" si="34"/>
        <v>11.063888888888906</v>
      </c>
      <c r="H52" s="7">
        <f t="shared" si="34"/>
        <v>19.563888888888904</v>
      </c>
      <c r="I52" s="7">
        <f t="shared" si="34"/>
        <v>-10.636111111111092</v>
      </c>
      <c r="J52" s="7">
        <f t="shared" si="34"/>
        <v>-10.336111111111091</v>
      </c>
      <c r="K52" s="7">
        <f t="shared" si="34"/>
        <v>4.9638888888889117</v>
      </c>
      <c r="L52" s="7">
        <f t="shared" si="34"/>
        <v>-18.336111111111091</v>
      </c>
      <c r="M52" s="7">
        <f t="shared" si="34"/>
        <v>11.863888888888907</v>
      </c>
      <c r="N52" s="8">
        <f>SUM(B52:M52)</f>
        <v>-13.33333333333311</v>
      </c>
      <c r="O52" s="8">
        <f>AVERAGE(B52:M52)</f>
        <v>-1.1111111111110925</v>
      </c>
    </row>
    <row r="53" spans="1:23" ht="23.25">
      <c r="B53" s="7">
        <f>100*(B51-AVERAGE($B$15:$M$15, $B$33:$M$33,$B$51:$M$51,$B$69:$M$69,$B$87:$M$87,$B$105:$M$105,$B$123:$M$123,$B$141:$M$141,$B$159:$M$159))</f>
        <v>4.6416666666666657</v>
      </c>
      <c r="C53" s="7">
        <f t="shared" ref="C53:M53" si="35">100*(C51-AVERAGE($B$15:$M$15, $B$33:$M$33,$B$51:$M$51,$B$69:$M$69,$B$87:$M$87,$B$105:$M$105,$B$123:$M$123,$B$141:$M$141,$B$159:$M$159))</f>
        <v>-18.758333333333336</v>
      </c>
      <c r="D53" s="7">
        <f t="shared" si="35"/>
        <v>-13.75833333333334</v>
      </c>
      <c r="E53" s="7">
        <f t="shared" si="35"/>
        <v>-2.5583333333333345</v>
      </c>
      <c r="F53" s="7">
        <f t="shared" si="35"/>
        <v>13.341666666666663</v>
      </c>
      <c r="G53" s="7">
        <f t="shared" si="35"/>
        <v>-13.75833333333334</v>
      </c>
      <c r="H53" s="7">
        <f t="shared" si="35"/>
        <v>20.941666666666659</v>
      </c>
      <c r="I53" s="7">
        <f t="shared" si="35"/>
        <v>-11.558333333333337</v>
      </c>
      <c r="J53" s="7">
        <f t="shared" si="35"/>
        <v>9.6416666666666586</v>
      </c>
      <c r="K53" s="7">
        <f t="shared" si="35"/>
        <v>-10.758333333333336</v>
      </c>
      <c r="L53" s="7">
        <f t="shared" si="35"/>
        <v>10.941666666666661</v>
      </c>
      <c r="M53" s="7">
        <f t="shared" si="35"/>
        <v>13.341666666666663</v>
      </c>
      <c r="N53" s="8">
        <f>SUM(B53:M53)</f>
        <v>1.699999999999946</v>
      </c>
      <c r="O53" s="8">
        <f>AVERAGE(B53:M53)</f>
        <v>0.14166666666666217</v>
      </c>
      <c r="S53" s="3" t="s">
        <v>4</v>
      </c>
    </row>
    <row r="54" spans="1:23">
      <c r="T54" s="8">
        <v>19.063888888888904</v>
      </c>
      <c r="U54" s="8">
        <v>16.641666666666666</v>
      </c>
      <c r="V54" s="5">
        <f>SQRT(POWER(($T$63-T54),2)+POWER(($U$63-U54),2))</f>
        <v>3.8213984900495626</v>
      </c>
    </row>
    <row r="55" spans="1:23">
      <c r="A55" s="1" t="s">
        <v>16</v>
      </c>
      <c r="B55" s="1" t="s">
        <v>0</v>
      </c>
      <c r="C55" s="1" t="s">
        <v>2</v>
      </c>
      <c r="D55" s="1" t="s">
        <v>1</v>
      </c>
      <c r="E55" s="1" t="s">
        <v>3</v>
      </c>
      <c r="F55" s="1" t="s">
        <v>4</v>
      </c>
      <c r="G55" s="1" t="s">
        <v>5</v>
      </c>
      <c r="H55" s="1" t="s">
        <v>6</v>
      </c>
      <c r="I55" s="1" t="s">
        <v>7</v>
      </c>
      <c r="J55" s="1" t="s">
        <v>8</v>
      </c>
      <c r="K55" s="1" t="s">
        <v>9</v>
      </c>
      <c r="L55" s="1" t="s">
        <v>10</v>
      </c>
      <c r="M55" s="1" t="s">
        <v>11</v>
      </c>
      <c r="O55" s="1"/>
      <c r="P55" s="5" t="s">
        <v>31</v>
      </c>
      <c r="Q55" s="5" t="s">
        <v>30</v>
      </c>
      <c r="T55" s="8">
        <v>19.663888888888902</v>
      </c>
      <c r="U55" s="8">
        <v>17.841666666666669</v>
      </c>
      <c r="V55" s="5">
        <f t="shared" ref="V55:V62" si="36">SQRT(POWER(($T$63-T55),2)+POWER(($U$63-U55),2))</f>
        <v>4.8100332382517275</v>
      </c>
    </row>
    <row r="56" spans="1:23">
      <c r="A56" s="2" t="s">
        <v>0</v>
      </c>
      <c r="B56">
        <v>223</v>
      </c>
      <c r="C56">
        <v>45</v>
      </c>
      <c r="D56">
        <v>67</v>
      </c>
      <c r="E56">
        <v>86</v>
      </c>
      <c r="F56">
        <v>57</v>
      </c>
      <c r="G56">
        <v>82</v>
      </c>
      <c r="H56">
        <v>44</v>
      </c>
      <c r="I56">
        <v>94</v>
      </c>
      <c r="J56">
        <v>79</v>
      </c>
      <c r="K56">
        <v>59</v>
      </c>
      <c r="L56">
        <v>70</v>
      </c>
      <c r="M56">
        <v>67</v>
      </c>
      <c r="O56" s="2" t="s">
        <v>0</v>
      </c>
      <c r="P56" s="8">
        <f>B70</f>
        <v>-13.336111111111093</v>
      </c>
      <c r="Q56" s="8">
        <f>B71</f>
        <v>5.4416666666666664</v>
      </c>
      <c r="T56" s="8">
        <v>11.963888888888906</v>
      </c>
      <c r="U56" s="8">
        <v>13.341666666666663</v>
      </c>
      <c r="V56" s="5">
        <f t="shared" si="36"/>
        <v>4.129941858317915</v>
      </c>
    </row>
    <row r="57" spans="1:23">
      <c r="A57" s="2" t="s">
        <v>2</v>
      </c>
      <c r="B57">
        <v>65</v>
      </c>
      <c r="C57">
        <v>423</v>
      </c>
      <c r="D57">
        <v>57</v>
      </c>
      <c r="E57">
        <v>71</v>
      </c>
      <c r="F57">
        <v>44</v>
      </c>
      <c r="G57">
        <v>61</v>
      </c>
      <c r="H57">
        <v>44</v>
      </c>
      <c r="I57">
        <v>78</v>
      </c>
      <c r="J57">
        <v>100</v>
      </c>
      <c r="K57">
        <v>60</v>
      </c>
      <c r="L57">
        <v>52</v>
      </c>
      <c r="M57">
        <v>106</v>
      </c>
      <c r="O57" s="2" t="s">
        <v>2</v>
      </c>
      <c r="P57" s="8">
        <f>C70</f>
        <v>-22.936111111111089</v>
      </c>
      <c r="Q57" s="8">
        <f>C71</f>
        <v>-15.558333333333335</v>
      </c>
      <c r="T57" s="8">
        <v>10.263888888888905</v>
      </c>
      <c r="U57" s="8">
        <v>13.741666666666664</v>
      </c>
      <c r="V57" s="5">
        <f t="shared" si="36"/>
        <v>5.4581007866776217</v>
      </c>
    </row>
    <row r="58" spans="1:23">
      <c r="A58" s="3" t="s">
        <v>1</v>
      </c>
      <c r="B58">
        <v>63</v>
      </c>
      <c r="C58">
        <v>37</v>
      </c>
      <c r="D58">
        <v>359</v>
      </c>
      <c r="E58">
        <v>50</v>
      </c>
      <c r="F58">
        <v>41</v>
      </c>
      <c r="G58">
        <v>53</v>
      </c>
      <c r="H58">
        <v>37</v>
      </c>
      <c r="I58">
        <v>47</v>
      </c>
      <c r="J58">
        <v>57</v>
      </c>
      <c r="K58">
        <v>51</v>
      </c>
      <c r="L58">
        <v>60</v>
      </c>
      <c r="M58">
        <v>49</v>
      </c>
      <c r="O58" s="3" t="s">
        <v>1</v>
      </c>
      <c r="P58" s="8">
        <f>D70</f>
        <v>10.163888888888906</v>
      </c>
      <c r="Q58" s="8">
        <f>D71</f>
        <v>-14.558333333333334</v>
      </c>
      <c r="T58" s="8">
        <v>15.263888888888911</v>
      </c>
      <c r="U58" s="8">
        <v>14.341666666666663</v>
      </c>
      <c r="V58" s="5">
        <f t="shared" si="36"/>
        <v>1.3481583231199297</v>
      </c>
    </row>
    <row r="59" spans="1:23">
      <c r="A59" s="2" t="s">
        <v>3</v>
      </c>
      <c r="B59">
        <v>79</v>
      </c>
      <c r="C59">
        <v>59</v>
      </c>
      <c r="D59">
        <v>78</v>
      </c>
      <c r="E59">
        <v>194</v>
      </c>
      <c r="F59">
        <v>66</v>
      </c>
      <c r="G59">
        <v>56</v>
      </c>
      <c r="H59">
        <v>60</v>
      </c>
      <c r="I59">
        <v>93</v>
      </c>
      <c r="J59">
        <v>90</v>
      </c>
      <c r="K59">
        <v>77</v>
      </c>
      <c r="L59">
        <v>92</v>
      </c>
      <c r="M59">
        <v>73</v>
      </c>
      <c r="O59" s="2" t="s">
        <v>3</v>
      </c>
      <c r="P59" s="8">
        <f>E70</f>
        <v>-13.236111111111093</v>
      </c>
      <c r="Q59" s="8">
        <f>E71</f>
        <v>-8.158333333333335</v>
      </c>
      <c r="T59" s="8">
        <v>14.763888888888911</v>
      </c>
      <c r="U59" s="8">
        <v>17.541666666666668</v>
      </c>
      <c r="V59" s="5">
        <f t="shared" si="36"/>
        <v>1.9501503582424309</v>
      </c>
    </row>
    <row r="60" spans="1:23">
      <c r="A60" s="3" t="s">
        <v>4</v>
      </c>
      <c r="B60">
        <v>68</v>
      </c>
      <c r="C60">
        <v>45</v>
      </c>
      <c r="D60">
        <v>48</v>
      </c>
      <c r="E60">
        <v>54</v>
      </c>
      <c r="F60">
        <v>323</v>
      </c>
      <c r="G60">
        <v>75</v>
      </c>
      <c r="H60">
        <v>54</v>
      </c>
      <c r="I60">
        <v>52</v>
      </c>
      <c r="J60">
        <v>62</v>
      </c>
      <c r="K60">
        <v>84</v>
      </c>
      <c r="L60">
        <v>79</v>
      </c>
      <c r="M60">
        <v>42</v>
      </c>
      <c r="O60" s="3" t="s">
        <v>4</v>
      </c>
      <c r="P60" s="8">
        <f>F70</f>
        <v>10.263888888888905</v>
      </c>
      <c r="Q60" s="8">
        <f>F71</f>
        <v>13.741666666666664</v>
      </c>
      <c r="T60" s="8">
        <v>14.663888888888909</v>
      </c>
      <c r="U60" s="8">
        <v>15.241666666666664</v>
      </c>
      <c r="V60" s="5">
        <f t="shared" si="36"/>
        <v>0.82917480919136</v>
      </c>
    </row>
    <row r="61" spans="1:23">
      <c r="A61" s="3" t="s">
        <v>5</v>
      </c>
      <c r="B61">
        <v>70</v>
      </c>
      <c r="C61">
        <v>38</v>
      </c>
      <c r="D61">
        <v>40</v>
      </c>
      <c r="E61">
        <v>74</v>
      </c>
      <c r="F61">
        <v>53</v>
      </c>
      <c r="G61">
        <v>310</v>
      </c>
      <c r="H61">
        <v>28</v>
      </c>
      <c r="I61">
        <v>96</v>
      </c>
      <c r="J61">
        <v>40</v>
      </c>
      <c r="K61">
        <v>38</v>
      </c>
      <c r="L61">
        <v>54</v>
      </c>
      <c r="M61">
        <v>62</v>
      </c>
      <c r="O61" s="3" t="s">
        <v>5</v>
      </c>
      <c r="P61" s="8">
        <f>G70</f>
        <v>9.7638888888889053</v>
      </c>
      <c r="Q61" s="8">
        <f>G71</f>
        <v>-11.458333333333337</v>
      </c>
      <c r="T61" s="8">
        <v>14.06388888888891</v>
      </c>
      <c r="U61" s="8">
        <v>15.841666666666665</v>
      </c>
      <c r="V61" s="5">
        <f t="shared" si="36"/>
        <v>1.3092736653825223</v>
      </c>
    </row>
    <row r="62" spans="1:23">
      <c r="A62" s="3" t="s">
        <v>6</v>
      </c>
      <c r="B62">
        <v>54</v>
      </c>
      <c r="C62">
        <v>54</v>
      </c>
      <c r="D62">
        <v>62</v>
      </c>
      <c r="E62">
        <v>57</v>
      </c>
      <c r="F62">
        <v>55</v>
      </c>
      <c r="G62">
        <v>60</v>
      </c>
      <c r="H62">
        <v>511</v>
      </c>
      <c r="I62">
        <v>47</v>
      </c>
      <c r="J62">
        <v>60</v>
      </c>
      <c r="K62">
        <v>38</v>
      </c>
      <c r="L62">
        <v>59</v>
      </c>
      <c r="M62">
        <v>69</v>
      </c>
      <c r="O62" s="3" t="s">
        <v>6</v>
      </c>
      <c r="P62" s="8">
        <f>H70</f>
        <v>19.663888888888902</v>
      </c>
      <c r="Q62" s="8">
        <f>H71</f>
        <v>25.841666666666661</v>
      </c>
      <c r="T62" s="8">
        <v>18.563888888888901</v>
      </c>
      <c r="U62" s="8">
        <v>16.641666666666666</v>
      </c>
      <c r="V62" s="5">
        <f t="shared" si="36"/>
        <v>3.3396236943333988</v>
      </c>
    </row>
    <row r="63" spans="1:23">
      <c r="A63" s="2" t="s">
        <v>7</v>
      </c>
      <c r="B63">
        <v>115</v>
      </c>
      <c r="C63">
        <v>75</v>
      </c>
      <c r="D63">
        <v>65</v>
      </c>
      <c r="E63">
        <v>118</v>
      </c>
      <c r="F63">
        <v>81</v>
      </c>
      <c r="G63">
        <v>86</v>
      </c>
      <c r="H63">
        <v>58</v>
      </c>
      <c r="I63">
        <v>256</v>
      </c>
      <c r="J63">
        <v>82</v>
      </c>
      <c r="K63">
        <v>75</v>
      </c>
      <c r="L63">
        <v>67</v>
      </c>
      <c r="M63">
        <v>71</v>
      </c>
      <c r="O63" s="2" t="s">
        <v>7</v>
      </c>
      <c r="P63" s="8">
        <f>I70</f>
        <v>-15.336111111111094</v>
      </c>
      <c r="Q63" s="8">
        <f>I71</f>
        <v>-12.158333333333339</v>
      </c>
      <c r="T63" s="10">
        <f>AVERAGE(T54:T62)</f>
        <v>15.363888888888905</v>
      </c>
      <c r="U63" s="10">
        <f>AVERAGE(U54:U62)</f>
        <v>15.686111111111112</v>
      </c>
      <c r="V63" s="11">
        <f>STDEV(V54:V62)</f>
        <v>1.6877162443679068</v>
      </c>
      <c r="W63" s="5">
        <f>SUM(V54:V62)</f>
        <v>26.995855223566469</v>
      </c>
    </row>
    <row r="64" spans="1:23">
      <c r="A64" s="2" t="s">
        <v>8</v>
      </c>
      <c r="B64">
        <v>57</v>
      </c>
      <c r="C64">
        <v>60</v>
      </c>
      <c r="D64">
        <v>41</v>
      </c>
      <c r="E64">
        <v>51</v>
      </c>
      <c r="F64">
        <v>43</v>
      </c>
      <c r="G64">
        <v>52</v>
      </c>
      <c r="H64">
        <v>40</v>
      </c>
      <c r="I64">
        <v>57</v>
      </c>
      <c r="J64">
        <v>213</v>
      </c>
      <c r="K64">
        <v>47</v>
      </c>
      <c r="L64">
        <v>64</v>
      </c>
      <c r="M64">
        <v>56</v>
      </c>
      <c r="O64" s="2" t="s">
        <v>8</v>
      </c>
      <c r="P64" s="8">
        <f>J70</f>
        <v>-15.036111111111094</v>
      </c>
      <c r="Q64" s="8">
        <f>J71</f>
        <v>5.541666666666667</v>
      </c>
    </row>
    <row r="65" spans="1:23">
      <c r="A65" s="3" t="s">
        <v>9</v>
      </c>
      <c r="B65">
        <v>66</v>
      </c>
      <c r="C65">
        <v>36</v>
      </c>
      <c r="D65">
        <v>59</v>
      </c>
      <c r="E65">
        <v>87</v>
      </c>
      <c r="F65">
        <v>90</v>
      </c>
      <c r="G65">
        <v>61</v>
      </c>
      <c r="H65">
        <v>27</v>
      </c>
      <c r="I65">
        <v>64</v>
      </c>
      <c r="J65">
        <v>88</v>
      </c>
      <c r="K65">
        <v>326</v>
      </c>
      <c r="L65">
        <v>84</v>
      </c>
      <c r="M65">
        <v>67</v>
      </c>
      <c r="O65" s="3" t="s">
        <v>9</v>
      </c>
      <c r="P65" s="8">
        <f>K70</f>
        <v>7.0638888888889024</v>
      </c>
      <c r="Q65" s="8">
        <f>K71</f>
        <v>-11.458333333333337</v>
      </c>
    </row>
    <row r="66" spans="1:23">
      <c r="A66" s="2" t="s">
        <v>10</v>
      </c>
      <c r="B66">
        <v>90</v>
      </c>
      <c r="C66">
        <v>63</v>
      </c>
      <c r="D66">
        <v>86</v>
      </c>
      <c r="E66">
        <v>108</v>
      </c>
      <c r="F66">
        <v>102</v>
      </c>
      <c r="G66">
        <v>61</v>
      </c>
      <c r="H66">
        <v>53</v>
      </c>
      <c r="I66">
        <v>71</v>
      </c>
      <c r="J66">
        <v>82</v>
      </c>
      <c r="K66">
        <v>107</v>
      </c>
      <c r="L66">
        <v>288</v>
      </c>
      <c r="M66">
        <v>73</v>
      </c>
      <c r="O66" s="2" t="s">
        <v>10</v>
      </c>
      <c r="P66" s="8">
        <f>L70</f>
        <v>-13.736111111111093</v>
      </c>
      <c r="Q66" s="8">
        <f>L71</f>
        <v>10.34166666666666</v>
      </c>
      <c r="S66" s="3" t="s">
        <v>5</v>
      </c>
    </row>
    <row r="67" spans="1:23">
      <c r="A67" s="3" t="s">
        <v>11</v>
      </c>
      <c r="B67">
        <v>50</v>
      </c>
      <c r="C67">
        <v>65</v>
      </c>
      <c r="D67">
        <v>38</v>
      </c>
      <c r="E67">
        <v>50</v>
      </c>
      <c r="F67">
        <v>45</v>
      </c>
      <c r="G67">
        <v>43</v>
      </c>
      <c r="H67">
        <v>44</v>
      </c>
      <c r="I67">
        <v>45</v>
      </c>
      <c r="J67">
        <v>47</v>
      </c>
      <c r="K67">
        <v>38</v>
      </c>
      <c r="L67">
        <v>31</v>
      </c>
      <c r="M67">
        <v>265</v>
      </c>
      <c r="O67" s="3" t="s">
        <v>11</v>
      </c>
      <c r="P67" s="8">
        <f>M70</f>
        <v>4.9638888888889117</v>
      </c>
      <c r="Q67" s="8">
        <f>M71</f>
        <v>8.4416666666666593</v>
      </c>
      <c r="T67" s="8">
        <v>19.163888888888902</v>
      </c>
      <c r="U67" s="8">
        <v>-18.958333333333339</v>
      </c>
      <c r="V67" s="5">
        <f>SQRT(POWER(($T$76-T67),2)+POWER(($U$76-U67),2))</f>
        <v>9.0142342854557729</v>
      </c>
    </row>
    <row r="68" spans="1:23">
      <c r="A68" s="4" t="s">
        <v>12</v>
      </c>
      <c r="B68" s="6">
        <f>(B58+B60+B61+B62+B65+B67)/SUM(B56:B67)</f>
        <v>0.371</v>
      </c>
      <c r="C68" s="6">
        <f t="shared" ref="C68" si="37">(C58+C60+C61+C62+C65+C67)/SUM(C56:C67)</f>
        <v>0.27500000000000002</v>
      </c>
      <c r="D68" s="6">
        <f t="shared" ref="D68" si="38">(D58+D60+D61+D62+D65+D67)/SUM(D56:D67)</f>
        <v>0.60599999999999998</v>
      </c>
      <c r="E68" s="6">
        <f t="shared" ref="E68" si="39">(E58+E60+E61+E62+E65+E67)/SUM(E56:E67)</f>
        <v>0.372</v>
      </c>
      <c r="F68" s="6">
        <f t="shared" ref="F68" si="40">(F58+F60+F61+F62+F65+F67)/SUM(F56:F67)</f>
        <v>0.60699999999999998</v>
      </c>
      <c r="G68" s="6">
        <f t="shared" ref="G68" si="41">(G58+G60+G61+G62+G65+G67)/SUM(G56:G67)</f>
        <v>0.60199999999999998</v>
      </c>
      <c r="H68" s="6">
        <f t="shared" ref="H68" si="42">(H58+H60+H61+H62+H65+H67)/SUM(H56:H67)</f>
        <v>0.70099999999999996</v>
      </c>
      <c r="I68" s="6">
        <f t="shared" ref="I68" si="43">(I58+I60+I61+I62+I65+I67)/SUM(I56:I67)</f>
        <v>0.35099999999999998</v>
      </c>
      <c r="J68" s="6">
        <f t="shared" ref="J68" si="44">(J58+J60+J61+J62+J65+J67)/SUM(J56:J67)</f>
        <v>0.35399999999999998</v>
      </c>
      <c r="K68" s="6">
        <f t="shared" ref="K68" si="45">(K58+K60+K61+K62+K65+K67)/SUM(K56:K67)</f>
        <v>0.57499999999999996</v>
      </c>
      <c r="L68" s="6">
        <f t="shared" ref="L68" si="46">(L58+L60+L61+L62+L65+L67)/SUM(L56:L67)</f>
        <v>0.36699999999999999</v>
      </c>
      <c r="M68" s="6">
        <f t="shared" ref="M68" si="47">(M58+M60+M61+M62+M65+M67)/SUM(M56:M67)</f>
        <v>0.55400000000000005</v>
      </c>
      <c r="P68" s="9">
        <f>AVERAGE(P56:P67)</f>
        <v>-2.6444444444444266</v>
      </c>
      <c r="Q68" s="9">
        <f>AVERAGE(Q56:Q67)</f>
        <v>-0.33333333333333731</v>
      </c>
      <c r="T68" s="8">
        <v>15.96388888888891</v>
      </c>
      <c r="U68" s="8">
        <v>-11.258333333333336</v>
      </c>
      <c r="V68" s="5">
        <f t="shared" ref="V68:V75" si="48">SQRT(POWER(($T$76-T68),2)+POWER(($U$76-U68),2))</f>
        <v>3.9704152844336358</v>
      </c>
    </row>
    <row r="69" spans="1:23">
      <c r="A69" s="4" t="s">
        <v>13</v>
      </c>
      <c r="B69" s="6">
        <f>(B56+B60+B62+B64+B66+B67)/SUM(B56:B67)</f>
        <v>0.54200000000000004</v>
      </c>
      <c r="C69" s="6">
        <f t="shared" ref="C69:M69" si="49">(C56+C60+C62+C64+C66+C67)/SUM(C56:C67)</f>
        <v>0.33200000000000002</v>
      </c>
      <c r="D69" s="6">
        <f t="shared" si="49"/>
        <v>0.34200000000000003</v>
      </c>
      <c r="E69" s="6">
        <f t="shared" si="49"/>
        <v>0.40600000000000003</v>
      </c>
      <c r="F69" s="6">
        <f t="shared" si="49"/>
        <v>0.625</v>
      </c>
      <c r="G69" s="6">
        <f t="shared" si="49"/>
        <v>0.373</v>
      </c>
      <c r="H69" s="6">
        <f t="shared" si="49"/>
        <v>0.746</v>
      </c>
      <c r="I69" s="6">
        <f t="shared" si="49"/>
        <v>0.36599999999999999</v>
      </c>
      <c r="J69" s="6">
        <f t="shared" si="49"/>
        <v>0.54300000000000004</v>
      </c>
      <c r="K69" s="6">
        <f t="shared" si="49"/>
        <v>0.373</v>
      </c>
      <c r="L69" s="6">
        <f t="shared" si="49"/>
        <v>0.59099999999999997</v>
      </c>
      <c r="M69" s="6">
        <f t="shared" si="49"/>
        <v>0.57199999999999995</v>
      </c>
      <c r="T69" s="8">
        <v>11.063888888888906</v>
      </c>
      <c r="U69" s="8">
        <v>-13.75833333333334</v>
      </c>
      <c r="V69" s="5">
        <f t="shared" si="48"/>
        <v>1.5325279688503715</v>
      </c>
    </row>
    <row r="70" spans="1:23" ht="23.25">
      <c r="B70" s="7">
        <f>100*(B68-AVERAGE($B$14:$M$14, $B$32:$M$32, $B$50:$M$50, $B$68:$M$68,$B$86:$M$86,$B$104:$M$104, $B$122:$M$122, $B$140:$M$140, $B$158:$M$158))</f>
        <v>-13.336111111111093</v>
      </c>
      <c r="C70" s="7">
        <f t="shared" ref="C70:M70" si="50">100*(C68-AVERAGE($B$14:$M$14, $B$32:$M$32, $B$50:$M$50, $B$68:$M$68,$B$86:$M$86,$B$104:$M$104, $B$122:$M$122, $B$140:$M$140, $B$158:$M$158))</f>
        <v>-22.936111111111089</v>
      </c>
      <c r="D70" s="7">
        <f t="shared" si="50"/>
        <v>10.163888888888906</v>
      </c>
      <c r="E70" s="7">
        <f t="shared" si="50"/>
        <v>-13.236111111111093</v>
      </c>
      <c r="F70" s="7">
        <f t="shared" si="50"/>
        <v>10.263888888888905</v>
      </c>
      <c r="G70" s="7">
        <f t="shared" si="50"/>
        <v>9.7638888888889053</v>
      </c>
      <c r="H70" s="7">
        <f t="shared" si="50"/>
        <v>19.663888888888902</v>
      </c>
      <c r="I70" s="7">
        <f t="shared" si="50"/>
        <v>-15.336111111111094</v>
      </c>
      <c r="J70" s="7">
        <f t="shared" si="50"/>
        <v>-15.036111111111094</v>
      </c>
      <c r="K70" s="7">
        <f t="shared" si="50"/>
        <v>7.0638888888889024</v>
      </c>
      <c r="L70" s="7">
        <f t="shared" si="50"/>
        <v>-13.736111111111093</v>
      </c>
      <c r="M70" s="7">
        <f t="shared" si="50"/>
        <v>4.9638888888889117</v>
      </c>
      <c r="N70" s="8">
        <f>SUM(B70:M70)</f>
        <v>-31.733333333333121</v>
      </c>
      <c r="O70" s="8">
        <f>AVERAGE(B70:M70)</f>
        <v>-2.6444444444444266</v>
      </c>
      <c r="T70" s="8">
        <v>9.7638888888889053</v>
      </c>
      <c r="U70" s="8">
        <v>-11.458333333333337</v>
      </c>
      <c r="V70" s="5">
        <f t="shared" si="48"/>
        <v>3.0528270646107298</v>
      </c>
    </row>
    <row r="71" spans="1:23" ht="23.25">
      <c r="B71" s="7">
        <f>100*(B69-AVERAGE($B$15:$M$15, $B$33:$M$33,$B$51:$M$51,$B$69:$M$69,$B$87:$M$87,$B$105:$M$105,$B$123:$M$123,$B$141:$M$141,$B$159:$M$159))</f>
        <v>5.4416666666666664</v>
      </c>
      <c r="C71" s="7">
        <f t="shared" ref="C71:M71" si="51">100*(C69-AVERAGE($B$15:$M$15, $B$33:$M$33,$B$51:$M$51,$B$69:$M$69,$B$87:$M$87,$B$105:$M$105,$B$123:$M$123,$B$141:$M$141,$B$159:$M$159))</f>
        <v>-15.558333333333335</v>
      </c>
      <c r="D71" s="7">
        <f t="shared" si="51"/>
        <v>-14.558333333333334</v>
      </c>
      <c r="E71" s="7">
        <f t="shared" si="51"/>
        <v>-8.158333333333335</v>
      </c>
      <c r="F71" s="7">
        <f t="shared" si="51"/>
        <v>13.741666666666664</v>
      </c>
      <c r="G71" s="7">
        <f t="shared" si="51"/>
        <v>-11.458333333333337</v>
      </c>
      <c r="H71" s="7">
        <f t="shared" si="51"/>
        <v>25.841666666666661</v>
      </c>
      <c r="I71" s="7">
        <f t="shared" si="51"/>
        <v>-12.158333333333339</v>
      </c>
      <c r="J71" s="7">
        <f t="shared" si="51"/>
        <v>5.541666666666667</v>
      </c>
      <c r="K71" s="7">
        <f t="shared" si="51"/>
        <v>-11.458333333333337</v>
      </c>
      <c r="L71" s="7">
        <f t="shared" si="51"/>
        <v>10.34166666666666</v>
      </c>
      <c r="M71" s="7">
        <f t="shared" si="51"/>
        <v>8.4416666666666593</v>
      </c>
      <c r="N71" s="8">
        <f>SUM(B71:M71)</f>
        <v>-4.000000000000048</v>
      </c>
      <c r="O71" s="8">
        <f>AVERAGE(B71:M71)</f>
        <v>-0.33333333333333731</v>
      </c>
      <c r="T71" s="8">
        <v>12.463888888888908</v>
      </c>
      <c r="U71" s="8">
        <v>-13.658333333333339</v>
      </c>
      <c r="V71" s="5">
        <f t="shared" si="48"/>
        <v>0.65893666680812124</v>
      </c>
    </row>
    <row r="72" spans="1:23">
      <c r="T72" s="8">
        <v>11.563888888888908</v>
      </c>
      <c r="U72" s="8">
        <v>-11.958333333333337</v>
      </c>
      <c r="V72" s="5">
        <f t="shared" si="48"/>
        <v>1.3361544229524183</v>
      </c>
    </row>
    <row r="73" spans="1:23">
      <c r="A73" s="1" t="s">
        <v>17</v>
      </c>
      <c r="B73" s="1" t="s">
        <v>0</v>
      </c>
      <c r="C73" s="1" t="s">
        <v>2</v>
      </c>
      <c r="D73" s="1" t="s">
        <v>1</v>
      </c>
      <c r="E73" s="1" t="s">
        <v>3</v>
      </c>
      <c r="F73" s="1" t="s">
        <v>4</v>
      </c>
      <c r="G73" s="1" t="s">
        <v>5</v>
      </c>
      <c r="H73" s="1" t="s">
        <v>6</v>
      </c>
      <c r="I73" s="1" t="s">
        <v>7</v>
      </c>
      <c r="J73" s="1" t="s">
        <v>8</v>
      </c>
      <c r="K73" s="1" t="s">
        <v>9</v>
      </c>
      <c r="L73" s="1" t="s">
        <v>10</v>
      </c>
      <c r="M73" s="1" t="s">
        <v>11</v>
      </c>
      <c r="O73" s="1"/>
      <c r="P73" s="5" t="s">
        <v>31</v>
      </c>
      <c r="Q73" s="5" t="s">
        <v>30</v>
      </c>
      <c r="T73" s="8">
        <v>9.3638888888889049</v>
      </c>
      <c r="U73" s="8">
        <v>-11.158333333333337</v>
      </c>
      <c r="V73" s="5">
        <f t="shared" si="48"/>
        <v>3.5500825933706253</v>
      </c>
    </row>
    <row r="74" spans="1:23">
      <c r="A74" s="2" t="s">
        <v>0</v>
      </c>
      <c r="B74">
        <v>227</v>
      </c>
      <c r="C74">
        <v>49</v>
      </c>
      <c r="D74">
        <v>66</v>
      </c>
      <c r="E74">
        <v>88</v>
      </c>
      <c r="F74">
        <v>48</v>
      </c>
      <c r="G74">
        <v>61</v>
      </c>
      <c r="H74">
        <v>51</v>
      </c>
      <c r="I74">
        <v>108</v>
      </c>
      <c r="J74">
        <v>88</v>
      </c>
      <c r="K74">
        <v>83</v>
      </c>
      <c r="L74">
        <v>64</v>
      </c>
      <c r="M74">
        <v>71</v>
      </c>
      <c r="O74" s="2" t="s">
        <v>0</v>
      </c>
      <c r="P74" s="8">
        <f>B88</f>
        <v>-12.436111111111092</v>
      </c>
      <c r="Q74" s="8">
        <f>B89</f>
        <v>2.241666666666664</v>
      </c>
      <c r="T74" s="8">
        <v>10.963888888888906</v>
      </c>
      <c r="U74" s="8">
        <v>-12.858333333333338</v>
      </c>
      <c r="V74" s="5">
        <f t="shared" si="48"/>
        <v>1.4405931562989287</v>
      </c>
    </row>
    <row r="75" spans="1:23">
      <c r="A75" s="2" t="s">
        <v>2</v>
      </c>
      <c r="B75">
        <v>69</v>
      </c>
      <c r="C75">
        <v>497</v>
      </c>
      <c r="D75">
        <v>65</v>
      </c>
      <c r="E75">
        <v>72</v>
      </c>
      <c r="F75">
        <v>36</v>
      </c>
      <c r="G75">
        <v>52</v>
      </c>
      <c r="H75">
        <v>60</v>
      </c>
      <c r="I75">
        <v>72</v>
      </c>
      <c r="J75">
        <v>83</v>
      </c>
      <c r="K75">
        <v>57</v>
      </c>
      <c r="L75">
        <v>65</v>
      </c>
      <c r="M75">
        <v>91</v>
      </c>
      <c r="O75" s="2" t="s">
        <v>2</v>
      </c>
      <c r="P75" s="8">
        <f>C88</f>
        <v>-21.436111111111096</v>
      </c>
      <c r="Q75" s="8">
        <f>C89</f>
        <v>-20.358333333333338</v>
      </c>
      <c r="T75" s="8">
        <v>11.263888888888907</v>
      </c>
      <c r="U75" s="8">
        <v>-11.958333333333337</v>
      </c>
      <c r="V75" s="5">
        <f t="shared" si="48"/>
        <v>1.5412036341688631</v>
      </c>
    </row>
    <row r="76" spans="1:23">
      <c r="A76" s="3" t="s">
        <v>1</v>
      </c>
      <c r="B76">
        <v>64</v>
      </c>
      <c r="C76">
        <v>53</v>
      </c>
      <c r="D76">
        <v>334</v>
      </c>
      <c r="E76">
        <v>53</v>
      </c>
      <c r="F76">
        <v>37</v>
      </c>
      <c r="G76">
        <v>65</v>
      </c>
      <c r="H76">
        <v>35</v>
      </c>
      <c r="I76">
        <v>54</v>
      </c>
      <c r="J76">
        <v>49</v>
      </c>
      <c r="K76">
        <v>43</v>
      </c>
      <c r="L76">
        <v>47</v>
      </c>
      <c r="M76">
        <v>37</v>
      </c>
      <c r="O76" s="3" t="s">
        <v>1</v>
      </c>
      <c r="P76" s="8">
        <f>D88</f>
        <v>11.163888888888906</v>
      </c>
      <c r="Q76" s="8">
        <f>D89</f>
        <v>-16.558333333333337</v>
      </c>
      <c r="T76" s="10">
        <f>AVERAGE(T67:T75)</f>
        <v>12.39722222222224</v>
      </c>
      <c r="U76" s="10">
        <f>AVERAGE(U67:U75)</f>
        <v>-13.002777777777784</v>
      </c>
      <c r="V76" s="11">
        <f>STDEV(V67:V75)</f>
        <v>2.55660335599871</v>
      </c>
      <c r="W76" s="5">
        <f>SUM(V67:V75)</f>
        <v>26.096975076949466</v>
      </c>
    </row>
    <row r="77" spans="1:23">
      <c r="A77" s="2" t="s">
        <v>3</v>
      </c>
      <c r="B77">
        <v>104</v>
      </c>
      <c r="C77">
        <v>43</v>
      </c>
      <c r="D77">
        <v>74</v>
      </c>
      <c r="E77">
        <v>171</v>
      </c>
      <c r="F77">
        <v>65</v>
      </c>
      <c r="G77">
        <v>75</v>
      </c>
      <c r="H77">
        <v>64</v>
      </c>
      <c r="I77">
        <v>94</v>
      </c>
      <c r="J77">
        <v>81</v>
      </c>
      <c r="K77">
        <v>90</v>
      </c>
      <c r="L77">
        <v>114</v>
      </c>
      <c r="M77">
        <v>82</v>
      </c>
      <c r="O77" s="2" t="s">
        <v>3</v>
      </c>
      <c r="P77" s="8">
        <f>E88</f>
        <v>-7.5361111111110937</v>
      </c>
      <c r="Q77" s="8">
        <f>E89</f>
        <v>-5.7583333333333373</v>
      </c>
    </row>
    <row r="78" spans="1:23">
      <c r="A78" s="3" t="s">
        <v>4</v>
      </c>
      <c r="B78">
        <v>50</v>
      </c>
      <c r="C78">
        <v>48</v>
      </c>
      <c r="D78">
        <v>51</v>
      </c>
      <c r="E78">
        <v>67</v>
      </c>
      <c r="F78">
        <v>372</v>
      </c>
      <c r="G78">
        <v>84</v>
      </c>
      <c r="H78">
        <v>56</v>
      </c>
      <c r="I78">
        <v>93</v>
      </c>
      <c r="J78">
        <v>89</v>
      </c>
      <c r="K78">
        <v>65</v>
      </c>
      <c r="L78">
        <v>83</v>
      </c>
      <c r="M78">
        <v>57</v>
      </c>
      <c r="O78" s="3" t="s">
        <v>4</v>
      </c>
      <c r="P78" s="8">
        <f>F88</f>
        <v>15.263888888888911</v>
      </c>
      <c r="Q78" s="8">
        <f>F89</f>
        <v>14.341666666666663</v>
      </c>
    </row>
    <row r="79" spans="1:23">
      <c r="A79" s="3" t="s">
        <v>5</v>
      </c>
      <c r="B79">
        <v>79</v>
      </c>
      <c r="C79">
        <v>37</v>
      </c>
      <c r="D79">
        <v>70</v>
      </c>
      <c r="E79">
        <v>81</v>
      </c>
      <c r="F79">
        <v>64</v>
      </c>
      <c r="G79">
        <v>313</v>
      </c>
      <c r="H79">
        <v>36</v>
      </c>
      <c r="I79">
        <v>89</v>
      </c>
      <c r="J79">
        <v>58</v>
      </c>
      <c r="K79">
        <v>55</v>
      </c>
      <c r="L79">
        <v>51</v>
      </c>
      <c r="M79">
        <v>50</v>
      </c>
      <c r="O79" s="3" t="s">
        <v>5</v>
      </c>
      <c r="P79" s="8">
        <f>G88</f>
        <v>12.463888888888908</v>
      </c>
      <c r="Q79" s="8">
        <f>G89</f>
        <v>-13.658333333333339</v>
      </c>
      <c r="S79" s="3" t="s">
        <v>6</v>
      </c>
    </row>
    <row r="80" spans="1:23">
      <c r="A80" s="3" t="s">
        <v>6</v>
      </c>
      <c r="B80">
        <v>57</v>
      </c>
      <c r="C80">
        <v>45</v>
      </c>
      <c r="D80">
        <v>52</v>
      </c>
      <c r="E80">
        <v>73</v>
      </c>
      <c r="F80">
        <v>54</v>
      </c>
      <c r="G80">
        <v>55</v>
      </c>
      <c r="H80">
        <v>506</v>
      </c>
      <c r="I80">
        <v>57</v>
      </c>
      <c r="J80">
        <v>47</v>
      </c>
      <c r="K80">
        <v>17</v>
      </c>
      <c r="L80">
        <v>48</v>
      </c>
      <c r="M80">
        <v>65</v>
      </c>
      <c r="O80" s="3" t="s">
        <v>6</v>
      </c>
      <c r="P80" s="8">
        <f>H88</f>
        <v>20.563888888888904</v>
      </c>
      <c r="Q80" s="8">
        <f>H89</f>
        <v>24.941666666666663</v>
      </c>
      <c r="T80" s="8">
        <v>26.863888888888908</v>
      </c>
      <c r="U80" s="8">
        <v>27.641666666666666</v>
      </c>
      <c r="V80" s="5">
        <f>SQRT(POWER(($T$89-T80),2)+POWER(($U$89-U80),2))</f>
        <v>6.0974088809697253</v>
      </c>
    </row>
    <row r="81" spans="1:23">
      <c r="A81" s="2" t="s">
        <v>7</v>
      </c>
      <c r="B81">
        <v>105</v>
      </c>
      <c r="C81">
        <v>40</v>
      </c>
      <c r="D81">
        <v>76</v>
      </c>
      <c r="E81">
        <v>98</v>
      </c>
      <c r="F81">
        <v>73</v>
      </c>
      <c r="G81">
        <v>76</v>
      </c>
      <c r="H81">
        <v>46</v>
      </c>
      <c r="I81">
        <v>235</v>
      </c>
      <c r="J81">
        <v>70</v>
      </c>
      <c r="K81">
        <v>64</v>
      </c>
      <c r="L81">
        <v>58</v>
      </c>
      <c r="M81">
        <v>53</v>
      </c>
      <c r="O81" s="2" t="s">
        <v>7</v>
      </c>
      <c r="P81" s="8">
        <f>I88</f>
        <v>-11.636111111111092</v>
      </c>
      <c r="Q81" s="8">
        <f>I89</f>
        <v>-8.5583333333333336</v>
      </c>
      <c r="T81" s="8">
        <v>23.863888888888908</v>
      </c>
      <c r="U81" s="8">
        <v>25.441666666666663</v>
      </c>
      <c r="V81" s="5">
        <f t="shared" ref="V81:V88" si="52">SQRT(POWER(($T$89-T81),2)+POWER(($U$89-U81),2))</f>
        <v>2.4927796969014286</v>
      </c>
    </row>
    <row r="82" spans="1:23">
      <c r="A82" s="2" t="s">
        <v>8</v>
      </c>
      <c r="B82">
        <v>46</v>
      </c>
      <c r="C82">
        <v>37</v>
      </c>
      <c r="D82">
        <v>49</v>
      </c>
      <c r="E82">
        <v>49</v>
      </c>
      <c r="F82">
        <v>48</v>
      </c>
      <c r="G82">
        <v>44</v>
      </c>
      <c r="H82">
        <v>28</v>
      </c>
      <c r="I82">
        <v>41</v>
      </c>
      <c r="J82">
        <v>212</v>
      </c>
      <c r="K82">
        <v>46</v>
      </c>
      <c r="L82">
        <v>49</v>
      </c>
      <c r="M82">
        <v>55</v>
      </c>
      <c r="O82" s="2" t="s">
        <v>8</v>
      </c>
      <c r="P82" s="8">
        <f>J88</f>
        <v>-10.53611111111109</v>
      </c>
      <c r="Q82" s="8">
        <f>J89</f>
        <v>8.7416666666666583</v>
      </c>
      <c r="T82" s="8">
        <v>19.563888888888904</v>
      </c>
      <c r="U82" s="8">
        <v>20.941666666666659</v>
      </c>
      <c r="V82" s="5">
        <f t="shared" si="52"/>
        <v>4.3385296479536546</v>
      </c>
    </row>
    <row r="83" spans="1:23">
      <c r="A83" s="3" t="s">
        <v>9</v>
      </c>
      <c r="B83">
        <v>69</v>
      </c>
      <c r="C83">
        <v>46</v>
      </c>
      <c r="D83">
        <v>59</v>
      </c>
      <c r="E83">
        <v>95</v>
      </c>
      <c r="F83">
        <v>94</v>
      </c>
      <c r="G83">
        <v>68</v>
      </c>
      <c r="H83">
        <v>22</v>
      </c>
      <c r="I83">
        <v>54</v>
      </c>
      <c r="J83">
        <v>84</v>
      </c>
      <c r="K83">
        <v>345</v>
      </c>
      <c r="L83">
        <v>97</v>
      </c>
      <c r="M83">
        <v>73</v>
      </c>
      <c r="O83" s="3" t="s">
        <v>9</v>
      </c>
      <c r="P83" s="8">
        <f>K88</f>
        <v>7.7638888888889035</v>
      </c>
      <c r="Q83" s="8">
        <f>K89</f>
        <v>-14.158333333333339</v>
      </c>
      <c r="T83" s="8">
        <v>19.663888888888902</v>
      </c>
      <c r="U83" s="8">
        <v>25.841666666666661</v>
      </c>
      <c r="V83" s="5">
        <f t="shared" si="52"/>
        <v>2.034304564643258</v>
      </c>
    </row>
    <row r="84" spans="1:23">
      <c r="A84" s="2" t="s">
        <v>10</v>
      </c>
      <c r="B84">
        <v>69</v>
      </c>
      <c r="C84">
        <v>44</v>
      </c>
      <c r="D84">
        <v>54</v>
      </c>
      <c r="E84">
        <v>93</v>
      </c>
      <c r="F84">
        <v>73</v>
      </c>
      <c r="G84">
        <v>63</v>
      </c>
      <c r="H84">
        <v>41</v>
      </c>
      <c r="I84">
        <v>62</v>
      </c>
      <c r="J84">
        <v>67</v>
      </c>
      <c r="K84">
        <v>78</v>
      </c>
      <c r="L84">
        <v>267</v>
      </c>
      <c r="M84">
        <v>70</v>
      </c>
      <c r="O84" s="2" t="s">
        <v>10</v>
      </c>
      <c r="P84" s="8">
        <f>L88</f>
        <v>-12.136111111111092</v>
      </c>
      <c r="Q84" s="8">
        <f>L89</f>
        <v>8.0416666666666572</v>
      </c>
      <c r="T84" s="8">
        <v>20.563888888888904</v>
      </c>
      <c r="U84" s="8">
        <v>24.941666666666663</v>
      </c>
      <c r="V84" s="5">
        <f t="shared" si="52"/>
        <v>0.88226700138245706</v>
      </c>
    </row>
    <row r="85" spans="1:23">
      <c r="A85" s="3" t="s">
        <v>11</v>
      </c>
      <c r="B85">
        <v>61</v>
      </c>
      <c r="C85">
        <v>61</v>
      </c>
      <c r="D85">
        <v>50</v>
      </c>
      <c r="E85">
        <v>60</v>
      </c>
      <c r="F85">
        <v>36</v>
      </c>
      <c r="G85">
        <v>44</v>
      </c>
      <c r="H85">
        <v>55</v>
      </c>
      <c r="I85">
        <v>41</v>
      </c>
      <c r="J85">
        <v>72</v>
      </c>
      <c r="K85">
        <v>57</v>
      </c>
      <c r="L85">
        <v>57</v>
      </c>
      <c r="M85">
        <v>296</v>
      </c>
      <c r="O85" s="3" t="s">
        <v>11</v>
      </c>
      <c r="P85" s="8">
        <f>M88</f>
        <v>7.3638888888889031</v>
      </c>
      <c r="Q85" s="8">
        <f>M89</f>
        <v>12.641666666666662</v>
      </c>
      <c r="T85" s="8">
        <v>22.263888888888907</v>
      </c>
      <c r="U85" s="8">
        <v>25.741666666666664</v>
      </c>
      <c r="V85" s="5">
        <f t="shared" si="52"/>
        <v>1.2108562422955833</v>
      </c>
    </row>
    <row r="86" spans="1:23">
      <c r="A86" s="4" t="s">
        <v>12</v>
      </c>
      <c r="B86" s="6">
        <f>(B76+B78+B79+B80+B83+B85)/SUM(B74:B85)</f>
        <v>0.38</v>
      </c>
      <c r="C86" s="6">
        <f t="shared" ref="C86" si="53">(C76+C78+C79+C80+C83+C85)/SUM(C74:C85)</f>
        <v>0.28999999999999998</v>
      </c>
      <c r="D86" s="6">
        <f t="shared" ref="D86" si="54">(D76+D78+D79+D80+D83+D85)/SUM(D74:D85)</f>
        <v>0.61599999999999999</v>
      </c>
      <c r="E86" s="6">
        <f t="shared" ref="E86" si="55">(E76+E78+E79+E80+E83+E85)/SUM(E74:E85)</f>
        <v>0.42899999999999999</v>
      </c>
      <c r="F86" s="6">
        <f t="shared" ref="F86" si="56">(F76+F78+F79+F80+F83+F85)/SUM(F74:F85)</f>
        <v>0.65700000000000003</v>
      </c>
      <c r="G86" s="6">
        <f t="shared" ref="G86" si="57">(G76+G78+G79+G80+G83+G85)/SUM(G74:G85)</f>
        <v>0.629</v>
      </c>
      <c r="H86" s="6">
        <f t="shared" ref="H86" si="58">(H76+H78+H79+H80+H83+H85)/SUM(H74:H85)</f>
        <v>0.71</v>
      </c>
      <c r="I86" s="6">
        <f t="shared" ref="I86" si="59">(I76+I78+I79+I80+I83+I85)/SUM(I74:I85)</f>
        <v>0.38800000000000001</v>
      </c>
      <c r="J86" s="6">
        <f t="shared" ref="J86" si="60">(J76+J78+J79+J80+J83+J85)/SUM(J74:J85)</f>
        <v>0.39900000000000002</v>
      </c>
      <c r="K86" s="6">
        <f t="shared" ref="K86" si="61">(K76+K78+K79+K80+K83+K85)/SUM(K74:K85)</f>
        <v>0.58199999999999996</v>
      </c>
      <c r="L86" s="6">
        <f t="shared" ref="L86" si="62">(L76+L78+L79+L80+L83+L85)/SUM(L74:L85)</f>
        <v>0.38300000000000001</v>
      </c>
      <c r="M86" s="6">
        <f t="shared" ref="M86" si="63">(M76+M78+M79+M80+M83+M85)/SUM(M74:M85)</f>
        <v>0.57799999999999996</v>
      </c>
      <c r="P86" s="9">
        <f>AVERAGE(P74:P85)</f>
        <v>-9.4444444444426789E-2</v>
      </c>
      <c r="Q86" s="9">
        <f>AVERAGE(Q74:Q85)</f>
        <v>-0.67500000000000515</v>
      </c>
      <c r="T86" s="8">
        <v>20.163888888888902</v>
      </c>
      <c r="U86" s="8">
        <v>25.741666666666664</v>
      </c>
      <c r="V86" s="5">
        <f t="shared" si="52"/>
        <v>1.5565473029024341</v>
      </c>
    </row>
    <row r="87" spans="1:23">
      <c r="A87" s="4" t="s">
        <v>13</v>
      </c>
      <c r="B87" s="6">
        <f>(B74+B78+B80+B82+B84+B85)/SUM(B74:B85)</f>
        <v>0.51</v>
      </c>
      <c r="C87" s="6">
        <f t="shared" ref="C87:M87" si="64">(C74+C78+C80+C82+C84+C85)/SUM(C74:C85)</f>
        <v>0.28399999999999997</v>
      </c>
      <c r="D87" s="6">
        <f t="shared" si="64"/>
        <v>0.32200000000000001</v>
      </c>
      <c r="E87" s="6">
        <f t="shared" si="64"/>
        <v>0.43</v>
      </c>
      <c r="F87" s="6">
        <f t="shared" si="64"/>
        <v>0.63100000000000001</v>
      </c>
      <c r="G87" s="6">
        <f t="shared" si="64"/>
        <v>0.35099999999999998</v>
      </c>
      <c r="H87" s="6">
        <f t="shared" si="64"/>
        <v>0.73699999999999999</v>
      </c>
      <c r="I87" s="6">
        <f t="shared" si="64"/>
        <v>0.40200000000000002</v>
      </c>
      <c r="J87" s="6">
        <f t="shared" si="64"/>
        <v>0.57499999999999996</v>
      </c>
      <c r="K87" s="6">
        <f t="shared" si="64"/>
        <v>0.34599999999999997</v>
      </c>
      <c r="L87" s="6">
        <f t="shared" si="64"/>
        <v>0.56799999999999995</v>
      </c>
      <c r="M87" s="6">
        <f t="shared" si="64"/>
        <v>0.61399999999999999</v>
      </c>
      <c r="T87" s="8">
        <v>18.463888888888903</v>
      </c>
      <c r="U87" s="8">
        <v>23.24166666666666</v>
      </c>
      <c r="V87" s="5">
        <f t="shared" si="52"/>
        <v>3.3856815423445914</v>
      </c>
    </row>
    <row r="88" spans="1:23" ht="23.25">
      <c r="B88" s="7">
        <f>100*(B86-AVERAGE($B$14:$M$14, $B$32:$M$32, $B$50:$M$50, $B$68:$M$68,$B$86:$M$86,$B$104:$M$104, $B$122:$M$122, $B$140:$M$140, $B$158:$M$158))</f>
        <v>-12.436111111111092</v>
      </c>
      <c r="C88" s="7">
        <f t="shared" ref="C88:M88" si="65">100*(C86-AVERAGE($B$14:$M$14, $B$32:$M$32, $B$50:$M$50, $B$68:$M$68,$B$86:$M$86,$B$104:$M$104, $B$122:$M$122, $B$140:$M$140, $B$158:$M$158))</f>
        <v>-21.436111111111096</v>
      </c>
      <c r="D88" s="7">
        <f t="shared" si="65"/>
        <v>11.163888888888906</v>
      </c>
      <c r="E88" s="7">
        <f t="shared" si="65"/>
        <v>-7.5361111111110937</v>
      </c>
      <c r="F88" s="7">
        <f t="shared" si="65"/>
        <v>15.263888888888911</v>
      </c>
      <c r="G88" s="7">
        <f t="shared" si="65"/>
        <v>12.463888888888908</v>
      </c>
      <c r="H88" s="7">
        <f t="shared" si="65"/>
        <v>20.563888888888904</v>
      </c>
      <c r="I88" s="7">
        <f t="shared" si="65"/>
        <v>-11.636111111111092</v>
      </c>
      <c r="J88" s="7">
        <f t="shared" si="65"/>
        <v>-10.53611111111109</v>
      </c>
      <c r="K88" s="7">
        <f t="shared" si="65"/>
        <v>7.7638888888889035</v>
      </c>
      <c r="L88" s="7">
        <f t="shared" si="65"/>
        <v>-12.136111111111092</v>
      </c>
      <c r="M88" s="7">
        <f t="shared" si="65"/>
        <v>7.3638888888889031</v>
      </c>
      <c r="N88" s="8">
        <f>SUM(B88:M88)</f>
        <v>-1.1333333333331215</v>
      </c>
      <c r="O88" s="8">
        <f>AVERAGE(B88:M88)</f>
        <v>-9.4444444444426789E-2</v>
      </c>
      <c r="T88" s="8">
        <v>21.563888888888904</v>
      </c>
      <c r="U88" s="8">
        <v>24.141666666666662</v>
      </c>
      <c r="V88" s="5">
        <f t="shared" si="52"/>
        <v>0.72153813755796647</v>
      </c>
    </row>
    <row r="89" spans="1:23" ht="23.25">
      <c r="B89" s="7">
        <f>100*(B87-AVERAGE($B$15:$M$15, $B$33:$M$33,$B$51:$M$51,$B$69:$M$69,$B$87:$M$87,$B$105:$M$105,$B$123:$M$123,$B$141:$M$141,$B$159:$M$159))</f>
        <v>2.241666666666664</v>
      </c>
      <c r="C89" s="7">
        <f t="shared" ref="C89:M89" si="66">100*(C87-AVERAGE($B$15:$M$15, $B$33:$M$33,$B$51:$M$51,$B$69:$M$69,$B$87:$M$87,$B$105:$M$105,$B$123:$M$123,$B$141:$M$141,$B$159:$M$159))</f>
        <v>-20.358333333333338</v>
      </c>
      <c r="D89" s="7">
        <f t="shared" si="66"/>
        <v>-16.558333333333337</v>
      </c>
      <c r="E89" s="7">
        <f t="shared" si="66"/>
        <v>-5.7583333333333373</v>
      </c>
      <c r="F89" s="7">
        <f t="shared" si="66"/>
        <v>14.341666666666663</v>
      </c>
      <c r="G89" s="7">
        <f t="shared" si="66"/>
        <v>-13.658333333333339</v>
      </c>
      <c r="H89" s="7">
        <f t="shared" si="66"/>
        <v>24.941666666666663</v>
      </c>
      <c r="I89" s="7">
        <f t="shared" si="66"/>
        <v>-8.5583333333333336</v>
      </c>
      <c r="J89" s="7">
        <f t="shared" si="66"/>
        <v>8.7416666666666583</v>
      </c>
      <c r="K89" s="7">
        <f t="shared" si="66"/>
        <v>-14.158333333333339</v>
      </c>
      <c r="L89" s="7">
        <f t="shared" si="66"/>
        <v>8.0416666666666572</v>
      </c>
      <c r="M89" s="7">
        <f t="shared" si="66"/>
        <v>12.641666666666662</v>
      </c>
      <c r="N89" s="8">
        <f>SUM(B89:M89)</f>
        <v>-8.1000000000000618</v>
      </c>
      <c r="O89" s="8">
        <f>AVERAGE(B89:M89)</f>
        <v>-0.67500000000000515</v>
      </c>
      <c r="T89" s="10">
        <f>AVERAGE(T80:T88)</f>
        <v>21.441666666666681</v>
      </c>
      <c r="U89" s="10">
        <f>AVERAGE(U80:U88)</f>
        <v>24.852777777777774</v>
      </c>
      <c r="V89" s="11">
        <f>STDEV(V80:V88)</f>
        <v>1.7905832092357243</v>
      </c>
      <c r="W89" s="5">
        <f>SUM(V80:V88)</f>
        <v>22.7199130169511</v>
      </c>
    </row>
    <row r="91" spans="1:23">
      <c r="A91" s="1" t="s">
        <v>18</v>
      </c>
      <c r="B91" s="1" t="s">
        <v>0</v>
      </c>
      <c r="C91" s="1" t="s">
        <v>2</v>
      </c>
      <c r="D91" s="1" t="s">
        <v>1</v>
      </c>
      <c r="E91" s="1" t="s">
        <v>3</v>
      </c>
      <c r="F91" s="1" t="s">
        <v>4</v>
      </c>
      <c r="G91" s="1" t="s">
        <v>5</v>
      </c>
      <c r="H91" s="1" t="s">
        <v>6</v>
      </c>
      <c r="I91" s="1" t="s">
        <v>7</v>
      </c>
      <c r="J91" s="1" t="s">
        <v>8</v>
      </c>
      <c r="K91" s="1" t="s">
        <v>9</v>
      </c>
      <c r="L91" s="1" t="s">
        <v>10</v>
      </c>
      <c r="M91" s="1" t="s">
        <v>11</v>
      </c>
      <c r="O91" s="1"/>
      <c r="P91" s="5" t="s">
        <v>31</v>
      </c>
      <c r="Q91" s="5" t="s">
        <v>30</v>
      </c>
    </row>
    <row r="92" spans="1:23">
      <c r="A92" s="2" t="s">
        <v>0</v>
      </c>
      <c r="B92">
        <v>215</v>
      </c>
      <c r="C92">
        <v>36</v>
      </c>
      <c r="D92">
        <v>74</v>
      </c>
      <c r="E92">
        <v>72</v>
      </c>
      <c r="F92">
        <v>53</v>
      </c>
      <c r="G92">
        <v>58</v>
      </c>
      <c r="H92">
        <v>40</v>
      </c>
      <c r="I92">
        <v>66</v>
      </c>
      <c r="J92">
        <v>54</v>
      </c>
      <c r="K92">
        <v>32</v>
      </c>
      <c r="L92">
        <v>65</v>
      </c>
      <c r="M92">
        <v>50</v>
      </c>
      <c r="O92" s="2" t="s">
        <v>0</v>
      </c>
      <c r="P92" s="8">
        <f>B106</f>
        <v>-9.8361111111110908</v>
      </c>
      <c r="Q92" s="8">
        <f>B107</f>
        <v>4.4416666666666664</v>
      </c>
      <c r="S92" s="2" t="s">
        <v>7</v>
      </c>
    </row>
    <row r="93" spans="1:23">
      <c r="A93" s="2" t="s">
        <v>2</v>
      </c>
      <c r="B93">
        <v>65</v>
      </c>
      <c r="C93">
        <v>476</v>
      </c>
      <c r="D93">
        <v>49</v>
      </c>
      <c r="E93">
        <v>69</v>
      </c>
      <c r="F93">
        <v>46</v>
      </c>
      <c r="G93">
        <v>61</v>
      </c>
      <c r="H93">
        <v>57</v>
      </c>
      <c r="I93">
        <v>64</v>
      </c>
      <c r="J93">
        <v>110</v>
      </c>
      <c r="K93">
        <v>51</v>
      </c>
      <c r="L93">
        <v>58</v>
      </c>
      <c r="M93">
        <v>89</v>
      </c>
      <c r="O93" s="2" t="s">
        <v>2</v>
      </c>
      <c r="P93" s="8">
        <f>C106</f>
        <v>-20.036111111111094</v>
      </c>
      <c r="Q93" s="8">
        <f>C107</f>
        <v>-19.958333333333339</v>
      </c>
      <c r="T93" s="8">
        <v>-9.1361111111110951</v>
      </c>
      <c r="U93" s="8">
        <v>-9.658333333333335</v>
      </c>
      <c r="V93" s="5">
        <f>SQRT(POWER(($T$102-T93),2)+POWER(($U$102-U93),2))</f>
        <v>1.7258027296676726</v>
      </c>
    </row>
    <row r="94" spans="1:23">
      <c r="A94" s="3" t="s">
        <v>1</v>
      </c>
      <c r="B94">
        <v>69</v>
      </c>
      <c r="C94">
        <v>35</v>
      </c>
      <c r="D94">
        <v>345</v>
      </c>
      <c r="E94">
        <v>52</v>
      </c>
      <c r="F94">
        <v>43</v>
      </c>
      <c r="G94">
        <v>62</v>
      </c>
      <c r="H94">
        <v>38</v>
      </c>
      <c r="I94">
        <v>69</v>
      </c>
      <c r="J94">
        <v>60</v>
      </c>
      <c r="K94">
        <v>59</v>
      </c>
      <c r="L94">
        <v>41</v>
      </c>
      <c r="M94">
        <v>51</v>
      </c>
      <c r="O94" s="3" t="s">
        <v>1</v>
      </c>
      <c r="P94" s="8">
        <f>D106</f>
        <v>10.463888888888906</v>
      </c>
      <c r="Q94" s="8">
        <f>D107</f>
        <v>-13.158333333333339</v>
      </c>
      <c r="T94" s="8">
        <v>-10.43611111111109</v>
      </c>
      <c r="U94" s="8">
        <v>-12.258333333333338</v>
      </c>
      <c r="V94" s="5">
        <f t="shared" ref="V94:V101" si="67">SQRT(POWER(($T$102-T94),2)+POWER(($U$102-U94),2))</f>
        <v>2.0367609240478872</v>
      </c>
    </row>
    <row r="95" spans="1:23">
      <c r="A95" s="2" t="s">
        <v>3</v>
      </c>
      <c r="B95">
        <v>86</v>
      </c>
      <c r="C95">
        <v>46</v>
      </c>
      <c r="D95">
        <v>71</v>
      </c>
      <c r="E95">
        <v>174</v>
      </c>
      <c r="F95">
        <v>60</v>
      </c>
      <c r="G95">
        <v>72</v>
      </c>
      <c r="H95">
        <v>44</v>
      </c>
      <c r="I95">
        <v>69</v>
      </c>
      <c r="J95">
        <v>85</v>
      </c>
      <c r="K95">
        <v>88</v>
      </c>
      <c r="L95">
        <v>98</v>
      </c>
      <c r="M95">
        <v>72</v>
      </c>
      <c r="O95" s="2" t="s">
        <v>3</v>
      </c>
      <c r="P95" s="8">
        <f>E106</f>
        <v>-9.6361111111110951</v>
      </c>
      <c r="Q95" s="8">
        <f>E107</f>
        <v>-4.8583333333333369</v>
      </c>
      <c r="T95" s="8">
        <v>-10.636111111111092</v>
      </c>
      <c r="U95" s="8">
        <v>-11.558333333333337</v>
      </c>
      <c r="V95" s="5">
        <f t="shared" si="67"/>
        <v>1.3167955867498768</v>
      </c>
    </row>
    <row r="96" spans="1:23">
      <c r="A96" s="3" t="s">
        <v>4</v>
      </c>
      <c r="B96">
        <v>58</v>
      </c>
      <c r="C96">
        <v>44</v>
      </c>
      <c r="D96">
        <v>62</v>
      </c>
      <c r="E96">
        <v>75</v>
      </c>
      <c r="F96">
        <v>370</v>
      </c>
      <c r="G96">
        <v>79</v>
      </c>
      <c r="H96">
        <v>44</v>
      </c>
      <c r="I96">
        <v>67</v>
      </c>
      <c r="J96">
        <v>73</v>
      </c>
      <c r="K96">
        <v>90</v>
      </c>
      <c r="L96">
        <v>84</v>
      </c>
      <c r="M96">
        <v>68</v>
      </c>
      <c r="O96" s="3" t="s">
        <v>4</v>
      </c>
      <c r="P96" s="8">
        <f>F106</f>
        <v>14.763888888888911</v>
      </c>
      <c r="Q96" s="8">
        <f>F107</f>
        <v>17.541666666666668</v>
      </c>
      <c r="T96" s="8">
        <v>-15.336111111111094</v>
      </c>
      <c r="U96" s="8">
        <v>-12.158333333333339</v>
      </c>
      <c r="V96" s="5">
        <f t="shared" si="67"/>
        <v>4.9606849387688809</v>
      </c>
    </row>
    <row r="97" spans="1:23">
      <c r="A97" s="3" t="s">
        <v>5</v>
      </c>
      <c r="B97">
        <v>82</v>
      </c>
      <c r="C97">
        <v>55</v>
      </c>
      <c r="D97">
        <v>54</v>
      </c>
      <c r="E97">
        <v>90</v>
      </c>
      <c r="F97">
        <v>63</v>
      </c>
      <c r="G97">
        <v>307</v>
      </c>
      <c r="H97">
        <v>48</v>
      </c>
      <c r="I97">
        <v>95</v>
      </c>
      <c r="J97">
        <v>56</v>
      </c>
      <c r="K97">
        <v>55</v>
      </c>
      <c r="L97">
        <v>59</v>
      </c>
      <c r="M97">
        <v>56</v>
      </c>
      <c r="O97" s="3" t="s">
        <v>5</v>
      </c>
      <c r="P97" s="8">
        <f>G106</f>
        <v>11.563888888888908</v>
      </c>
      <c r="Q97" s="8">
        <f>G107</f>
        <v>-11.958333333333337</v>
      </c>
      <c r="T97" s="8">
        <v>-11.636111111111092</v>
      </c>
      <c r="U97" s="8">
        <v>-8.5583333333333336</v>
      </c>
      <c r="V97" s="5">
        <f t="shared" si="67"/>
        <v>1.9033758184270511</v>
      </c>
    </row>
    <row r="98" spans="1:23">
      <c r="A98" s="3" t="s">
        <v>6</v>
      </c>
      <c r="B98">
        <v>57</v>
      </c>
      <c r="C98">
        <v>54</v>
      </c>
      <c r="D98">
        <v>41</v>
      </c>
      <c r="E98">
        <v>56</v>
      </c>
      <c r="F98">
        <v>50</v>
      </c>
      <c r="G98">
        <v>54</v>
      </c>
      <c r="H98">
        <v>498</v>
      </c>
      <c r="I98">
        <v>56</v>
      </c>
      <c r="J98">
        <v>45</v>
      </c>
      <c r="K98">
        <v>33</v>
      </c>
      <c r="L98">
        <v>52</v>
      </c>
      <c r="M98">
        <v>69</v>
      </c>
      <c r="O98" s="3" t="s">
        <v>6</v>
      </c>
      <c r="P98" s="8">
        <f>H106</f>
        <v>22.263888888888907</v>
      </c>
      <c r="Q98" s="8">
        <f>H107</f>
        <v>25.741666666666664</v>
      </c>
      <c r="T98" s="8">
        <v>-9.4361111111110958</v>
      </c>
      <c r="U98" s="8">
        <v>-11.058333333333337</v>
      </c>
      <c r="V98" s="5">
        <f t="shared" si="67"/>
        <v>1.5511843344703318</v>
      </c>
    </row>
    <row r="99" spans="1:23">
      <c r="A99" s="2" t="s">
        <v>7</v>
      </c>
      <c r="B99">
        <v>94</v>
      </c>
      <c r="C99">
        <v>44</v>
      </c>
      <c r="D99">
        <v>63</v>
      </c>
      <c r="E99">
        <v>107</v>
      </c>
      <c r="F99">
        <v>39</v>
      </c>
      <c r="G99">
        <v>76</v>
      </c>
      <c r="H99">
        <v>50</v>
      </c>
      <c r="I99">
        <v>259</v>
      </c>
      <c r="J99">
        <v>59</v>
      </c>
      <c r="K99">
        <v>67</v>
      </c>
      <c r="L99">
        <v>78</v>
      </c>
      <c r="M99">
        <v>60</v>
      </c>
      <c r="O99" s="2" t="s">
        <v>7</v>
      </c>
      <c r="P99" s="8">
        <f>I106</f>
        <v>-9.4361111111110958</v>
      </c>
      <c r="Q99" s="8">
        <f>I107</f>
        <v>-11.058333333333337</v>
      </c>
      <c r="T99" s="8">
        <v>-10.236111111111089</v>
      </c>
      <c r="U99" s="8">
        <v>-8.3583333333333343</v>
      </c>
      <c r="V99" s="5">
        <f t="shared" si="67"/>
        <v>1.9597492910958354</v>
      </c>
    </row>
    <row r="100" spans="1:23">
      <c r="A100" s="2" t="s">
        <v>8</v>
      </c>
      <c r="B100">
        <v>54</v>
      </c>
      <c r="C100">
        <v>43</v>
      </c>
      <c r="D100">
        <v>58</v>
      </c>
      <c r="E100">
        <v>65</v>
      </c>
      <c r="F100">
        <v>52</v>
      </c>
      <c r="G100">
        <v>46</v>
      </c>
      <c r="H100">
        <v>32</v>
      </c>
      <c r="I100">
        <v>51</v>
      </c>
      <c r="J100">
        <v>199</v>
      </c>
      <c r="K100">
        <v>52</v>
      </c>
      <c r="L100">
        <v>54</v>
      </c>
      <c r="M100">
        <v>59</v>
      </c>
      <c r="O100" s="2" t="s">
        <v>8</v>
      </c>
      <c r="P100" s="8">
        <f>J106</f>
        <v>-9.6361111111110951</v>
      </c>
      <c r="Q100" s="8">
        <f>J107</f>
        <v>4.9416666666666664</v>
      </c>
      <c r="T100" s="8">
        <v>-10.736111111111091</v>
      </c>
      <c r="U100" s="8">
        <v>-9.9583333333333357</v>
      </c>
      <c r="V100" s="5">
        <f t="shared" si="67"/>
        <v>0.2897423291201186</v>
      </c>
    </row>
    <row r="101" spans="1:23">
      <c r="A101" s="3" t="s">
        <v>9</v>
      </c>
      <c r="B101">
        <v>72</v>
      </c>
      <c r="C101">
        <v>56</v>
      </c>
      <c r="D101">
        <v>62</v>
      </c>
      <c r="E101">
        <v>69</v>
      </c>
      <c r="F101">
        <v>86</v>
      </c>
      <c r="G101">
        <v>54</v>
      </c>
      <c r="H101">
        <v>18</v>
      </c>
      <c r="I101">
        <v>67</v>
      </c>
      <c r="J101">
        <v>93</v>
      </c>
      <c r="K101">
        <v>330</v>
      </c>
      <c r="L101">
        <v>86</v>
      </c>
      <c r="M101">
        <v>68</v>
      </c>
      <c r="O101" s="3" t="s">
        <v>9</v>
      </c>
      <c r="P101" s="8">
        <f>K106</f>
        <v>11.063888888888906</v>
      </c>
      <c r="Q101" s="8">
        <f>K107</f>
        <v>-13.75833333333334</v>
      </c>
      <c r="T101" s="8">
        <v>-9.2361111111110947</v>
      </c>
      <c r="U101" s="8">
        <v>-8.658333333333335</v>
      </c>
      <c r="V101" s="5">
        <f t="shared" si="67"/>
        <v>2.2003927819963707</v>
      </c>
    </row>
    <row r="102" spans="1:23">
      <c r="A102" s="2" t="s">
        <v>10</v>
      </c>
      <c r="B102">
        <v>80</v>
      </c>
      <c r="C102">
        <v>51</v>
      </c>
      <c r="D102">
        <v>76</v>
      </c>
      <c r="E102">
        <v>105</v>
      </c>
      <c r="F102">
        <v>98</v>
      </c>
      <c r="G102">
        <v>67</v>
      </c>
      <c r="H102">
        <v>50</v>
      </c>
      <c r="I102">
        <v>81</v>
      </c>
      <c r="J102">
        <v>85</v>
      </c>
      <c r="K102">
        <v>95</v>
      </c>
      <c r="L102">
        <v>261</v>
      </c>
      <c r="M102">
        <v>71</v>
      </c>
      <c r="O102" s="2" t="s">
        <v>10</v>
      </c>
      <c r="P102" s="8">
        <f>L106</f>
        <v>-11.836111111111091</v>
      </c>
      <c r="Q102" s="8">
        <f>L107</f>
        <v>9.24166666666666</v>
      </c>
      <c r="T102" s="10">
        <f>AVERAGE(T93:T101)</f>
        <v>-10.758333333333315</v>
      </c>
      <c r="U102" s="10">
        <f>AVERAGE(U93:U101)</f>
        <v>-10.247222222222225</v>
      </c>
      <c r="V102" s="11">
        <f>STDEV(V93:V101)</f>
        <v>1.2493071638968127</v>
      </c>
      <c r="W102" s="5">
        <f>SUM(V93:V101)</f>
        <v>17.944488734344027</v>
      </c>
    </row>
    <row r="103" spans="1:23">
      <c r="A103" s="3" t="s">
        <v>11</v>
      </c>
      <c r="B103">
        <v>68</v>
      </c>
      <c r="C103">
        <v>60</v>
      </c>
      <c r="D103">
        <v>45</v>
      </c>
      <c r="E103">
        <v>66</v>
      </c>
      <c r="F103">
        <v>40</v>
      </c>
      <c r="G103">
        <v>64</v>
      </c>
      <c r="H103">
        <v>81</v>
      </c>
      <c r="I103">
        <v>56</v>
      </c>
      <c r="J103">
        <v>81</v>
      </c>
      <c r="K103">
        <v>48</v>
      </c>
      <c r="L103">
        <v>64</v>
      </c>
      <c r="M103">
        <v>287</v>
      </c>
      <c r="O103" s="3" t="s">
        <v>11</v>
      </c>
      <c r="P103" s="8">
        <f>M106</f>
        <v>9.4638888888889046</v>
      </c>
      <c r="Q103" s="8">
        <f>M107</f>
        <v>11.641666666666662</v>
      </c>
    </row>
    <row r="104" spans="1:23">
      <c r="A104" s="4" t="s">
        <v>12</v>
      </c>
      <c r="B104" s="6">
        <f>(B94+B96+B97+B98+B101+B103)/SUM(B92:B103)</f>
        <v>0.40600000000000003</v>
      </c>
      <c r="C104" s="6">
        <f t="shared" ref="C104" si="68">(C94+C96+C97+C98+C101+C103)/SUM(C92:C103)</f>
        <v>0.30399999999999999</v>
      </c>
      <c r="D104" s="6">
        <f t="shared" ref="D104" si="69">(D94+D96+D97+D98+D101+D103)/SUM(D92:D103)</f>
        <v>0.60899999999999999</v>
      </c>
      <c r="E104" s="6">
        <f t="shared" ref="E104" si="70">(E94+E96+E97+E98+E101+E103)/SUM(E92:E103)</f>
        <v>0.40799999999999997</v>
      </c>
      <c r="F104" s="6">
        <f t="shared" ref="F104" si="71">(F94+F96+F97+F98+F101+F103)/SUM(F92:F103)</f>
        <v>0.65200000000000002</v>
      </c>
      <c r="G104" s="6">
        <f t="shared" ref="G104" si="72">(G94+G96+G97+G98+G101+G103)/SUM(G92:G103)</f>
        <v>0.62</v>
      </c>
      <c r="H104" s="6">
        <f t="shared" ref="H104" si="73">(H94+H96+H97+H98+H101+H103)/SUM(H92:H103)</f>
        <v>0.72699999999999998</v>
      </c>
      <c r="I104" s="6">
        <f t="shared" ref="I104" si="74">(I94+I96+I97+I98+I101+I103)/SUM(I92:I103)</f>
        <v>0.41</v>
      </c>
      <c r="J104" s="6">
        <f t="shared" ref="J104" si="75">(J94+J96+J97+J98+J101+J103)/SUM(J92:J103)</f>
        <v>0.40799999999999997</v>
      </c>
      <c r="K104" s="6">
        <f t="shared" ref="K104" si="76">(K94+K96+K97+K98+K101+K103)/SUM(K92:K103)</f>
        <v>0.61499999999999999</v>
      </c>
      <c r="L104" s="6">
        <f t="shared" ref="L104" si="77">(L94+L96+L97+L98+L101+L103)/SUM(L92:L103)</f>
        <v>0.38600000000000001</v>
      </c>
      <c r="M104" s="6">
        <f t="shared" ref="M104" si="78">(M94+M96+M97+M98+M101+M103)/SUM(M92:M103)</f>
        <v>0.59899999999999998</v>
      </c>
      <c r="P104" s="9">
        <f>AVERAGE(P92:P103)</f>
        <v>0.76388888888890671</v>
      </c>
      <c r="Q104" s="9">
        <f>AVERAGE(Q92:Q103)</f>
        <v>-0.10000000000000349</v>
      </c>
    </row>
    <row r="105" spans="1:23">
      <c r="A105" s="4" t="s">
        <v>13</v>
      </c>
      <c r="B105" s="6">
        <f>(B92+B96+B98+B100+B102+B103)/SUM(B92:B103)</f>
        <v>0.53200000000000003</v>
      </c>
      <c r="C105" s="6">
        <f t="shared" ref="C105:M105" si="79">(C92+C96+C98+C100+C102+C103)/SUM(C92:C103)</f>
        <v>0.28799999999999998</v>
      </c>
      <c r="D105" s="6">
        <f t="shared" si="79"/>
        <v>0.35599999999999998</v>
      </c>
      <c r="E105" s="6">
        <f t="shared" si="79"/>
        <v>0.439</v>
      </c>
      <c r="F105" s="6">
        <f t="shared" si="79"/>
        <v>0.66300000000000003</v>
      </c>
      <c r="G105" s="6">
        <f t="shared" si="79"/>
        <v>0.36799999999999999</v>
      </c>
      <c r="H105" s="6">
        <f t="shared" si="79"/>
        <v>0.745</v>
      </c>
      <c r="I105" s="6">
        <f t="shared" si="79"/>
        <v>0.377</v>
      </c>
      <c r="J105" s="6">
        <f t="shared" si="79"/>
        <v>0.53700000000000003</v>
      </c>
      <c r="K105" s="6">
        <f t="shared" si="79"/>
        <v>0.35</v>
      </c>
      <c r="L105" s="6">
        <f t="shared" si="79"/>
        <v>0.57999999999999996</v>
      </c>
      <c r="M105" s="6">
        <f t="shared" si="79"/>
        <v>0.60399999999999998</v>
      </c>
      <c r="S105" s="2" t="s">
        <v>8</v>
      </c>
    </row>
    <row r="106" spans="1:23" ht="23.25">
      <c r="B106" s="7">
        <f>100*(B104-AVERAGE($B$14:$M$14, $B$32:$M$32, $B$50:$M$50, $B$68:$M$68,$B$86:$M$86,$B$104:$M$104, $B$122:$M$122, $B$140:$M$140, $B$158:$M$158))</f>
        <v>-9.8361111111110908</v>
      </c>
      <c r="C106" s="7">
        <f t="shared" ref="C106:M106" si="80">100*(C104-AVERAGE($B$14:$M$14, $B$32:$M$32, $B$50:$M$50, $B$68:$M$68,$B$86:$M$86,$B$104:$M$104, $B$122:$M$122, $B$140:$M$140, $B$158:$M$158))</f>
        <v>-20.036111111111094</v>
      </c>
      <c r="D106" s="7">
        <f t="shared" si="80"/>
        <v>10.463888888888906</v>
      </c>
      <c r="E106" s="7">
        <f t="shared" si="80"/>
        <v>-9.6361111111110951</v>
      </c>
      <c r="F106" s="7">
        <f t="shared" si="80"/>
        <v>14.763888888888911</v>
      </c>
      <c r="G106" s="7">
        <f t="shared" si="80"/>
        <v>11.563888888888908</v>
      </c>
      <c r="H106" s="7">
        <f t="shared" si="80"/>
        <v>22.263888888888907</v>
      </c>
      <c r="I106" s="7">
        <f t="shared" si="80"/>
        <v>-9.4361111111110958</v>
      </c>
      <c r="J106" s="7">
        <f t="shared" si="80"/>
        <v>-9.6361111111110951</v>
      </c>
      <c r="K106" s="7">
        <f t="shared" si="80"/>
        <v>11.063888888888906</v>
      </c>
      <c r="L106" s="7">
        <f t="shared" si="80"/>
        <v>-11.836111111111091</v>
      </c>
      <c r="M106" s="7">
        <f t="shared" si="80"/>
        <v>9.4638888888889046</v>
      </c>
      <c r="N106" s="8">
        <f>SUM(B106:M106)</f>
        <v>9.166666666666881</v>
      </c>
      <c r="O106" s="8">
        <f>AVERAGE(B106:M106)</f>
        <v>0.76388888888890671</v>
      </c>
      <c r="T106" s="8">
        <v>-10.636111111111092</v>
      </c>
      <c r="U106" s="8">
        <v>5.1416666666666666</v>
      </c>
      <c r="V106" s="5">
        <f>SQRT(POWER(($T$115-T106),2)+POWER(($U$115-U106),2))</f>
        <v>1.8560877480321472</v>
      </c>
    </row>
    <row r="107" spans="1:23" ht="23.25">
      <c r="B107" s="7">
        <f>100*(B105-AVERAGE($B$15:$M$15, $B$33:$M$33,$B$51:$M$51,$B$69:$M$69,$B$87:$M$87,$B$105:$M$105,$B$123:$M$123,$B$141:$M$141,$B$159:$M$159))</f>
        <v>4.4416666666666664</v>
      </c>
      <c r="C107" s="7">
        <f t="shared" ref="C107:M107" si="81">100*(C105-AVERAGE($B$15:$M$15, $B$33:$M$33,$B$51:$M$51,$B$69:$M$69,$B$87:$M$87,$B$105:$M$105,$B$123:$M$123,$B$141:$M$141,$B$159:$M$159))</f>
        <v>-19.958333333333339</v>
      </c>
      <c r="D107" s="7">
        <f t="shared" si="81"/>
        <v>-13.158333333333339</v>
      </c>
      <c r="E107" s="7">
        <f t="shared" si="81"/>
        <v>-4.8583333333333369</v>
      </c>
      <c r="F107" s="7">
        <f t="shared" si="81"/>
        <v>17.541666666666668</v>
      </c>
      <c r="G107" s="7">
        <f t="shared" si="81"/>
        <v>-11.958333333333337</v>
      </c>
      <c r="H107" s="7">
        <f t="shared" si="81"/>
        <v>25.741666666666664</v>
      </c>
      <c r="I107" s="7">
        <f t="shared" si="81"/>
        <v>-11.058333333333337</v>
      </c>
      <c r="J107" s="7">
        <f t="shared" si="81"/>
        <v>4.9416666666666664</v>
      </c>
      <c r="K107" s="7">
        <f t="shared" si="81"/>
        <v>-13.75833333333334</v>
      </c>
      <c r="L107" s="7">
        <f t="shared" si="81"/>
        <v>9.24166666666666</v>
      </c>
      <c r="M107" s="7">
        <f t="shared" si="81"/>
        <v>11.641666666666662</v>
      </c>
      <c r="N107" s="8">
        <f>SUM(B107:M107)</f>
        <v>-1.2000000000000419</v>
      </c>
      <c r="O107" s="8">
        <f>AVERAGE(B107:M107)</f>
        <v>-0.10000000000000349</v>
      </c>
      <c r="T107" s="8">
        <v>-10.43611111111109</v>
      </c>
      <c r="U107" s="8">
        <v>10.14166666666666</v>
      </c>
      <c r="V107" s="5">
        <f t="shared" ref="V107:V114" si="82">SQRT(POWER(($T$115-T107),2)+POWER(($U$115-U107),2))</f>
        <v>3.1539315069635343</v>
      </c>
    </row>
    <row r="108" spans="1:23">
      <c r="T108" s="8">
        <v>-10.336111111111091</v>
      </c>
      <c r="U108" s="8">
        <v>9.6416666666666586</v>
      </c>
      <c r="V108" s="5">
        <f t="shared" si="82"/>
        <v>2.6667824048957778</v>
      </c>
    </row>
    <row r="109" spans="1:23">
      <c r="A109" s="1" t="s">
        <v>21</v>
      </c>
      <c r="B109" s="1" t="s">
        <v>0</v>
      </c>
      <c r="C109" s="1" t="s">
        <v>2</v>
      </c>
      <c r="D109" s="1" t="s">
        <v>1</v>
      </c>
      <c r="E109" s="1" t="s">
        <v>3</v>
      </c>
      <c r="F109" s="1" t="s">
        <v>4</v>
      </c>
      <c r="G109" s="1" t="s">
        <v>5</v>
      </c>
      <c r="H109" s="1" t="s">
        <v>6</v>
      </c>
      <c r="I109" s="1" t="s">
        <v>7</v>
      </c>
      <c r="J109" s="1" t="s">
        <v>8</v>
      </c>
      <c r="K109" s="1" t="s">
        <v>9</v>
      </c>
      <c r="L109" s="1" t="s">
        <v>10</v>
      </c>
      <c r="M109" s="1" t="s">
        <v>11</v>
      </c>
      <c r="N109" s="1"/>
      <c r="O109" s="1"/>
      <c r="P109" s="5" t="s">
        <v>31</v>
      </c>
      <c r="Q109" s="5" t="s">
        <v>30</v>
      </c>
      <c r="T109" s="8">
        <v>-15.036111111111094</v>
      </c>
      <c r="U109" s="8">
        <v>5.541666666666667</v>
      </c>
      <c r="V109" s="5">
        <f t="shared" si="82"/>
        <v>4.5923312350961263</v>
      </c>
    </row>
    <row r="110" spans="1:23">
      <c r="A110" s="2" t="s">
        <v>0</v>
      </c>
      <c r="B110">
        <v>243</v>
      </c>
      <c r="C110">
        <v>55</v>
      </c>
      <c r="D110">
        <v>66</v>
      </c>
      <c r="E110">
        <v>76</v>
      </c>
      <c r="F110">
        <v>48</v>
      </c>
      <c r="G110">
        <v>69</v>
      </c>
      <c r="H110">
        <v>54</v>
      </c>
      <c r="I110">
        <v>76</v>
      </c>
      <c r="J110">
        <v>82</v>
      </c>
      <c r="K110">
        <v>62</v>
      </c>
      <c r="L110">
        <v>85</v>
      </c>
      <c r="M110">
        <v>49</v>
      </c>
      <c r="O110" s="2" t="s">
        <v>0</v>
      </c>
      <c r="P110" s="8">
        <f>B124</f>
        <v>-13.436111111111092</v>
      </c>
      <c r="Q110" s="8">
        <f>B125</f>
        <v>8.4416666666666593</v>
      </c>
      <c r="T110" s="8">
        <v>-10.53611111111109</v>
      </c>
      <c r="U110" s="8">
        <v>8.7416666666666583</v>
      </c>
      <c r="V110" s="5">
        <f t="shared" si="82"/>
        <v>1.750414413013083</v>
      </c>
    </row>
    <row r="111" spans="1:23">
      <c r="A111" s="2" t="s">
        <v>2</v>
      </c>
      <c r="B111">
        <v>54</v>
      </c>
      <c r="C111">
        <v>429</v>
      </c>
      <c r="D111">
        <v>47</v>
      </c>
      <c r="E111">
        <v>78</v>
      </c>
      <c r="F111">
        <v>43</v>
      </c>
      <c r="G111">
        <v>60</v>
      </c>
      <c r="H111">
        <v>58</v>
      </c>
      <c r="I111">
        <v>56</v>
      </c>
      <c r="J111">
        <v>105</v>
      </c>
      <c r="K111">
        <v>40</v>
      </c>
      <c r="L111">
        <v>61</v>
      </c>
      <c r="M111">
        <v>95</v>
      </c>
      <c r="O111" s="2" t="s">
        <v>2</v>
      </c>
      <c r="P111" s="8">
        <f>C124</f>
        <v>-21.836111111111094</v>
      </c>
      <c r="Q111" s="8">
        <f>C125</f>
        <v>-14.558333333333334</v>
      </c>
      <c r="T111" s="8">
        <v>-9.6361111111110951</v>
      </c>
      <c r="U111" s="8">
        <v>4.9416666666666664</v>
      </c>
      <c r="V111" s="5">
        <f t="shared" si="82"/>
        <v>2.3056827274163609</v>
      </c>
    </row>
    <row r="112" spans="1:23">
      <c r="A112" s="3" t="s">
        <v>1</v>
      </c>
      <c r="B112">
        <v>65</v>
      </c>
      <c r="C112">
        <v>37</v>
      </c>
      <c r="D112">
        <v>386</v>
      </c>
      <c r="E112">
        <v>56</v>
      </c>
      <c r="F112">
        <v>50</v>
      </c>
      <c r="G112">
        <v>52</v>
      </c>
      <c r="H112">
        <v>45</v>
      </c>
      <c r="I112">
        <v>65</v>
      </c>
      <c r="J112">
        <v>62</v>
      </c>
      <c r="K112">
        <v>48</v>
      </c>
      <c r="L112">
        <v>44</v>
      </c>
      <c r="M112">
        <v>40</v>
      </c>
      <c r="O112" s="3" t="s">
        <v>1</v>
      </c>
      <c r="P112" s="8">
        <f>D124</f>
        <v>11.763888888888907</v>
      </c>
      <c r="Q112" s="8">
        <f>D125</f>
        <v>-14.958333333333334</v>
      </c>
      <c r="T112" s="8">
        <v>-11.336111111111091</v>
      </c>
      <c r="U112" s="8">
        <v>7.1416666666666684</v>
      </c>
      <c r="V112" s="5">
        <f t="shared" si="82"/>
        <v>0.67128033186636582</v>
      </c>
    </row>
    <row r="113" spans="1:23">
      <c r="A113" s="2" t="s">
        <v>3</v>
      </c>
      <c r="B113">
        <v>74</v>
      </c>
      <c r="C113">
        <v>64</v>
      </c>
      <c r="D113">
        <v>48</v>
      </c>
      <c r="E113">
        <v>149</v>
      </c>
      <c r="F113">
        <v>44</v>
      </c>
      <c r="G113">
        <v>66</v>
      </c>
      <c r="H113">
        <v>44</v>
      </c>
      <c r="I113">
        <v>72</v>
      </c>
      <c r="J113">
        <v>54</v>
      </c>
      <c r="K113">
        <v>66</v>
      </c>
      <c r="L113">
        <v>77</v>
      </c>
      <c r="M113">
        <v>66</v>
      </c>
      <c r="O113" s="2" t="s">
        <v>3</v>
      </c>
      <c r="P113" s="8">
        <f>E124</f>
        <v>-10.93611111111109</v>
      </c>
      <c r="Q113" s="8">
        <f>E125</f>
        <v>-6.1583333333333377</v>
      </c>
      <c r="T113" s="8">
        <v>-9.6361111111110951</v>
      </c>
      <c r="U113" s="8">
        <v>8.541666666666659</v>
      </c>
      <c r="V113" s="5">
        <f t="shared" si="82"/>
        <v>1.8644497417485282</v>
      </c>
    </row>
    <row r="114" spans="1:23">
      <c r="A114" s="3" t="s">
        <v>4</v>
      </c>
      <c r="B114">
        <v>58</v>
      </c>
      <c r="C114">
        <v>57</v>
      </c>
      <c r="D114">
        <v>33</v>
      </c>
      <c r="E114">
        <v>64</v>
      </c>
      <c r="F114">
        <v>358</v>
      </c>
      <c r="G114">
        <v>76</v>
      </c>
      <c r="H114">
        <v>46</v>
      </c>
      <c r="I114">
        <v>75</v>
      </c>
      <c r="J114">
        <v>76</v>
      </c>
      <c r="K114">
        <v>78</v>
      </c>
      <c r="L114">
        <v>67</v>
      </c>
      <c r="M114">
        <v>57</v>
      </c>
      <c r="O114" s="3" t="s">
        <v>4</v>
      </c>
      <c r="P114" s="8">
        <f>F124</f>
        <v>14.663888888888909</v>
      </c>
      <c r="Q114" s="8">
        <f>F125</f>
        <v>15.241666666666664</v>
      </c>
      <c r="T114" s="8">
        <v>-8.5361111111110937</v>
      </c>
      <c r="U114" s="8">
        <v>3.1416666666666648</v>
      </c>
      <c r="V114" s="5">
        <f t="shared" si="82"/>
        <v>4.4117967561169369</v>
      </c>
    </row>
    <row r="115" spans="1:23">
      <c r="A115" s="3" t="s">
        <v>5</v>
      </c>
      <c r="B115">
        <v>59</v>
      </c>
      <c r="C115">
        <v>43</v>
      </c>
      <c r="D115">
        <v>48</v>
      </c>
      <c r="E115">
        <v>77</v>
      </c>
      <c r="F115">
        <v>68</v>
      </c>
      <c r="G115">
        <v>303</v>
      </c>
      <c r="H115">
        <v>35</v>
      </c>
      <c r="I115">
        <v>79</v>
      </c>
      <c r="J115">
        <v>49</v>
      </c>
      <c r="K115">
        <v>47</v>
      </c>
      <c r="L115">
        <v>57</v>
      </c>
      <c r="M115">
        <v>45</v>
      </c>
      <c r="O115" s="3" t="s">
        <v>5</v>
      </c>
      <c r="P115" s="8">
        <f>G124</f>
        <v>9.3638888888889049</v>
      </c>
      <c r="Q115" s="8">
        <f>G125</f>
        <v>-11.158333333333337</v>
      </c>
      <c r="T115" s="10">
        <f>AVERAGE(T106:T114)</f>
        <v>-10.680555555555536</v>
      </c>
      <c r="U115" s="10">
        <f>AVERAGE(U106:U114)</f>
        <v>6.9972222222222182</v>
      </c>
      <c r="V115" s="11">
        <f>STDEV(V106:V114)</f>
        <v>1.2837596039652945</v>
      </c>
      <c r="W115" s="5">
        <f>SUM(V106:V114)</f>
        <v>23.272756865148864</v>
      </c>
    </row>
    <row r="116" spans="1:23">
      <c r="A116" s="3" t="s">
        <v>6</v>
      </c>
      <c r="B116">
        <v>52</v>
      </c>
      <c r="C116">
        <v>53</v>
      </c>
      <c r="D116">
        <v>62</v>
      </c>
      <c r="E116">
        <v>54</v>
      </c>
      <c r="F116">
        <v>59</v>
      </c>
      <c r="G116">
        <v>58</v>
      </c>
      <c r="H116">
        <v>510</v>
      </c>
      <c r="I116">
        <v>56</v>
      </c>
      <c r="J116">
        <v>48</v>
      </c>
      <c r="K116">
        <v>31</v>
      </c>
      <c r="L116">
        <v>57</v>
      </c>
      <c r="M116">
        <v>69</v>
      </c>
      <c r="O116" s="3" t="s">
        <v>6</v>
      </c>
      <c r="P116" s="8">
        <f>H124</f>
        <v>20.163888888888902</v>
      </c>
      <c r="Q116" s="8">
        <f>H125</f>
        <v>25.741666666666664</v>
      </c>
    </row>
    <row r="117" spans="1:23">
      <c r="A117" s="2" t="s">
        <v>7</v>
      </c>
      <c r="B117">
        <v>95</v>
      </c>
      <c r="C117">
        <v>46</v>
      </c>
      <c r="D117">
        <v>76</v>
      </c>
      <c r="E117">
        <v>132</v>
      </c>
      <c r="F117">
        <v>77</v>
      </c>
      <c r="G117">
        <v>84</v>
      </c>
      <c r="H117">
        <v>46</v>
      </c>
      <c r="I117">
        <v>252</v>
      </c>
      <c r="J117">
        <v>76</v>
      </c>
      <c r="K117">
        <v>84</v>
      </c>
      <c r="L117">
        <v>73</v>
      </c>
      <c r="M117">
        <v>67</v>
      </c>
      <c r="O117" s="2" t="s">
        <v>7</v>
      </c>
      <c r="P117" s="8">
        <f>I124</f>
        <v>-10.236111111111089</v>
      </c>
      <c r="Q117" s="8">
        <f>I125</f>
        <v>-8.3583333333333343</v>
      </c>
    </row>
    <row r="118" spans="1:23">
      <c r="A118" s="2" t="s">
        <v>8</v>
      </c>
      <c r="B118">
        <v>55</v>
      </c>
      <c r="C118">
        <v>58</v>
      </c>
      <c r="D118">
        <v>48</v>
      </c>
      <c r="E118">
        <v>59</v>
      </c>
      <c r="F118">
        <v>46</v>
      </c>
      <c r="G118">
        <v>39</v>
      </c>
      <c r="H118">
        <v>39</v>
      </c>
      <c r="I118">
        <v>57</v>
      </c>
      <c r="J118">
        <v>206</v>
      </c>
      <c r="K118">
        <v>54</v>
      </c>
      <c r="L118">
        <v>54</v>
      </c>
      <c r="M118">
        <v>60</v>
      </c>
      <c r="O118" s="2" t="s">
        <v>8</v>
      </c>
      <c r="P118" s="8">
        <f>J124</f>
        <v>-11.336111111111091</v>
      </c>
      <c r="Q118" s="8">
        <f>J125</f>
        <v>7.1416666666666684</v>
      </c>
      <c r="S118" s="3" t="s">
        <v>9</v>
      </c>
    </row>
    <row r="119" spans="1:23">
      <c r="A119" s="3" t="s">
        <v>9</v>
      </c>
      <c r="B119">
        <v>81</v>
      </c>
      <c r="C119">
        <v>39</v>
      </c>
      <c r="D119">
        <v>57</v>
      </c>
      <c r="E119">
        <v>82</v>
      </c>
      <c r="F119">
        <v>78</v>
      </c>
      <c r="G119">
        <v>59</v>
      </c>
      <c r="H119">
        <v>27</v>
      </c>
      <c r="I119">
        <v>72</v>
      </c>
      <c r="J119">
        <v>95</v>
      </c>
      <c r="K119">
        <v>364</v>
      </c>
      <c r="L119">
        <v>85</v>
      </c>
      <c r="M119">
        <v>49</v>
      </c>
      <c r="O119" s="3" t="s">
        <v>9</v>
      </c>
      <c r="P119" s="8">
        <f>K124</f>
        <v>9.7638888888889053</v>
      </c>
      <c r="Q119" s="8">
        <f>K125</f>
        <v>-13.658333333333339</v>
      </c>
      <c r="T119" s="8">
        <v>12.063888888888908</v>
      </c>
      <c r="U119" s="8">
        <v>-12.958333333333339</v>
      </c>
      <c r="V119" s="5">
        <f>SQRT(POWER(($T$128-T119),2)+POWER(($U$128-U119),2))</f>
        <v>2.4738883274695596</v>
      </c>
    </row>
    <row r="120" spans="1:23">
      <c r="A120" s="2" t="s">
        <v>10</v>
      </c>
      <c r="B120">
        <v>109</v>
      </c>
      <c r="C120">
        <v>62</v>
      </c>
      <c r="D120">
        <v>93</v>
      </c>
      <c r="E120">
        <v>111</v>
      </c>
      <c r="F120">
        <v>91</v>
      </c>
      <c r="G120">
        <v>84</v>
      </c>
      <c r="H120">
        <v>53</v>
      </c>
      <c r="I120">
        <v>85</v>
      </c>
      <c r="J120">
        <v>86</v>
      </c>
      <c r="K120">
        <v>92</v>
      </c>
      <c r="L120">
        <v>300</v>
      </c>
      <c r="M120">
        <v>75</v>
      </c>
      <c r="O120" s="2" t="s">
        <v>10</v>
      </c>
      <c r="P120" s="8">
        <f>L124</f>
        <v>-15.436111111111096</v>
      </c>
      <c r="Q120" s="8">
        <f>L125</f>
        <v>11.541666666666661</v>
      </c>
      <c r="T120" s="8">
        <v>9.0638888888889042</v>
      </c>
      <c r="U120" s="8">
        <v>-10.758333333333336</v>
      </c>
      <c r="V120" s="5">
        <f t="shared" ref="V120:V127" si="83">SQRT(POWER(($T$128-T120),2)+POWER(($U$128-U120),2))</f>
        <v>2.0806278729458119</v>
      </c>
    </row>
    <row r="121" spans="1:23">
      <c r="A121" s="3" t="s">
        <v>11</v>
      </c>
      <c r="B121">
        <v>55</v>
      </c>
      <c r="C121">
        <v>57</v>
      </c>
      <c r="D121">
        <v>36</v>
      </c>
      <c r="E121">
        <v>62</v>
      </c>
      <c r="F121">
        <v>38</v>
      </c>
      <c r="G121">
        <v>50</v>
      </c>
      <c r="H121">
        <v>43</v>
      </c>
      <c r="I121">
        <v>55</v>
      </c>
      <c r="J121">
        <v>61</v>
      </c>
      <c r="K121">
        <v>34</v>
      </c>
      <c r="L121">
        <v>40</v>
      </c>
      <c r="M121">
        <v>328</v>
      </c>
      <c r="O121" s="3" t="s">
        <v>11</v>
      </c>
      <c r="P121" s="8">
        <f>M124</f>
        <v>8.3638888888889049</v>
      </c>
      <c r="Q121" s="8">
        <f>M125</f>
        <v>15.041666666666664</v>
      </c>
      <c r="T121" s="8">
        <v>4.9638888888889117</v>
      </c>
      <c r="U121" s="8">
        <v>-10.758333333333336</v>
      </c>
      <c r="V121" s="5">
        <f t="shared" si="83"/>
        <v>5.0509747256358644</v>
      </c>
    </row>
    <row r="122" spans="1:23">
      <c r="A122" s="4" t="s">
        <v>12</v>
      </c>
      <c r="B122" s="6">
        <f>(B112+B114+B115+B116+B119+B121)/SUM(B110:B121)</f>
        <v>0.37</v>
      </c>
      <c r="C122" s="6">
        <f t="shared" ref="C122" si="84">(C112+C114+C115+C116+C119+C121)/SUM(C110:C121)</f>
        <v>0.28599999999999998</v>
      </c>
      <c r="D122" s="6">
        <f t="shared" ref="D122" si="85">(D112+D114+D115+D116+D119+D121)/SUM(D110:D121)</f>
        <v>0.622</v>
      </c>
      <c r="E122" s="6">
        <f t="shared" ref="E122" si="86">(E112+E114+E115+E116+E119+E121)/SUM(E110:E121)</f>
        <v>0.39500000000000002</v>
      </c>
      <c r="F122" s="6">
        <f t="shared" ref="F122" si="87">(F112+F114+F115+F116+F119+F121)/SUM(F110:F121)</f>
        <v>0.65100000000000002</v>
      </c>
      <c r="G122" s="6">
        <f t="shared" ref="G122" si="88">(G112+G114+G115+G116+G119+G121)/SUM(G110:G121)</f>
        <v>0.59799999999999998</v>
      </c>
      <c r="H122" s="6">
        <f t="shared" ref="H122" si="89">(H112+H114+H115+H116+H119+H121)/SUM(H110:H121)</f>
        <v>0.70599999999999996</v>
      </c>
      <c r="I122" s="6">
        <f t="shared" ref="I122" si="90">(I112+I114+I115+I116+I119+I121)/SUM(I110:I121)</f>
        <v>0.40200000000000002</v>
      </c>
      <c r="J122" s="6">
        <f t="shared" ref="J122" si="91">(J112+J114+J115+J116+J119+J121)/SUM(J110:J121)</f>
        <v>0.39100000000000001</v>
      </c>
      <c r="K122" s="6">
        <f t="shared" ref="K122" si="92">(K112+K114+K115+K116+K119+K121)/SUM(K110:K121)</f>
        <v>0.60199999999999998</v>
      </c>
      <c r="L122" s="6">
        <f t="shared" ref="L122" si="93">(L112+L114+L115+L116+L119+L121)/SUM(L110:L121)</f>
        <v>0.35</v>
      </c>
      <c r="M122" s="6">
        <f t="shared" ref="M122" si="94">(M112+M114+M115+M116+M119+M121)/SUM(M110:M121)</f>
        <v>0.58799999999999997</v>
      </c>
      <c r="P122" s="9">
        <f>AVERAGE(P110:P121)</f>
        <v>-0.76111111111109298</v>
      </c>
      <c r="Q122" s="9">
        <f>AVERAGE(Q110:Q121)</f>
        <v>1.1916666666666638</v>
      </c>
      <c r="T122" s="8">
        <v>7.0638888888889024</v>
      </c>
      <c r="U122" s="8">
        <v>-11.458333333333337</v>
      </c>
      <c r="V122" s="5">
        <f t="shared" si="83"/>
        <v>2.8525059374972046</v>
      </c>
    </row>
    <row r="123" spans="1:23">
      <c r="A123" s="4" t="s">
        <v>13</v>
      </c>
      <c r="B123" s="6">
        <f>(B110+B114+B116+B118+B120+B121)/SUM(B110:B121)</f>
        <v>0.57199999999999995</v>
      </c>
      <c r="C123" s="6">
        <f t="shared" ref="C123:M123" si="95">(C110+C114+C116+C118+C120+C121)/SUM(C110:C121)</f>
        <v>0.34200000000000003</v>
      </c>
      <c r="D123" s="6">
        <f t="shared" si="95"/>
        <v>0.33800000000000002</v>
      </c>
      <c r="E123" s="6">
        <f t="shared" si="95"/>
        <v>0.42599999999999999</v>
      </c>
      <c r="F123" s="6">
        <f t="shared" si="95"/>
        <v>0.64</v>
      </c>
      <c r="G123" s="6">
        <f t="shared" si="95"/>
        <v>0.376</v>
      </c>
      <c r="H123" s="6">
        <f t="shared" si="95"/>
        <v>0.745</v>
      </c>
      <c r="I123" s="6">
        <f t="shared" si="95"/>
        <v>0.40400000000000003</v>
      </c>
      <c r="J123" s="6">
        <f t="shared" si="95"/>
        <v>0.55900000000000005</v>
      </c>
      <c r="K123" s="6">
        <f t="shared" si="95"/>
        <v>0.35099999999999998</v>
      </c>
      <c r="L123" s="6">
        <f t="shared" si="95"/>
        <v>0.60299999999999998</v>
      </c>
      <c r="M123" s="6">
        <f t="shared" si="95"/>
        <v>0.63800000000000001</v>
      </c>
      <c r="T123" s="8">
        <v>7.7638888888889035</v>
      </c>
      <c r="U123" s="8">
        <v>-14.158333333333339</v>
      </c>
      <c r="V123" s="5">
        <f t="shared" si="83"/>
        <v>2.3000268382760534</v>
      </c>
    </row>
    <row r="124" spans="1:23" ht="23.25">
      <c r="B124" s="7">
        <f>100*(B122-AVERAGE($B$14:$M$14, $B$32:$M$32, $B$50:$M$50, $B$68:$M$68,$B$86:$M$86,$B$104:$M$104, $B$122:$M$122, $B$140:$M$140, $B$158:$M$158))</f>
        <v>-13.436111111111092</v>
      </c>
      <c r="C124" s="7">
        <f t="shared" ref="C124:M124" si="96">100*(C122-AVERAGE($B$14:$M$14, $B$32:$M$32, $B$50:$M$50, $B$68:$M$68,$B$86:$M$86,$B$104:$M$104, $B$122:$M$122, $B$140:$M$140, $B$158:$M$158))</f>
        <v>-21.836111111111094</v>
      </c>
      <c r="D124" s="7">
        <f t="shared" si="96"/>
        <v>11.763888888888907</v>
      </c>
      <c r="E124" s="7">
        <f t="shared" si="96"/>
        <v>-10.93611111111109</v>
      </c>
      <c r="F124" s="7">
        <f t="shared" si="96"/>
        <v>14.663888888888909</v>
      </c>
      <c r="G124" s="7">
        <f>100*(G122-AVERAGE($B$14:$M$14, $B$32:$M$32, $B$50:$M$50, $B$68:$M$68,$B$86:$M$86,$B$104:$M$104, $B$122:$M$122, $B$140:$M$140, $B$158:$M$158))</f>
        <v>9.3638888888889049</v>
      </c>
      <c r="H124" s="7">
        <f t="shared" si="96"/>
        <v>20.163888888888902</v>
      </c>
      <c r="I124" s="7">
        <f t="shared" si="96"/>
        <v>-10.236111111111089</v>
      </c>
      <c r="J124" s="7">
        <f t="shared" si="96"/>
        <v>-11.336111111111091</v>
      </c>
      <c r="K124" s="7">
        <f t="shared" si="96"/>
        <v>9.7638888888889053</v>
      </c>
      <c r="L124" s="7">
        <f t="shared" si="96"/>
        <v>-15.436111111111096</v>
      </c>
      <c r="M124" s="7">
        <f t="shared" si="96"/>
        <v>8.3638888888889049</v>
      </c>
      <c r="N124" s="8">
        <f>SUM(B124:M124)</f>
        <v>-9.1333333333331161</v>
      </c>
      <c r="O124" s="8">
        <f>AVERAGE(B124:M124)</f>
        <v>-0.76111111111109298</v>
      </c>
      <c r="T124" s="8">
        <v>11.063888888888906</v>
      </c>
      <c r="U124" s="8">
        <v>-13.75833333333334</v>
      </c>
      <c r="V124" s="5">
        <f t="shared" si="83"/>
        <v>1.7689014516583506</v>
      </c>
    </row>
    <row r="125" spans="1:23" ht="23.25">
      <c r="B125" s="7">
        <f>100*(B123-AVERAGE($B$15:$M$15, $B$33:$M$33,$B$51:$M$51,$B$69:$M$69,$B$87:$M$87,$B$105:$M$105,$B$123:$M$123,$B$141:$M$141,$B$159:$M$159))</f>
        <v>8.4416666666666593</v>
      </c>
      <c r="C125" s="7">
        <f t="shared" ref="C125:M125" si="97">100*(C123-AVERAGE($B$15:$M$15, $B$33:$M$33,$B$51:$M$51,$B$69:$M$69,$B$87:$M$87,$B$105:$M$105,$B$123:$M$123,$B$141:$M$141,$B$159:$M$159))</f>
        <v>-14.558333333333334</v>
      </c>
      <c r="D125" s="7">
        <f t="shared" si="97"/>
        <v>-14.958333333333334</v>
      </c>
      <c r="E125" s="7">
        <f t="shared" si="97"/>
        <v>-6.1583333333333377</v>
      </c>
      <c r="F125" s="7">
        <f t="shared" si="97"/>
        <v>15.241666666666664</v>
      </c>
      <c r="G125" s="7">
        <f>100*(G123-AVERAGE($B$15:$M$15, $B$33:$M$33,$B$51:$M$51,$B$69:$M$69,$B$87:$M$87,$B$105:$M$105,$B$123:$M$123,$B$141:$M$141,$B$159:$M$159))</f>
        <v>-11.158333333333337</v>
      </c>
      <c r="H125" s="7">
        <f t="shared" si="97"/>
        <v>25.741666666666664</v>
      </c>
      <c r="I125" s="7">
        <f t="shared" si="97"/>
        <v>-8.3583333333333343</v>
      </c>
      <c r="J125" s="7">
        <f t="shared" si="97"/>
        <v>7.1416666666666684</v>
      </c>
      <c r="K125" s="7">
        <f t="shared" si="97"/>
        <v>-13.658333333333339</v>
      </c>
      <c r="L125" s="7">
        <f t="shared" si="97"/>
        <v>11.541666666666661</v>
      </c>
      <c r="M125" s="7">
        <f t="shared" si="97"/>
        <v>15.041666666666664</v>
      </c>
      <c r="N125" s="8">
        <f>SUM(B125:M125)</f>
        <v>14.299999999999965</v>
      </c>
      <c r="O125" s="8">
        <f>AVERAGE(B125:M125)</f>
        <v>1.1916666666666638</v>
      </c>
      <c r="T125" s="8">
        <v>9.7638888888889053</v>
      </c>
      <c r="U125" s="8">
        <v>-13.658333333333339</v>
      </c>
      <c r="V125" s="5">
        <f t="shared" si="83"/>
        <v>0.90437892200554126</v>
      </c>
    </row>
    <row r="126" spans="1:23">
      <c r="T126" s="8">
        <v>12.163888888888907</v>
      </c>
      <c r="U126" s="8">
        <v>-13.85833333333334</v>
      </c>
      <c r="V126" s="5">
        <f t="shared" si="83"/>
        <v>2.7880919622787679</v>
      </c>
    </row>
    <row r="127" spans="1:23">
      <c r="A127" s="1" t="s">
        <v>22</v>
      </c>
      <c r="B127" s="1" t="s">
        <v>0</v>
      </c>
      <c r="C127" s="1" t="s">
        <v>2</v>
      </c>
      <c r="D127" s="1" t="s">
        <v>1</v>
      </c>
      <c r="E127" s="1" t="s">
        <v>3</v>
      </c>
      <c r="F127" s="1" t="s">
        <v>4</v>
      </c>
      <c r="G127" s="1" t="s">
        <v>5</v>
      </c>
      <c r="H127" s="1" t="s">
        <v>6</v>
      </c>
      <c r="I127" s="1" t="s">
        <v>7</v>
      </c>
      <c r="J127" s="1" t="s">
        <v>8</v>
      </c>
      <c r="K127" s="1" t="s">
        <v>9</v>
      </c>
      <c r="L127" s="1" t="s">
        <v>10</v>
      </c>
      <c r="M127" s="1" t="s">
        <v>11</v>
      </c>
      <c r="N127" s="1"/>
      <c r="O127" s="1"/>
      <c r="P127" s="5" t="s">
        <v>31</v>
      </c>
      <c r="Q127" s="5" t="s">
        <v>30</v>
      </c>
      <c r="T127" s="8">
        <v>12.463888888888908</v>
      </c>
      <c r="U127" s="8">
        <v>-13.558333333333339</v>
      </c>
      <c r="V127" s="5">
        <f t="shared" si="83"/>
        <v>2.9732345108972047</v>
      </c>
    </row>
    <row r="128" spans="1:23">
      <c r="A128" s="2" t="s">
        <v>0</v>
      </c>
      <c r="B128">
        <v>193</v>
      </c>
      <c r="C128">
        <v>44</v>
      </c>
      <c r="D128">
        <v>52</v>
      </c>
      <c r="E128">
        <v>76</v>
      </c>
      <c r="F128">
        <v>55</v>
      </c>
      <c r="G128">
        <v>57</v>
      </c>
      <c r="H128">
        <v>52</v>
      </c>
      <c r="I128">
        <v>76</v>
      </c>
      <c r="J128">
        <v>73</v>
      </c>
      <c r="K128">
        <v>63</v>
      </c>
      <c r="L128">
        <v>57</v>
      </c>
      <c r="M128">
        <v>71</v>
      </c>
      <c r="O128" s="2" t="s">
        <v>0</v>
      </c>
      <c r="P128" s="8">
        <f>B142</f>
        <v>-10.736111111111091</v>
      </c>
      <c r="Q128" s="8">
        <f>B143</f>
        <v>4.4416666666666664</v>
      </c>
      <c r="T128" s="10">
        <f>AVERAGE(T119:T127)</f>
        <v>9.5972222222222392</v>
      </c>
      <c r="U128" s="10">
        <f>AVERAGE(U119:U127)</f>
        <v>-12.769444444444447</v>
      </c>
      <c r="V128" s="11">
        <f>STDEV(V119:V127)</f>
        <v>1.1281861562873174</v>
      </c>
      <c r="W128" s="5">
        <f>SUM(V119:V127)</f>
        <v>23.192630548664354</v>
      </c>
    </row>
    <row r="129" spans="1:23">
      <c r="A129" s="2" t="s">
        <v>2</v>
      </c>
      <c r="B129">
        <v>55</v>
      </c>
      <c r="C129">
        <v>412</v>
      </c>
      <c r="D129">
        <v>61</v>
      </c>
      <c r="E129">
        <v>85</v>
      </c>
      <c r="F129">
        <v>35</v>
      </c>
      <c r="G129">
        <v>55</v>
      </c>
      <c r="H129">
        <v>58</v>
      </c>
      <c r="I129">
        <v>66</v>
      </c>
      <c r="J129">
        <v>102</v>
      </c>
      <c r="K129">
        <v>54</v>
      </c>
      <c r="L129">
        <v>65</v>
      </c>
      <c r="M129">
        <v>85</v>
      </c>
      <c r="O129" s="2" t="s">
        <v>2</v>
      </c>
      <c r="P129" s="8">
        <f>C142</f>
        <v>-20.336111111111094</v>
      </c>
      <c r="Q129" s="8">
        <f>C143</f>
        <v>-16.858333333333338</v>
      </c>
    </row>
    <row r="130" spans="1:23">
      <c r="A130" s="3" t="s">
        <v>1</v>
      </c>
      <c r="B130">
        <v>65</v>
      </c>
      <c r="C130">
        <v>42</v>
      </c>
      <c r="D130">
        <v>360</v>
      </c>
      <c r="E130">
        <v>50</v>
      </c>
      <c r="F130">
        <v>37</v>
      </c>
      <c r="G130">
        <v>55</v>
      </c>
      <c r="H130">
        <v>46</v>
      </c>
      <c r="I130">
        <v>69</v>
      </c>
      <c r="J130">
        <v>52</v>
      </c>
      <c r="K130">
        <v>55</v>
      </c>
      <c r="L130">
        <v>49</v>
      </c>
      <c r="M130">
        <v>36</v>
      </c>
      <c r="O130" s="3" t="s">
        <v>1</v>
      </c>
      <c r="P130" s="8">
        <f>D142</f>
        <v>13.663888888888909</v>
      </c>
      <c r="Q130" s="8">
        <f>D143</f>
        <v>-15.358333333333334</v>
      </c>
    </row>
    <row r="131" spans="1:23">
      <c r="A131" s="2" t="s">
        <v>3</v>
      </c>
      <c r="B131">
        <v>100</v>
      </c>
      <c r="C131">
        <v>63</v>
      </c>
      <c r="D131">
        <v>57</v>
      </c>
      <c r="E131">
        <v>165</v>
      </c>
      <c r="F131">
        <v>64</v>
      </c>
      <c r="G131">
        <v>74</v>
      </c>
      <c r="H131">
        <v>55</v>
      </c>
      <c r="I131">
        <v>92</v>
      </c>
      <c r="J131">
        <v>75</v>
      </c>
      <c r="K131">
        <v>74</v>
      </c>
      <c r="L131">
        <v>99</v>
      </c>
      <c r="M131">
        <v>72</v>
      </c>
      <c r="O131" s="2" t="s">
        <v>3</v>
      </c>
      <c r="P131" s="8">
        <f>E142</f>
        <v>-7.7361111111110938</v>
      </c>
      <c r="Q131" s="8">
        <f>E143</f>
        <v>-8.2583333333333346</v>
      </c>
      <c r="S131" s="2" t="s">
        <v>10</v>
      </c>
    </row>
    <row r="132" spans="1:23">
      <c r="A132" s="3" t="s">
        <v>4</v>
      </c>
      <c r="B132">
        <v>61</v>
      </c>
      <c r="C132">
        <v>46</v>
      </c>
      <c r="D132">
        <v>63</v>
      </c>
      <c r="E132">
        <v>90</v>
      </c>
      <c r="F132">
        <v>364</v>
      </c>
      <c r="G132">
        <v>79</v>
      </c>
      <c r="H132">
        <v>52</v>
      </c>
      <c r="I132">
        <v>84</v>
      </c>
      <c r="J132">
        <v>102</v>
      </c>
      <c r="K132">
        <v>82</v>
      </c>
      <c r="L132">
        <v>94</v>
      </c>
      <c r="M132">
        <v>66</v>
      </c>
      <c r="O132" s="3" t="s">
        <v>4</v>
      </c>
      <c r="P132" s="8">
        <f>F142</f>
        <v>14.06388888888891</v>
      </c>
      <c r="Q132" s="8">
        <f>F143</f>
        <v>15.841666666666665</v>
      </c>
      <c r="T132" s="8">
        <v>-12.836111111111093</v>
      </c>
      <c r="U132" s="8">
        <v>7.8416666666666579</v>
      </c>
      <c r="V132" s="5">
        <f>SQRT(POWER(($T$141-T132),2)+POWER(($U$141-U132),2))</f>
        <v>2.286325425353374</v>
      </c>
    </row>
    <row r="133" spans="1:23">
      <c r="A133" s="3" t="s">
        <v>5</v>
      </c>
      <c r="B133">
        <v>57</v>
      </c>
      <c r="C133">
        <v>46</v>
      </c>
      <c r="D133">
        <v>55</v>
      </c>
      <c r="E133">
        <v>82</v>
      </c>
      <c r="F133">
        <v>53</v>
      </c>
      <c r="G133">
        <v>309</v>
      </c>
      <c r="H133">
        <v>26</v>
      </c>
      <c r="I133">
        <v>67</v>
      </c>
      <c r="J133">
        <v>30</v>
      </c>
      <c r="K133">
        <v>49</v>
      </c>
      <c r="L133">
        <v>42</v>
      </c>
      <c r="M133">
        <v>68</v>
      </c>
      <c r="O133" s="3" t="s">
        <v>5</v>
      </c>
      <c r="P133" s="8">
        <f>G142</f>
        <v>10.963888888888906</v>
      </c>
      <c r="Q133" s="8">
        <f>G143</f>
        <v>-12.858333333333338</v>
      </c>
      <c r="T133" s="8">
        <v>-10.93611111111109</v>
      </c>
      <c r="U133" s="8">
        <v>11.541666666666661</v>
      </c>
      <c r="V133" s="5">
        <f t="shared" ref="V133:V140" si="98">SQRT(POWER(($T$141-T133),2)+POWER(($U$141-U133),2))</f>
        <v>3.2000964491637789</v>
      </c>
    </row>
    <row r="134" spans="1:23">
      <c r="A134" s="3" t="s">
        <v>6</v>
      </c>
      <c r="B134">
        <v>66</v>
      </c>
      <c r="C134">
        <v>42</v>
      </c>
      <c r="D134">
        <v>54</v>
      </c>
      <c r="E134">
        <v>56</v>
      </c>
      <c r="F134">
        <v>48</v>
      </c>
      <c r="G134">
        <v>50</v>
      </c>
      <c r="H134">
        <v>469</v>
      </c>
      <c r="I134">
        <v>50</v>
      </c>
      <c r="J134">
        <v>54</v>
      </c>
      <c r="K134">
        <v>43</v>
      </c>
      <c r="L134">
        <v>42</v>
      </c>
      <c r="M134">
        <v>62</v>
      </c>
      <c r="O134" s="3" t="s">
        <v>6</v>
      </c>
      <c r="P134" s="8">
        <f>H142</f>
        <v>18.463888888888903</v>
      </c>
      <c r="Q134" s="8">
        <f>H143</f>
        <v>23.24166666666666</v>
      </c>
      <c r="T134" s="8">
        <v>-18.336111111111091</v>
      </c>
      <c r="U134" s="8">
        <v>10.941666666666661</v>
      </c>
      <c r="V134" s="5">
        <f t="shared" si="98"/>
        <v>4.7268212898493251</v>
      </c>
    </row>
    <row r="135" spans="1:23">
      <c r="A135" s="2" t="s">
        <v>7</v>
      </c>
      <c r="B135">
        <v>109</v>
      </c>
      <c r="C135">
        <v>56</v>
      </c>
      <c r="D135">
        <v>72</v>
      </c>
      <c r="E135">
        <v>117</v>
      </c>
      <c r="F135">
        <v>64</v>
      </c>
      <c r="G135">
        <v>83</v>
      </c>
      <c r="H135">
        <v>51</v>
      </c>
      <c r="I135">
        <v>250</v>
      </c>
      <c r="J135">
        <v>62</v>
      </c>
      <c r="K135">
        <v>53</v>
      </c>
      <c r="L135">
        <v>69</v>
      </c>
      <c r="M135">
        <v>71</v>
      </c>
      <c r="O135" s="2" t="s">
        <v>7</v>
      </c>
      <c r="P135" s="8">
        <f>I142</f>
        <v>-10.736111111111091</v>
      </c>
      <c r="Q135" s="8">
        <f>I143</f>
        <v>-9.9583333333333357</v>
      </c>
      <c r="T135" s="8">
        <v>-13.736111111111093</v>
      </c>
      <c r="U135" s="8">
        <v>10.34166666666666</v>
      </c>
      <c r="V135" s="5">
        <f t="shared" si="98"/>
        <v>0.38952329206573616</v>
      </c>
    </row>
    <row r="136" spans="1:23">
      <c r="A136" s="2" t="s">
        <v>8</v>
      </c>
      <c r="B136">
        <v>61</v>
      </c>
      <c r="C136">
        <v>48</v>
      </c>
      <c r="D136">
        <v>54</v>
      </c>
      <c r="E136">
        <v>49</v>
      </c>
      <c r="F136">
        <v>57</v>
      </c>
      <c r="G136">
        <v>40</v>
      </c>
      <c r="H136">
        <v>44</v>
      </c>
      <c r="I136">
        <v>47</v>
      </c>
      <c r="J136">
        <v>212</v>
      </c>
      <c r="K136">
        <v>56</v>
      </c>
      <c r="L136">
        <v>48</v>
      </c>
      <c r="M136">
        <v>42</v>
      </c>
      <c r="O136" s="2" t="s">
        <v>8</v>
      </c>
      <c r="P136" s="8">
        <f>J142</f>
        <v>-9.6361111111110951</v>
      </c>
      <c r="Q136" s="8">
        <f>J143</f>
        <v>8.541666666666659</v>
      </c>
      <c r="T136" s="8">
        <v>-12.136111111111092</v>
      </c>
      <c r="U136" s="8">
        <v>8.0416666666666572</v>
      </c>
      <c r="V136" s="5">
        <f t="shared" si="98"/>
        <v>2.4782510758722038</v>
      </c>
    </row>
    <row r="137" spans="1:23">
      <c r="A137" s="3" t="s">
        <v>9</v>
      </c>
      <c r="B137">
        <v>82</v>
      </c>
      <c r="C137">
        <v>62</v>
      </c>
      <c r="D137">
        <v>61</v>
      </c>
      <c r="E137">
        <v>96</v>
      </c>
      <c r="F137">
        <v>101</v>
      </c>
      <c r="G137">
        <v>65</v>
      </c>
      <c r="H137">
        <v>44</v>
      </c>
      <c r="I137">
        <v>68</v>
      </c>
      <c r="J137">
        <v>106</v>
      </c>
      <c r="K137">
        <v>366</v>
      </c>
      <c r="L137">
        <v>95</v>
      </c>
      <c r="M137">
        <v>77</v>
      </c>
      <c r="O137" s="3" t="s">
        <v>9</v>
      </c>
      <c r="P137" s="8">
        <f>K142</f>
        <v>12.163888888888907</v>
      </c>
      <c r="Q137" s="8">
        <f>K143</f>
        <v>-13.85833333333334</v>
      </c>
      <c r="T137" s="8">
        <v>-11.836111111111091</v>
      </c>
      <c r="U137" s="8">
        <v>9.24166666666666</v>
      </c>
      <c r="V137" s="5">
        <f t="shared" si="98"/>
        <v>2.0079164312943227</v>
      </c>
    </row>
    <row r="138" spans="1:23">
      <c r="A138" s="2" t="s">
        <v>10</v>
      </c>
      <c r="B138">
        <v>85</v>
      </c>
      <c r="C138">
        <v>76</v>
      </c>
      <c r="D138">
        <v>63</v>
      </c>
      <c r="E138">
        <v>81</v>
      </c>
      <c r="F138">
        <v>80</v>
      </c>
      <c r="G138">
        <v>77</v>
      </c>
      <c r="H138">
        <v>51</v>
      </c>
      <c r="I138">
        <v>72</v>
      </c>
      <c r="J138">
        <v>68</v>
      </c>
      <c r="K138">
        <v>74</v>
      </c>
      <c r="L138">
        <v>290</v>
      </c>
      <c r="M138">
        <v>64</v>
      </c>
      <c r="O138" s="2" t="s">
        <v>10</v>
      </c>
      <c r="P138" s="8">
        <f>L142</f>
        <v>-13.236111111111093</v>
      </c>
      <c r="Q138" s="8">
        <f>L143</f>
        <v>9.3416666666666597</v>
      </c>
      <c r="T138" s="8">
        <v>-15.436111111111096</v>
      </c>
      <c r="U138" s="8">
        <v>11.541666666666661</v>
      </c>
      <c r="V138" s="5">
        <f t="shared" si="98"/>
        <v>2.3432066242545999</v>
      </c>
    </row>
    <row r="139" spans="1:23">
      <c r="A139" s="3" t="s">
        <v>11</v>
      </c>
      <c r="B139">
        <v>66</v>
      </c>
      <c r="C139">
        <v>63</v>
      </c>
      <c r="D139">
        <v>48</v>
      </c>
      <c r="E139">
        <v>53</v>
      </c>
      <c r="F139">
        <v>42</v>
      </c>
      <c r="G139">
        <v>56</v>
      </c>
      <c r="H139">
        <v>52</v>
      </c>
      <c r="I139">
        <v>59</v>
      </c>
      <c r="J139">
        <v>64</v>
      </c>
      <c r="K139">
        <v>31</v>
      </c>
      <c r="L139">
        <v>50</v>
      </c>
      <c r="M139">
        <v>286</v>
      </c>
      <c r="O139" s="3" t="s">
        <v>11</v>
      </c>
      <c r="P139" s="8">
        <f>M142</f>
        <v>9.0638888888889042</v>
      </c>
      <c r="Q139" s="8">
        <f>M143</f>
        <v>10.34166666666666</v>
      </c>
      <c r="T139" s="8">
        <v>-13.236111111111093</v>
      </c>
      <c r="U139" s="8">
        <v>9.3416666666666597</v>
      </c>
      <c r="V139" s="5">
        <f t="shared" si="98"/>
        <v>0.77571154114253471</v>
      </c>
    </row>
    <row r="140" spans="1:23">
      <c r="A140" s="4" t="s">
        <v>12</v>
      </c>
      <c r="B140" s="6">
        <f>(B130+B132+B133+B134+B137+B139)/SUM(B128:B139)</f>
        <v>0.39700000000000002</v>
      </c>
      <c r="C140" s="6">
        <f t="shared" ref="C140" si="99">(C130+C132+C133+C134+C137+C139)/SUM(C128:C139)</f>
        <v>0.30099999999999999</v>
      </c>
      <c r="D140" s="6">
        <f t="shared" ref="D140" si="100">(D130+D132+D133+D134+D137+D139)/SUM(D128:D139)</f>
        <v>0.64100000000000001</v>
      </c>
      <c r="E140" s="6">
        <f t="shared" ref="E140" si="101">(E130+E132+E133+E134+E137+E139)/SUM(E128:E139)</f>
        <v>0.42699999999999999</v>
      </c>
      <c r="F140" s="6">
        <f t="shared" ref="F140" si="102">(F130+F132+F133+F134+F137+F139)/SUM(F128:F139)</f>
        <v>0.64500000000000002</v>
      </c>
      <c r="G140" s="6">
        <f t="shared" ref="G140" si="103">(G130+G132+G133+G134+G137+G139)/SUM(G128:G139)</f>
        <v>0.61399999999999999</v>
      </c>
      <c r="H140" s="6">
        <f t="shared" ref="H140" si="104">(H130+H132+H133+H134+H137+H139)/SUM(H128:H139)</f>
        <v>0.68899999999999995</v>
      </c>
      <c r="I140" s="6">
        <f t="shared" ref="I140" si="105">(I130+I132+I133+I134+I137+I139)/SUM(I128:I139)</f>
        <v>0.39700000000000002</v>
      </c>
      <c r="J140" s="6">
        <f t="shared" ref="J140" si="106">(J130+J132+J133+J134+J137+J139)/SUM(J128:J139)</f>
        <v>0.40799999999999997</v>
      </c>
      <c r="K140" s="6">
        <f t="shared" ref="K140" si="107">(K130+K132+K133+K134+K137+K139)/SUM(K128:K139)</f>
        <v>0.626</v>
      </c>
      <c r="L140" s="6">
        <f t="shared" ref="L140" si="108">(L130+L132+L133+L134+L137+L139)/SUM(L128:L139)</f>
        <v>0.372</v>
      </c>
      <c r="M140" s="6">
        <f t="shared" ref="M140" si="109">(M130+M132+M133+M134+M137+M139)/SUM(M128:M139)</f>
        <v>0.59499999999999997</v>
      </c>
      <c r="P140" s="9">
        <f>AVERAGE(P128:P139)</f>
        <v>0.49722222222224016</v>
      </c>
      <c r="Q140" s="9">
        <f>AVERAGE(Q128:Q139)</f>
        <v>-0.45000000000000401</v>
      </c>
      <c r="T140" s="8">
        <v>-14.936111111111094</v>
      </c>
      <c r="U140" s="8">
        <v>10.74166666666666</v>
      </c>
      <c r="V140" s="5">
        <f t="shared" si="98"/>
        <v>1.4547071318675044</v>
      </c>
    </row>
    <row r="141" spans="1:23">
      <c r="A141" s="4" t="s">
        <v>13</v>
      </c>
      <c r="B141" s="6">
        <f>(B128+B132+B134+B136+B138+B139)/SUM(B128:B139)</f>
        <v>0.53200000000000003</v>
      </c>
      <c r="C141" s="6">
        <f t="shared" ref="C141:M141" si="110">(C128+C132+C134+C136+C138+C139)/SUM(C128:C139)</f>
        <v>0.31900000000000001</v>
      </c>
      <c r="D141" s="6">
        <f t="shared" si="110"/>
        <v>0.33400000000000002</v>
      </c>
      <c r="E141" s="6">
        <f t="shared" si="110"/>
        <v>0.40500000000000003</v>
      </c>
      <c r="F141" s="6">
        <f t="shared" si="110"/>
        <v>0.64600000000000002</v>
      </c>
      <c r="G141" s="6">
        <f t="shared" si="110"/>
        <v>0.35899999999999999</v>
      </c>
      <c r="H141" s="6">
        <f t="shared" si="110"/>
        <v>0.72</v>
      </c>
      <c r="I141" s="6">
        <f t="shared" si="110"/>
        <v>0.38800000000000001</v>
      </c>
      <c r="J141" s="6">
        <f t="shared" si="110"/>
        <v>0.57299999999999995</v>
      </c>
      <c r="K141" s="6">
        <f t="shared" si="110"/>
        <v>0.34899999999999998</v>
      </c>
      <c r="L141" s="6">
        <f t="shared" si="110"/>
        <v>0.58099999999999996</v>
      </c>
      <c r="M141" s="6">
        <f t="shared" si="110"/>
        <v>0.59099999999999997</v>
      </c>
      <c r="T141" s="10">
        <f>AVERAGE(T132:T140)</f>
        <v>-13.713888888888869</v>
      </c>
      <c r="U141" s="10">
        <f>AVERAGE(U132:U140)</f>
        <v>9.9527777777777704</v>
      </c>
      <c r="V141" s="11">
        <f>STDEV(V132:V140)</f>
        <v>1.2935940636729701</v>
      </c>
      <c r="W141" s="5">
        <f>SUM(V132:V140)</f>
        <v>19.662559260863379</v>
      </c>
    </row>
    <row r="142" spans="1:23" ht="23.25">
      <c r="B142" s="7">
        <f>100*(B140-AVERAGE($B$14:$M$14, $B$32:$M$32, $B$50:$M$50, $B$68:$M$68,$B$86:$M$86,$B$104:$M$104, $B$122:$M$122, $B$140:$M$140, $B$158:$M$158))</f>
        <v>-10.736111111111091</v>
      </c>
      <c r="C142" s="7">
        <f t="shared" ref="C142:M142" si="111">100*(C140-AVERAGE($B$14:$M$14, $B$32:$M$32, $B$50:$M$50, $B$68:$M$68,$B$86:$M$86,$B$104:$M$104, $B$122:$M$122, $B$140:$M$140, $B$158:$M$158))</f>
        <v>-20.336111111111094</v>
      </c>
      <c r="D142" s="7">
        <f t="shared" si="111"/>
        <v>13.663888888888909</v>
      </c>
      <c r="E142" s="7">
        <f t="shared" si="111"/>
        <v>-7.7361111111110938</v>
      </c>
      <c r="F142" s="7">
        <f t="shared" si="111"/>
        <v>14.06388888888891</v>
      </c>
      <c r="G142" s="7">
        <f t="shared" si="111"/>
        <v>10.963888888888906</v>
      </c>
      <c r="H142" s="7">
        <f t="shared" si="111"/>
        <v>18.463888888888903</v>
      </c>
      <c r="I142" s="7">
        <f t="shared" si="111"/>
        <v>-10.736111111111091</v>
      </c>
      <c r="J142" s="7">
        <f t="shared" si="111"/>
        <v>-9.6361111111110951</v>
      </c>
      <c r="K142" s="7">
        <f t="shared" si="111"/>
        <v>12.163888888888907</v>
      </c>
      <c r="L142" s="7">
        <f t="shared" si="111"/>
        <v>-13.236111111111093</v>
      </c>
      <c r="M142" s="7">
        <f t="shared" si="111"/>
        <v>9.0638888888889042</v>
      </c>
      <c r="N142" s="8">
        <f>SUM(B142:M142)</f>
        <v>5.9666666666668817</v>
      </c>
      <c r="O142" s="8">
        <f>AVERAGE(B142:M142)</f>
        <v>0.49722222222224016</v>
      </c>
    </row>
    <row r="143" spans="1:23" ht="23.25">
      <c r="B143" s="7">
        <f>100*(B141-AVERAGE($B$15:$M$15, $B$33:$M$33,$B$51:$M$51,$B$69:$M$69,$B$87:$M$87,$B$105:$M$105,$B$123:$M$123,$B$141:$M$141,$B$159:$M$159))</f>
        <v>4.4416666666666664</v>
      </c>
      <c r="C143" s="7">
        <f t="shared" ref="C143:M143" si="112">100*(C141-AVERAGE($B$15:$M$15, $B$33:$M$33,$B$51:$M$51,$B$69:$M$69,$B$87:$M$87,$B$105:$M$105,$B$123:$M$123,$B$141:$M$141,$B$159:$M$159))</f>
        <v>-16.858333333333338</v>
      </c>
      <c r="D143" s="7">
        <f t="shared" si="112"/>
        <v>-15.358333333333334</v>
      </c>
      <c r="E143" s="7">
        <f t="shared" si="112"/>
        <v>-8.2583333333333346</v>
      </c>
      <c r="F143" s="7">
        <f t="shared" si="112"/>
        <v>15.841666666666665</v>
      </c>
      <c r="G143" s="7">
        <f t="shared" si="112"/>
        <v>-12.858333333333338</v>
      </c>
      <c r="H143" s="7">
        <f t="shared" si="112"/>
        <v>23.24166666666666</v>
      </c>
      <c r="I143" s="7">
        <f t="shared" si="112"/>
        <v>-9.9583333333333357</v>
      </c>
      <c r="J143" s="7">
        <f t="shared" si="112"/>
        <v>8.541666666666659</v>
      </c>
      <c r="K143" s="7">
        <f t="shared" si="112"/>
        <v>-13.85833333333334</v>
      </c>
      <c r="L143" s="7">
        <f t="shared" si="112"/>
        <v>9.3416666666666597</v>
      </c>
      <c r="M143" s="7">
        <f t="shared" si="112"/>
        <v>10.34166666666666</v>
      </c>
      <c r="N143" s="8">
        <f>SUM(B143:M143)</f>
        <v>-5.4000000000000483</v>
      </c>
      <c r="O143" s="8">
        <f>AVERAGE(B143:M143)</f>
        <v>-0.45000000000000401</v>
      </c>
    </row>
    <row r="145" spans="1:26">
      <c r="A145" s="1" t="s">
        <v>23</v>
      </c>
      <c r="B145" s="1" t="s">
        <v>0</v>
      </c>
      <c r="C145" s="1" t="s">
        <v>2</v>
      </c>
      <c r="D145" s="1" t="s">
        <v>1</v>
      </c>
      <c r="E145" s="1" t="s">
        <v>3</v>
      </c>
      <c r="F145" s="1" t="s">
        <v>4</v>
      </c>
      <c r="G145" s="1" t="s">
        <v>5</v>
      </c>
      <c r="H145" s="1" t="s">
        <v>6</v>
      </c>
      <c r="I145" s="1" t="s">
        <v>7</v>
      </c>
      <c r="J145" s="1" t="s">
        <v>8</v>
      </c>
      <c r="K145" s="1" t="s">
        <v>9</v>
      </c>
      <c r="L145" s="1" t="s">
        <v>10</v>
      </c>
      <c r="M145" s="1" t="s">
        <v>11</v>
      </c>
      <c r="O145" s="1"/>
      <c r="P145" s="5" t="s">
        <v>31</v>
      </c>
      <c r="Q145" s="5" t="s">
        <v>30</v>
      </c>
      <c r="S145" s="3" t="s">
        <v>11</v>
      </c>
    </row>
    <row r="146" spans="1:26">
      <c r="A146" s="2" t="s">
        <v>0</v>
      </c>
      <c r="B146">
        <v>232</v>
      </c>
      <c r="C146">
        <v>26</v>
      </c>
      <c r="D146">
        <v>65</v>
      </c>
      <c r="E146">
        <v>79</v>
      </c>
      <c r="F146">
        <v>46</v>
      </c>
      <c r="G146">
        <v>60</v>
      </c>
      <c r="H146">
        <v>54</v>
      </c>
      <c r="I146">
        <v>98</v>
      </c>
      <c r="J146">
        <v>81</v>
      </c>
      <c r="K146">
        <v>72</v>
      </c>
      <c r="L146">
        <v>85</v>
      </c>
      <c r="M146">
        <v>72</v>
      </c>
      <c r="O146" s="2" t="s">
        <v>0</v>
      </c>
      <c r="P146" s="8">
        <f>B160</f>
        <v>-12.736111111111093</v>
      </c>
      <c r="Q146" s="8">
        <f>B161</f>
        <v>4.6416666666666657</v>
      </c>
      <c r="T146" s="8">
        <v>15.263888888888911</v>
      </c>
      <c r="U146" s="8">
        <v>18.241666666666667</v>
      </c>
      <c r="V146" s="5">
        <f>SQRT(POWER(($T$155-T146),2)+POWER(($U$155-U146),2))</f>
        <v>7.0324292906786594</v>
      </c>
      <c r="X146"/>
      <c r="Y146"/>
      <c r="Z146"/>
    </row>
    <row r="147" spans="1:26">
      <c r="A147" s="2" t="s">
        <v>2</v>
      </c>
      <c r="B147">
        <v>59</v>
      </c>
      <c r="C147">
        <v>693</v>
      </c>
      <c r="D147">
        <v>62</v>
      </c>
      <c r="E147">
        <v>53</v>
      </c>
      <c r="F147">
        <v>34</v>
      </c>
      <c r="G147">
        <v>62</v>
      </c>
      <c r="H147">
        <v>49</v>
      </c>
      <c r="I147">
        <v>58</v>
      </c>
      <c r="J147">
        <v>107</v>
      </c>
      <c r="K147">
        <v>28</v>
      </c>
      <c r="L147">
        <v>45</v>
      </c>
      <c r="M147">
        <v>76</v>
      </c>
      <c r="O147" s="2" t="s">
        <v>2</v>
      </c>
      <c r="P147" s="8">
        <f>C160</f>
        <v>-33.236111111111093</v>
      </c>
      <c r="Q147" s="8">
        <f>C161</f>
        <v>-33.058333333333337</v>
      </c>
      <c r="T147" s="8">
        <v>13.463888888888908</v>
      </c>
      <c r="U147" s="8">
        <v>17.041666666666664</v>
      </c>
      <c r="V147" s="5">
        <f t="shared" ref="V147:V154" si="113">SQRT(POWER(($T$155-T147),2)+POWER(($U$155-U147),2))</f>
        <v>4.9032365224473677</v>
      </c>
      <c r="X147"/>
      <c r="Y147"/>
      <c r="Z147"/>
    </row>
    <row r="148" spans="1:26">
      <c r="A148" s="3" t="s">
        <v>1</v>
      </c>
      <c r="B148">
        <v>73</v>
      </c>
      <c r="C148">
        <v>32</v>
      </c>
      <c r="D148">
        <v>336</v>
      </c>
      <c r="E148">
        <v>46</v>
      </c>
      <c r="F148">
        <v>46</v>
      </c>
      <c r="G148">
        <v>60</v>
      </c>
      <c r="H148">
        <v>53</v>
      </c>
      <c r="I148">
        <v>77</v>
      </c>
      <c r="J148">
        <v>50</v>
      </c>
      <c r="K148">
        <v>52</v>
      </c>
      <c r="L148">
        <v>54</v>
      </c>
      <c r="M148">
        <v>42</v>
      </c>
      <c r="O148" s="3" t="s">
        <v>1</v>
      </c>
      <c r="P148" s="8">
        <f>D160</f>
        <v>12.463888888888908</v>
      </c>
      <c r="Q148" s="8">
        <f>D161</f>
        <v>-14.758333333333335</v>
      </c>
      <c r="T148" s="8">
        <v>11.863888888888907</v>
      </c>
      <c r="U148" s="8">
        <v>13.341666666666663</v>
      </c>
      <c r="V148" s="5">
        <f t="shared" si="113"/>
        <v>1.8198154837954672</v>
      </c>
      <c r="X148"/>
      <c r="Y148"/>
      <c r="Z148"/>
    </row>
    <row r="149" spans="1:26">
      <c r="A149" s="2" t="s">
        <v>3</v>
      </c>
      <c r="B149">
        <v>93</v>
      </c>
      <c r="C149">
        <v>31</v>
      </c>
      <c r="D149">
        <v>78</v>
      </c>
      <c r="E149">
        <v>189</v>
      </c>
      <c r="F149">
        <v>54</v>
      </c>
      <c r="G149">
        <v>57</v>
      </c>
      <c r="H149">
        <v>49</v>
      </c>
      <c r="I149">
        <v>83</v>
      </c>
      <c r="J149">
        <v>75</v>
      </c>
      <c r="K149">
        <v>73</v>
      </c>
      <c r="L149">
        <v>95</v>
      </c>
      <c r="M149">
        <v>63</v>
      </c>
      <c r="O149" s="2" t="s">
        <v>3</v>
      </c>
      <c r="P149" s="8">
        <f>E160</f>
        <v>-10.53611111111109</v>
      </c>
      <c r="Q149" s="8">
        <f>E161</f>
        <v>-4.8583333333333369</v>
      </c>
      <c r="T149" s="8">
        <v>4.9638888888889117</v>
      </c>
      <c r="U149" s="8">
        <v>8.4416666666666593</v>
      </c>
      <c r="V149" s="5">
        <f t="shared" si="113"/>
        <v>7.1889232353635961</v>
      </c>
      <c r="X149"/>
      <c r="Y149"/>
      <c r="Z149"/>
    </row>
    <row r="150" spans="1:26">
      <c r="A150" s="3" t="s">
        <v>4</v>
      </c>
      <c r="B150">
        <v>58</v>
      </c>
      <c r="C150">
        <v>20</v>
      </c>
      <c r="D150">
        <v>52</v>
      </c>
      <c r="E150">
        <v>76</v>
      </c>
      <c r="F150">
        <v>419</v>
      </c>
      <c r="G150">
        <v>82</v>
      </c>
      <c r="H150">
        <v>40</v>
      </c>
      <c r="I150">
        <v>73</v>
      </c>
      <c r="J150">
        <v>75</v>
      </c>
      <c r="K150">
        <v>69</v>
      </c>
      <c r="L150">
        <v>79</v>
      </c>
      <c r="M150">
        <v>62</v>
      </c>
      <c r="O150" s="3" t="s">
        <v>4</v>
      </c>
      <c r="P150" s="8">
        <f>F160</f>
        <v>18.563888888888901</v>
      </c>
      <c r="Q150" s="8">
        <f>F161</f>
        <v>16.641666666666666</v>
      </c>
      <c r="T150" s="8">
        <v>7.3638888888889031</v>
      </c>
      <c r="U150" s="8">
        <v>12.641666666666662</v>
      </c>
      <c r="V150" s="5">
        <f t="shared" si="113"/>
        <v>2.8285362440581583</v>
      </c>
      <c r="X150"/>
      <c r="Y150"/>
      <c r="Z150"/>
    </row>
    <row r="151" spans="1:26">
      <c r="A151" s="3" t="s">
        <v>5</v>
      </c>
      <c r="B151">
        <v>58</v>
      </c>
      <c r="C151">
        <v>40</v>
      </c>
      <c r="D151">
        <v>50</v>
      </c>
      <c r="E151">
        <v>82</v>
      </c>
      <c r="F151">
        <v>63</v>
      </c>
      <c r="G151">
        <v>297</v>
      </c>
      <c r="H151">
        <v>43</v>
      </c>
      <c r="I151">
        <v>93</v>
      </c>
      <c r="J151">
        <v>70</v>
      </c>
      <c r="K151">
        <v>61</v>
      </c>
      <c r="L151">
        <v>47</v>
      </c>
      <c r="M151">
        <v>53</v>
      </c>
      <c r="O151" s="3" t="s">
        <v>5</v>
      </c>
      <c r="P151" s="8">
        <f>G160</f>
        <v>11.263888888888907</v>
      </c>
      <c r="Q151" s="8">
        <f>G161</f>
        <v>-11.958333333333337</v>
      </c>
      <c r="T151" s="8">
        <v>9.4638888888889046</v>
      </c>
      <c r="U151" s="8">
        <v>11.641666666666662</v>
      </c>
      <c r="V151" s="5">
        <f t="shared" si="113"/>
        <v>1.9679531260100791</v>
      </c>
      <c r="X151"/>
      <c r="Y151"/>
      <c r="Z151"/>
    </row>
    <row r="152" spans="1:26">
      <c r="A152" s="3" t="s">
        <v>6</v>
      </c>
      <c r="B152">
        <v>54</v>
      </c>
      <c r="C152">
        <v>28</v>
      </c>
      <c r="D152">
        <v>79</v>
      </c>
      <c r="E152">
        <v>56</v>
      </c>
      <c r="F152">
        <v>45</v>
      </c>
      <c r="G152">
        <v>53</v>
      </c>
      <c r="H152">
        <v>504</v>
      </c>
      <c r="I152">
        <v>49</v>
      </c>
      <c r="J152">
        <v>50</v>
      </c>
      <c r="K152">
        <v>30</v>
      </c>
      <c r="L152">
        <v>37</v>
      </c>
      <c r="M152">
        <v>59</v>
      </c>
      <c r="O152" s="3" t="s">
        <v>6</v>
      </c>
      <c r="P152" s="8">
        <f>H160</f>
        <v>21.563888888888904</v>
      </c>
      <c r="Q152" s="8">
        <f>H161</f>
        <v>24.141666666666662</v>
      </c>
      <c r="T152" s="8">
        <v>8.3638888888889049</v>
      </c>
      <c r="U152" s="8">
        <v>15.041666666666664</v>
      </c>
      <c r="V152" s="5">
        <f t="shared" si="113"/>
        <v>2.2736548051187357</v>
      </c>
      <c r="X152"/>
      <c r="Y152"/>
      <c r="Z152"/>
    </row>
    <row r="153" spans="1:26">
      <c r="A153" s="2" t="s">
        <v>7</v>
      </c>
      <c r="B153">
        <v>109</v>
      </c>
      <c r="C153">
        <v>23</v>
      </c>
      <c r="D153">
        <v>60</v>
      </c>
      <c r="E153">
        <v>109</v>
      </c>
      <c r="F153">
        <v>63</v>
      </c>
      <c r="G153">
        <v>87</v>
      </c>
      <c r="H153">
        <v>43</v>
      </c>
      <c r="I153">
        <v>224</v>
      </c>
      <c r="J153">
        <v>62</v>
      </c>
      <c r="K153">
        <v>52</v>
      </c>
      <c r="L153">
        <v>68</v>
      </c>
      <c r="M153">
        <v>51</v>
      </c>
      <c r="O153" s="2" t="s">
        <v>7</v>
      </c>
      <c r="P153" s="8">
        <f>I160</f>
        <v>-9.2361111111110947</v>
      </c>
      <c r="Q153" s="8">
        <f>I161</f>
        <v>-8.658333333333335</v>
      </c>
      <c r="T153" s="8">
        <v>9.0638888888889042</v>
      </c>
      <c r="U153" s="8">
        <v>10.34166666666666</v>
      </c>
      <c r="V153" s="5">
        <f t="shared" si="113"/>
        <v>3.3280884662980634</v>
      </c>
      <c r="X153"/>
      <c r="Y153"/>
      <c r="Z153"/>
    </row>
    <row r="154" spans="1:26">
      <c r="A154" s="2" t="s">
        <v>8</v>
      </c>
      <c r="B154">
        <v>56</v>
      </c>
      <c r="C154">
        <v>27</v>
      </c>
      <c r="D154">
        <v>40</v>
      </c>
      <c r="E154">
        <v>56</v>
      </c>
      <c r="F154">
        <v>50</v>
      </c>
      <c r="G154">
        <v>67</v>
      </c>
      <c r="H154">
        <v>37</v>
      </c>
      <c r="I154">
        <v>58</v>
      </c>
      <c r="J154">
        <v>189</v>
      </c>
      <c r="K154">
        <v>54</v>
      </c>
      <c r="L154">
        <v>47</v>
      </c>
      <c r="M154">
        <v>67</v>
      </c>
      <c r="O154" s="2" t="s">
        <v>8</v>
      </c>
      <c r="P154" s="8">
        <f>J160</f>
        <v>-8.5361111111110937</v>
      </c>
      <c r="Q154" s="8">
        <f>J161</f>
        <v>3.1416666666666648</v>
      </c>
      <c r="T154" s="8">
        <v>10.663888888888906</v>
      </c>
      <c r="U154" s="8">
        <v>14.941666666666665</v>
      </c>
      <c r="V154" s="5">
        <f t="shared" si="113"/>
        <v>1.5479576349196957</v>
      </c>
      <c r="X154"/>
      <c r="Y154"/>
      <c r="Z154"/>
    </row>
    <row r="155" spans="1:26">
      <c r="A155" s="3" t="s">
        <v>9</v>
      </c>
      <c r="B155">
        <v>74</v>
      </c>
      <c r="C155">
        <v>24</v>
      </c>
      <c r="D155">
        <v>74</v>
      </c>
      <c r="E155">
        <v>82</v>
      </c>
      <c r="F155">
        <v>86</v>
      </c>
      <c r="G155">
        <v>69</v>
      </c>
      <c r="H155">
        <v>34</v>
      </c>
      <c r="I155">
        <v>64</v>
      </c>
      <c r="J155">
        <v>117</v>
      </c>
      <c r="K155">
        <v>382</v>
      </c>
      <c r="L155">
        <v>96</v>
      </c>
      <c r="M155">
        <v>78</v>
      </c>
      <c r="O155" s="3" t="s">
        <v>9</v>
      </c>
      <c r="P155" s="8">
        <f>K160</f>
        <v>12.463888888888908</v>
      </c>
      <c r="Q155" s="8">
        <f>K161</f>
        <v>-13.558333333333339</v>
      </c>
      <c r="T155" s="10">
        <f>AVERAGE(T146:T154)</f>
        <v>10.052777777777795</v>
      </c>
      <c r="U155" s="10">
        <f>AVERAGE(U146:U154)</f>
        <v>13.51944444444444</v>
      </c>
      <c r="V155" s="11">
        <f>STDEV(V146:V154)</f>
        <v>2.2024253459746359</v>
      </c>
      <c r="W155" s="5">
        <f>SUM(V146:V154)</f>
        <v>32.890594808689819</v>
      </c>
      <c r="X155"/>
      <c r="Y155"/>
      <c r="Z155"/>
    </row>
    <row r="156" spans="1:26">
      <c r="A156" s="2" t="s">
        <v>10</v>
      </c>
      <c r="B156">
        <v>74</v>
      </c>
      <c r="C156">
        <v>28</v>
      </c>
      <c r="D156">
        <v>66</v>
      </c>
      <c r="E156">
        <v>115</v>
      </c>
      <c r="F156">
        <v>63</v>
      </c>
      <c r="G156">
        <v>50</v>
      </c>
      <c r="H156">
        <v>48</v>
      </c>
      <c r="I156">
        <v>67</v>
      </c>
      <c r="J156">
        <v>67</v>
      </c>
      <c r="K156">
        <v>92</v>
      </c>
      <c r="L156">
        <v>305</v>
      </c>
      <c r="M156">
        <v>60</v>
      </c>
      <c r="O156" s="2" t="s">
        <v>10</v>
      </c>
      <c r="P156" s="8">
        <f>L160</f>
        <v>-14.936111111111094</v>
      </c>
      <c r="Q156" s="8">
        <f>L161</f>
        <v>10.74166666666666</v>
      </c>
      <c r="X156"/>
      <c r="Y156"/>
      <c r="Z156"/>
    </row>
    <row r="157" spans="1:26">
      <c r="A157" s="3" t="s">
        <v>11</v>
      </c>
      <c r="B157">
        <v>60</v>
      </c>
      <c r="C157">
        <v>28</v>
      </c>
      <c r="D157">
        <v>38</v>
      </c>
      <c r="E157">
        <v>57</v>
      </c>
      <c r="F157">
        <v>31</v>
      </c>
      <c r="G157">
        <v>56</v>
      </c>
      <c r="H157">
        <v>46</v>
      </c>
      <c r="I157">
        <v>56</v>
      </c>
      <c r="J157">
        <v>57</v>
      </c>
      <c r="K157">
        <v>35</v>
      </c>
      <c r="L157">
        <v>42</v>
      </c>
      <c r="M157">
        <v>317</v>
      </c>
      <c r="O157" s="3" t="s">
        <v>11</v>
      </c>
      <c r="P157" s="8">
        <f>M160</f>
        <v>10.663888888888906</v>
      </c>
      <c r="Q157" s="8">
        <f>M161</f>
        <v>14.941666666666665</v>
      </c>
      <c r="X157"/>
      <c r="Y157"/>
      <c r="Z157"/>
    </row>
    <row r="158" spans="1:26">
      <c r="A158" s="4" t="s">
        <v>12</v>
      </c>
      <c r="B158" s="6">
        <f>(B148+B150+B151+B152+B155+B157)/SUM(B146:B157)</f>
        <v>0.377</v>
      </c>
      <c r="C158" s="6">
        <f t="shared" ref="C158" si="114">(C148+C150+C151+C152+C155+C157)/SUM(C146:C157)</f>
        <v>0.17199999999999999</v>
      </c>
      <c r="D158" s="6">
        <f t="shared" ref="D158" si="115">(D148+D150+D151+D152+D155+D157)/SUM(D146:D157)</f>
        <v>0.629</v>
      </c>
      <c r="E158" s="6">
        <f t="shared" ref="E158" si="116">(E148+E150+E151+E152+E155+E157)/SUM(E146:E157)</f>
        <v>0.39900000000000002</v>
      </c>
      <c r="F158" s="6">
        <f t="shared" ref="F158" si="117">(F148+F150+F151+F152+F155+F157)/SUM(F146:F157)</f>
        <v>0.69</v>
      </c>
      <c r="G158" s="6">
        <f t="shared" ref="G158" si="118">(G148+G150+G151+G152+G155+G157)/SUM(G146:G157)</f>
        <v>0.61699999999999999</v>
      </c>
      <c r="H158" s="6">
        <f t="shared" ref="H158" si="119">(H148+H150+H151+H152+H155+H157)/SUM(H146:H157)</f>
        <v>0.72</v>
      </c>
      <c r="I158" s="6">
        <f t="shared" ref="I158" si="120">(I148+I150+I151+I152+I155+I157)/SUM(I146:I157)</f>
        <v>0.41199999999999998</v>
      </c>
      <c r="J158" s="6">
        <f t="shared" ref="J158" si="121">(J148+J150+J151+J152+J155+J157)/SUM(J146:J157)</f>
        <v>0.41899999999999998</v>
      </c>
      <c r="K158" s="6">
        <f t="shared" ref="K158" si="122">(K148+K150+K151+K152+K155+K157)/SUM(K146:K157)</f>
        <v>0.629</v>
      </c>
      <c r="L158" s="6">
        <f t="shared" ref="L158" si="123">(L148+L150+L151+L152+L155+L157)/SUM(L146:L157)</f>
        <v>0.35499999999999998</v>
      </c>
      <c r="M158" s="6">
        <f t="shared" ref="M158" si="124">(M148+M150+M151+M152+M155+M157)/SUM(M146:M157)</f>
        <v>0.61099999999999999</v>
      </c>
      <c r="P158" s="9">
        <f>AVERAGE(P146:P157)</f>
        <v>-0.18611111111109357</v>
      </c>
      <c r="Q158" s="9">
        <f>AVERAGE(Q146:Q157)</f>
        <v>-1.0500000000000023</v>
      </c>
      <c r="X158"/>
      <c r="Y158"/>
      <c r="Z158"/>
    </row>
    <row r="159" spans="1:26">
      <c r="A159" s="4" t="s">
        <v>13</v>
      </c>
      <c r="B159" s="6">
        <f>(B146+B150+B152+B154+B156+B157)/SUM(B146:B157)</f>
        <v>0.53400000000000003</v>
      </c>
      <c r="C159" s="6">
        <f t="shared" ref="C159:M159" si="125">(C146+C150+C152+C154+C156+C157)/SUM(C146:C157)</f>
        <v>0.157</v>
      </c>
      <c r="D159" s="6">
        <f t="shared" si="125"/>
        <v>0.34</v>
      </c>
      <c r="E159" s="6">
        <f t="shared" si="125"/>
        <v>0.439</v>
      </c>
      <c r="F159" s="6">
        <f t="shared" si="125"/>
        <v>0.65400000000000003</v>
      </c>
      <c r="G159" s="6">
        <f t="shared" si="125"/>
        <v>0.36799999999999999</v>
      </c>
      <c r="H159" s="6">
        <f t="shared" si="125"/>
        <v>0.72899999999999998</v>
      </c>
      <c r="I159" s="6">
        <f t="shared" si="125"/>
        <v>0.40100000000000002</v>
      </c>
      <c r="J159" s="6">
        <f t="shared" si="125"/>
        <v>0.51900000000000002</v>
      </c>
      <c r="K159" s="6">
        <f t="shared" si="125"/>
        <v>0.35199999999999998</v>
      </c>
      <c r="L159" s="6">
        <f t="shared" si="125"/>
        <v>0.59499999999999997</v>
      </c>
      <c r="M159" s="6">
        <f t="shared" si="125"/>
        <v>0.63700000000000001</v>
      </c>
    </row>
    <row r="160" spans="1:26" ht="23.25">
      <c r="B160" s="7">
        <f>100*(B158-AVERAGE($B$14:$M$14, $B$32:$M$32, $B$50:$M$50, $B$68:$M$68,$B$86:$M$86,$B$104:$M$104, $B$122:$M$122, $B$140:$M$140, $B$158:$M$158))</f>
        <v>-12.736111111111093</v>
      </c>
      <c r="C160" s="7">
        <f t="shared" ref="C160:M160" si="126">100*(C158-AVERAGE($B$14:$M$14, $B$32:$M$32, $B$50:$M$50, $B$68:$M$68,$B$86:$M$86,$B$104:$M$104, $B$122:$M$122, $B$140:$M$140, $B$158:$M$158))</f>
        <v>-33.236111111111093</v>
      </c>
      <c r="D160" s="7">
        <f t="shared" si="126"/>
        <v>12.463888888888908</v>
      </c>
      <c r="E160" s="7">
        <f t="shared" si="126"/>
        <v>-10.53611111111109</v>
      </c>
      <c r="F160" s="7">
        <f t="shared" si="126"/>
        <v>18.563888888888901</v>
      </c>
      <c r="G160" s="7">
        <f t="shared" si="126"/>
        <v>11.263888888888907</v>
      </c>
      <c r="H160" s="7">
        <f t="shared" si="126"/>
        <v>21.563888888888904</v>
      </c>
      <c r="I160" s="7">
        <f t="shared" si="126"/>
        <v>-9.2361111111110947</v>
      </c>
      <c r="J160" s="7">
        <f t="shared" si="126"/>
        <v>-8.5361111111110937</v>
      </c>
      <c r="K160" s="7">
        <f t="shared" si="126"/>
        <v>12.463888888888908</v>
      </c>
      <c r="L160" s="7">
        <f t="shared" si="126"/>
        <v>-14.936111111111094</v>
      </c>
      <c r="M160" s="7">
        <f t="shared" si="126"/>
        <v>10.663888888888906</v>
      </c>
      <c r="N160" s="8">
        <f>SUM(B160:M160)</f>
        <v>-2.2333333333331229</v>
      </c>
      <c r="O160" s="8">
        <f>AVERAGE(B160:M160)</f>
        <v>-0.18611111111109357</v>
      </c>
    </row>
    <row r="161" spans="1:35" ht="23.25">
      <c r="B161" s="7">
        <f>100*(B159-AVERAGE($B$15:$M$15, $B$33:$M$33,$B$51:$M$51,$B$69:$M$69,$B$87:$M$87,$B$105:$M$105,$B$123:$M$123,$B$141:$M$141,$B$159:$M$159))</f>
        <v>4.6416666666666657</v>
      </c>
      <c r="C161" s="7">
        <f t="shared" ref="C161:M161" si="127">100*(C159-AVERAGE($B$15:$M$15, $B$33:$M$33,$B$51:$M$51,$B$69:$M$69,$B$87:$M$87,$B$105:$M$105,$B$123:$M$123,$B$141:$M$141,$B$159:$M$159))</f>
        <v>-33.058333333333337</v>
      </c>
      <c r="D161" s="7">
        <f t="shared" si="127"/>
        <v>-14.758333333333335</v>
      </c>
      <c r="E161" s="7">
        <f t="shared" si="127"/>
        <v>-4.8583333333333369</v>
      </c>
      <c r="F161" s="7">
        <f t="shared" si="127"/>
        <v>16.641666666666666</v>
      </c>
      <c r="G161" s="7">
        <f t="shared" si="127"/>
        <v>-11.958333333333337</v>
      </c>
      <c r="H161" s="7">
        <f t="shared" si="127"/>
        <v>24.141666666666662</v>
      </c>
      <c r="I161" s="7">
        <f t="shared" si="127"/>
        <v>-8.658333333333335</v>
      </c>
      <c r="J161" s="7">
        <f t="shared" si="127"/>
        <v>3.1416666666666648</v>
      </c>
      <c r="K161" s="7">
        <f t="shared" si="127"/>
        <v>-13.558333333333339</v>
      </c>
      <c r="L161" s="7">
        <f t="shared" si="127"/>
        <v>10.74166666666666</v>
      </c>
      <c r="M161" s="7">
        <f t="shared" si="127"/>
        <v>14.941666666666665</v>
      </c>
      <c r="N161" s="8">
        <f>SUM(B161:M161)</f>
        <v>-12.600000000000028</v>
      </c>
      <c r="O161" s="8">
        <f>AVERAGE(B161:M161)</f>
        <v>-1.0500000000000023</v>
      </c>
    </row>
    <row r="166" spans="1:35">
      <c r="B166" s="5" t="s">
        <v>14</v>
      </c>
      <c r="C166" s="5" t="s">
        <v>15</v>
      </c>
      <c r="D166" s="5" t="s">
        <v>38</v>
      </c>
      <c r="E166" s="5" t="s">
        <v>24</v>
      </c>
      <c r="F166" s="5" t="s">
        <v>25</v>
      </c>
      <c r="G166" s="5" t="s">
        <v>26</v>
      </c>
      <c r="H166" s="5" t="s">
        <v>27</v>
      </c>
      <c r="I166" s="5" t="s">
        <v>28</v>
      </c>
      <c r="J166" s="5" t="s">
        <v>29</v>
      </c>
      <c r="M166" s="5" t="s">
        <v>14</v>
      </c>
      <c r="N166" s="5" t="s">
        <v>15</v>
      </c>
      <c r="O166" s="5" t="s">
        <v>38</v>
      </c>
      <c r="P166" s="5" t="s">
        <v>24</v>
      </c>
      <c r="Q166" s="5" t="s">
        <v>25</v>
      </c>
      <c r="R166" s="5" t="s">
        <v>26</v>
      </c>
      <c r="S166" s="5" t="s">
        <v>27</v>
      </c>
      <c r="T166" s="5" t="s">
        <v>28</v>
      </c>
      <c r="U166" s="5" t="s">
        <v>29</v>
      </c>
      <c r="X166" s="2" t="s">
        <v>0</v>
      </c>
      <c r="Y166" s="2" t="s">
        <v>2</v>
      </c>
      <c r="Z166" s="3" t="s">
        <v>1</v>
      </c>
      <c r="AA166" s="2" t="s">
        <v>3</v>
      </c>
      <c r="AB166" s="3" t="s">
        <v>4</v>
      </c>
      <c r="AC166" s="3" t="s">
        <v>5</v>
      </c>
      <c r="AD166" s="3" t="s">
        <v>6</v>
      </c>
      <c r="AE166" s="2" t="s">
        <v>7</v>
      </c>
      <c r="AF166" s="2" t="s">
        <v>8</v>
      </c>
      <c r="AG166" s="3" t="s">
        <v>9</v>
      </c>
      <c r="AH166" s="2" t="s">
        <v>10</v>
      </c>
      <c r="AI166" s="3" t="s">
        <v>11</v>
      </c>
    </row>
    <row r="167" spans="1:35">
      <c r="A167" s="5" t="s">
        <v>19</v>
      </c>
      <c r="B167" s="8">
        <f>N16</f>
        <v>16.86666666666688</v>
      </c>
      <c r="C167" s="8">
        <f>N34</f>
        <v>25.566666666666887</v>
      </c>
      <c r="D167" s="8">
        <f>N52</f>
        <v>-13.33333333333311</v>
      </c>
      <c r="E167" s="8">
        <f>N70</f>
        <v>-31.733333333333121</v>
      </c>
      <c r="F167" s="8">
        <f>N88</f>
        <v>-1.1333333333331215</v>
      </c>
      <c r="G167" s="8">
        <f>N106</f>
        <v>9.166666666666881</v>
      </c>
      <c r="H167" s="8">
        <f>N124</f>
        <v>-9.1333333333331161</v>
      </c>
      <c r="I167" s="8">
        <f>N142</f>
        <v>5.9666666666668817</v>
      </c>
      <c r="J167" s="8">
        <f>N160</f>
        <v>-2.2333333333331229</v>
      </c>
      <c r="K167" s="8"/>
      <c r="L167" s="5" t="s">
        <v>19</v>
      </c>
      <c r="M167" s="8">
        <f>P14</f>
        <v>1.4055555555555734</v>
      </c>
      <c r="N167" s="8">
        <f>P32</f>
        <v>2.1305555555555737</v>
      </c>
      <c r="O167" s="8">
        <f>P50</f>
        <v>-1.1111111111110925</v>
      </c>
      <c r="P167" s="8">
        <f>P68</f>
        <v>-2.6444444444444266</v>
      </c>
      <c r="Q167" s="8">
        <f>P86</f>
        <v>-9.4444444444426789E-2</v>
      </c>
      <c r="R167" s="8">
        <f>P104</f>
        <v>0.76388888888890671</v>
      </c>
      <c r="S167" s="8">
        <f>P122</f>
        <v>-0.76111111111109298</v>
      </c>
      <c r="T167" s="8">
        <f>P140</f>
        <v>0.49722222222224016</v>
      </c>
      <c r="U167" s="8">
        <f>P158</f>
        <v>-0.18611111111109357</v>
      </c>
      <c r="W167" s="5" t="s">
        <v>19</v>
      </c>
      <c r="X167" s="10">
        <v>-12.569444444444425</v>
      </c>
      <c r="Y167" s="10">
        <v>-23.224999999999984</v>
      </c>
      <c r="Z167" s="10">
        <v>12.419444444444462</v>
      </c>
      <c r="AA167" s="10">
        <v>-10.324999999999982</v>
      </c>
      <c r="AB167" s="10">
        <v>15.363888888888905</v>
      </c>
      <c r="AC167" s="10">
        <v>12.39722222222224</v>
      </c>
      <c r="AD167" s="10">
        <v>21.441666666666681</v>
      </c>
      <c r="AE167" s="10">
        <v>-10.758333333333315</v>
      </c>
      <c r="AF167" s="10">
        <v>-10.680555555555536</v>
      </c>
      <c r="AG167" s="10">
        <v>9.5972222222222392</v>
      </c>
      <c r="AH167" s="10">
        <v>-13.713888888888869</v>
      </c>
      <c r="AI167" s="10">
        <v>10.052777777777795</v>
      </c>
    </row>
    <row r="168" spans="1:35">
      <c r="A168" s="5" t="s">
        <v>20</v>
      </c>
      <c r="B168" s="8">
        <f>N17</f>
        <v>-5.0000000000000462</v>
      </c>
      <c r="C168" s="8">
        <f>N35</f>
        <v>20.299999999999955</v>
      </c>
      <c r="D168" s="8">
        <f>N53</f>
        <v>1.699999999999946</v>
      </c>
      <c r="E168" s="8">
        <f>N71</f>
        <v>-4.000000000000048</v>
      </c>
      <c r="F168" s="8">
        <f>N89</f>
        <v>-8.1000000000000618</v>
      </c>
      <c r="G168" s="8">
        <f>N107</f>
        <v>-1.2000000000000419</v>
      </c>
      <c r="H168" s="8">
        <f>N125</f>
        <v>14.299999999999965</v>
      </c>
      <c r="I168" s="8">
        <f>N143</f>
        <v>-5.4000000000000483</v>
      </c>
      <c r="J168" s="8">
        <f>N161</f>
        <v>-12.600000000000028</v>
      </c>
      <c r="K168" s="8"/>
      <c r="L168" s="5" t="s">
        <v>20</v>
      </c>
      <c r="M168" s="8">
        <f>Q14</f>
        <v>-0.41666666666667052</v>
      </c>
      <c r="N168" s="8">
        <f>Q32</f>
        <v>1.6916666666666629</v>
      </c>
      <c r="O168" s="8">
        <f>Q50</f>
        <v>0.14166666666666217</v>
      </c>
      <c r="P168" s="8">
        <f>Q68</f>
        <v>-0.33333333333333731</v>
      </c>
      <c r="Q168" s="8">
        <f>Q86</f>
        <v>-0.67500000000000515</v>
      </c>
      <c r="R168" s="8">
        <f>Q104</f>
        <v>-0.10000000000000349</v>
      </c>
      <c r="S168" s="8">
        <f>Q122</f>
        <v>1.1916666666666638</v>
      </c>
      <c r="T168" s="8">
        <f>Q140</f>
        <v>-0.45000000000000401</v>
      </c>
      <c r="U168" s="8">
        <f>Q158</f>
        <v>-1.0500000000000023</v>
      </c>
      <c r="W168" s="5" t="s">
        <v>20</v>
      </c>
      <c r="X168" s="10">
        <v>5.8305555555555522</v>
      </c>
      <c r="Y168" s="10">
        <v>-19.313888888888894</v>
      </c>
      <c r="Z168" s="10">
        <v>-15.291666666666666</v>
      </c>
      <c r="AA168" s="10">
        <v>-6.2138888888888912</v>
      </c>
      <c r="AB168" s="10">
        <v>15.686111111111112</v>
      </c>
      <c r="AC168" s="10">
        <v>-13.002777777777784</v>
      </c>
      <c r="AD168" s="10">
        <v>24.852777777777774</v>
      </c>
      <c r="AE168" s="10">
        <v>-10.247222222222225</v>
      </c>
      <c r="AF168" s="10">
        <v>6.9972222222222182</v>
      </c>
      <c r="AG168" s="10">
        <v>-12.769444444444447</v>
      </c>
      <c r="AH168" s="10">
        <v>9.9527777777777704</v>
      </c>
      <c r="AI168" s="10">
        <v>13.51944444444444</v>
      </c>
    </row>
    <row r="169" spans="1:35">
      <c r="G169" s="8"/>
      <c r="H169" s="8"/>
      <c r="I169" s="8"/>
      <c r="J169" s="8"/>
      <c r="K169" s="8"/>
    </row>
    <row r="170" spans="1:35">
      <c r="G170" s="8"/>
      <c r="H170" s="8"/>
      <c r="I170" s="8"/>
      <c r="J170" s="8"/>
      <c r="K170" s="8"/>
    </row>
    <row r="171" spans="1:35">
      <c r="G171" s="8"/>
      <c r="H171" s="8"/>
      <c r="I171" s="8"/>
      <c r="J171" s="8"/>
    </row>
    <row r="172" spans="1:35">
      <c r="G172" s="8"/>
      <c r="H172" s="8"/>
      <c r="I172" s="8"/>
      <c r="J172" s="8"/>
    </row>
    <row r="173" spans="1:35">
      <c r="G173" s="8"/>
      <c r="H173" s="8"/>
      <c r="I173" s="8"/>
    </row>
    <row r="174" spans="1:35">
      <c r="G174" s="8"/>
      <c r="H174" s="8"/>
      <c r="I174" s="8"/>
    </row>
    <row r="175" spans="1:35">
      <c r="G175" s="8"/>
      <c r="H175" s="8"/>
    </row>
    <row r="176" spans="1:35">
      <c r="G176" s="8"/>
      <c r="H176" s="8"/>
    </row>
    <row r="177" spans="7:7">
      <c r="G177" s="8"/>
    </row>
    <row r="178" spans="7:7">
      <c r="G178" s="8"/>
    </row>
  </sheetData>
  <conditionalFormatting sqref="V141 V155 V128 V115 V102 V89 V76 V63 V50 V37 V24 V11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Z2:Z13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A2:AA13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Clustering Matrices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Yuta Bann</dc:creator>
  <cp:keywords>GPE, AEIR</cp:keywords>
  <cp:lastModifiedBy>x201</cp:lastModifiedBy>
  <dcterms:created xsi:type="dcterms:W3CDTF">2012-10-26T16:22:35Z</dcterms:created>
  <dcterms:modified xsi:type="dcterms:W3CDTF">2013-01-30T21:18:49Z</dcterms:modified>
</cp:coreProperties>
</file>