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annick/OneDrive/Documents/Data/"/>
    </mc:Choice>
  </mc:AlternateContent>
  <bookViews>
    <workbookView xWindow="0" yWindow="460" windowWidth="28800" windowHeight="16540"/>
  </bookViews>
  <sheets>
    <sheet name="Sheet3" sheetId="6" r:id="rId1"/>
    <sheet name="Data" sheetId="2" r:id="rId2"/>
    <sheet name="Sheet2" sheetId="5" r:id="rId3"/>
    <sheet name="Caracol" sheetId="4" r:id="rId4"/>
    <sheet name="ouanaminthe" sheetId="3" r:id="rId5"/>
    <sheet name="Yearly" sheetId="1" r:id="rId6"/>
    <sheet name="Sheet1" sheetId="7" r:id="rId7"/>
  </sheets>
  <definedNames>
    <definedName name="_bookmark189" localSheetId="6">Sheet1!$I$2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2" l="1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D14" i="2"/>
  <c r="E14" i="2"/>
  <c r="F14" i="2"/>
  <c r="C14" i="2"/>
  <c r="B11" i="2"/>
  <c r="C11" i="2"/>
  <c r="F23" i="2"/>
  <c r="E23" i="2"/>
  <c r="D23" i="2"/>
  <c r="C23" i="2"/>
  <c r="F11" i="2"/>
  <c r="E11" i="2"/>
  <c r="D11" i="2"/>
  <c r="H11" i="1"/>
  <c r="G11" i="1"/>
  <c r="H12" i="1"/>
  <c r="I11" i="1"/>
  <c r="I12" i="1"/>
  <c r="J11" i="1"/>
  <c r="J12" i="1"/>
  <c r="D2" i="1"/>
  <c r="D11" i="1"/>
  <c r="H19" i="1"/>
  <c r="G24" i="1"/>
  <c r="G16" i="1"/>
  <c r="G17" i="1"/>
  <c r="G18" i="1"/>
  <c r="G19" i="1"/>
  <c r="G20" i="1"/>
  <c r="G21" i="1"/>
  <c r="G22" i="1"/>
  <c r="G23" i="1"/>
  <c r="G25" i="1"/>
  <c r="J24" i="1"/>
  <c r="H17" i="1"/>
  <c r="I17" i="1"/>
  <c r="J17" i="1"/>
  <c r="H18" i="1"/>
  <c r="I18" i="1"/>
  <c r="J18" i="1"/>
  <c r="I19" i="1"/>
  <c r="I16" i="1"/>
  <c r="I20" i="1"/>
  <c r="I21" i="1"/>
  <c r="I22" i="1"/>
  <c r="I23" i="1"/>
  <c r="I24" i="1"/>
  <c r="I25" i="1"/>
  <c r="J19" i="1"/>
  <c r="J16" i="1"/>
  <c r="J20" i="1"/>
  <c r="J21" i="1"/>
  <c r="J22" i="1"/>
  <c r="J23" i="1"/>
  <c r="J25" i="1"/>
  <c r="H20" i="1"/>
  <c r="H21" i="1"/>
  <c r="H22" i="1"/>
  <c r="H23" i="1"/>
  <c r="H24" i="1"/>
  <c r="H16" i="1"/>
  <c r="H25" i="1"/>
  <c r="D3" i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<sst xmlns="http://schemas.openxmlformats.org/spreadsheetml/2006/main" count="152" uniqueCount="44">
  <si>
    <t>Acul du Nord</t>
  </si>
  <si>
    <t>Baseline</t>
  </si>
  <si>
    <t>2013-2014</t>
  </si>
  <si>
    <t>2014-2015</t>
  </si>
  <si>
    <t>2015-2016</t>
  </si>
  <si>
    <t>Cap-Haitien</t>
  </si>
  <si>
    <t>Caracol</t>
  </si>
  <si>
    <t>Carrefour</t>
  </si>
  <si>
    <t>Delmas</t>
  </si>
  <si>
    <t>Kenscoff</t>
  </si>
  <si>
    <t>Limonade</t>
  </si>
  <si>
    <t>Ouanaminthe</t>
  </si>
  <si>
    <t>Saint Marc</t>
  </si>
  <si>
    <t>Total FY 2011</t>
  </si>
  <si>
    <t>Total FY 2015</t>
  </si>
  <si>
    <t>Percentage change</t>
  </si>
  <si>
    <t>Cape Haitian</t>
  </si>
  <si>
    <t>Total</t>
  </si>
  <si>
    <t>En $ (46gdes = 1 $)</t>
  </si>
  <si>
    <t>En gdes</t>
  </si>
  <si>
    <t>Fiscal year</t>
  </si>
  <si>
    <t xml:space="preserve">Revenue raised </t>
  </si>
  <si>
    <t>Total evolution compared to the baseline</t>
  </si>
  <si>
    <t>2011-2012</t>
  </si>
  <si>
    <t>2010-2011</t>
  </si>
  <si>
    <t>Date</t>
  </si>
  <si>
    <t>Acul_du_Nord</t>
  </si>
  <si>
    <t>Saint_Marc</t>
  </si>
  <si>
    <t>Cape_Haitian</t>
  </si>
  <si>
    <t>Commune</t>
  </si>
  <si>
    <t>Baseline FY13 revenue in gourdes</t>
  </si>
  <si>
    <t>FY14 revenue in gourdes</t>
  </si>
  <si>
    <t>FY15 revenue in gourdes</t>
  </si>
  <si>
    <t>Saint-Marc</t>
  </si>
  <si>
    <t>Acul-du-Nord</t>
  </si>
  <si>
    <t>total</t>
  </si>
  <si>
    <t>Variations par rapport à l'année initiale</t>
  </si>
  <si>
    <t>FY16 revenue en gourdes</t>
  </si>
  <si>
    <t>Communes</t>
  </si>
  <si>
    <t>Situation initiale Baseline 2012/2013</t>
  </si>
  <si>
    <t>2013/2014</t>
  </si>
  <si>
    <t>2014/2015</t>
  </si>
  <si>
    <t>2015/2016</t>
  </si>
  <si>
    <t>Variations à l’année de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</si>
</sst>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.0_);_(* \(#,##0.0\);_(* &quot;-&quot;??_);_(@_)"/>
  </numFmts>
  <fonts count="16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Times New Roman"/>
    </font>
    <font>
      <sz val="9"/>
      <color rgb="FF000000"/>
      <name val="Times New Roman"/>
    </font>
    <font>
      <sz val="10"/>
      <color theme="1"/>
      <name val="Garamond"/>
    </font>
    <font>
      <b/>
      <sz val="10"/>
      <color theme="1"/>
      <name val="Garamond"/>
    </font>
    <font>
      <sz val="12"/>
      <color theme="1"/>
      <name val="Garamond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6" fontId="3" fillId="0" borderId="0" xfId="0" applyNumberFormat="1" applyFont="1" applyAlignment="1">
      <alignment horizontal="right" vertical="center"/>
    </xf>
    <xf numFmtId="6" fontId="4" fillId="0" borderId="0" xfId="0" applyNumberFormat="1" applyFont="1" applyAlignment="1">
      <alignment horizontal="right" vertical="center"/>
    </xf>
    <xf numFmtId="9" fontId="3" fillId="0" borderId="0" xfId="0" applyNumberFormat="1" applyFont="1" applyAlignment="1">
      <alignment horizontal="right" vertical="center"/>
    </xf>
    <xf numFmtId="0" fontId="1" fillId="0" borderId="0" xfId="0" applyFont="1" applyAlignment="1">
      <alignment vertical="center"/>
    </xf>
    <xf numFmtId="6" fontId="1" fillId="0" borderId="0" xfId="0" applyNumberFormat="1" applyFont="1" applyAlignment="1">
      <alignment horizontal="right" vertical="center"/>
    </xf>
    <xf numFmtId="6" fontId="2" fillId="0" borderId="0" xfId="0" applyNumberFormat="1" applyFont="1" applyAlignment="1">
      <alignment horizontal="right" vertical="center"/>
    </xf>
    <xf numFmtId="9" fontId="1" fillId="0" borderId="0" xfId="0" applyNumberFormat="1" applyFont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9" fontId="3" fillId="2" borderId="0" xfId="0" applyNumberFormat="1" applyFont="1" applyFill="1" applyAlignment="1">
      <alignment horizontal="right" vertical="center"/>
    </xf>
    <xf numFmtId="9" fontId="1" fillId="2" borderId="0" xfId="0" applyNumberFormat="1" applyFont="1" applyFill="1" applyAlignment="1">
      <alignment horizontal="right" vertical="center"/>
    </xf>
    <xf numFmtId="0" fontId="0" fillId="2" borderId="0" xfId="0" applyFill="1"/>
    <xf numFmtId="9" fontId="3" fillId="0" borderId="0" xfId="1" applyFont="1" applyAlignment="1">
      <alignment horizontal="right" vertical="center"/>
    </xf>
    <xf numFmtId="9" fontId="0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6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3" fillId="3" borderId="0" xfId="0" applyFont="1" applyFill="1" applyAlignment="1">
      <alignment vertical="center"/>
    </xf>
    <xf numFmtId="6" fontId="3" fillId="3" borderId="0" xfId="0" applyNumberFormat="1" applyFont="1" applyFill="1" applyAlignment="1">
      <alignment horizontal="right" vertical="center"/>
    </xf>
    <xf numFmtId="6" fontId="4" fillId="3" borderId="0" xfId="0" applyNumberFormat="1" applyFont="1" applyFill="1" applyAlignment="1">
      <alignment horizontal="right" vertical="center"/>
    </xf>
    <xf numFmtId="9" fontId="3" fillId="3" borderId="0" xfId="0" applyNumberFormat="1" applyFont="1" applyFill="1" applyAlignment="1">
      <alignment horizontal="right" vertical="center"/>
    </xf>
    <xf numFmtId="8" fontId="0" fillId="0" borderId="0" xfId="0" applyNumberFormat="1"/>
    <xf numFmtId="0" fontId="6" fillId="0" borderId="0" xfId="0" applyFont="1"/>
    <xf numFmtId="0" fontId="0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6" fontId="3" fillId="0" borderId="0" xfId="0" applyNumberFormat="1" applyFont="1" applyFill="1" applyAlignment="1">
      <alignment horizontal="right" vertical="center"/>
    </xf>
    <xf numFmtId="0" fontId="1" fillId="0" borderId="0" xfId="0" applyFont="1" applyFill="1" applyAlignment="1">
      <alignment vertical="center"/>
    </xf>
    <xf numFmtId="164" fontId="3" fillId="0" borderId="0" xfId="2" applyNumberFormat="1" applyFont="1" applyAlignment="1">
      <alignment horizontal="right" vertical="center"/>
    </xf>
    <xf numFmtId="164" fontId="3" fillId="0" borderId="0" xfId="2" applyNumberFormat="1" applyFont="1" applyFill="1" applyAlignment="1">
      <alignment horizontal="right" vertical="center"/>
    </xf>
    <xf numFmtId="0" fontId="6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6" fontId="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vertical="center"/>
    </xf>
    <xf numFmtId="6" fontId="3" fillId="0" borderId="0" xfId="0" applyNumberFormat="1" applyFont="1" applyFill="1" applyBorder="1" applyAlignment="1">
      <alignment horizontal="right" vertical="center"/>
    </xf>
    <xf numFmtId="0" fontId="1" fillId="0" borderId="2" xfId="0" applyFont="1" applyBorder="1" applyAlignment="1">
      <alignment vertical="center"/>
    </xf>
    <xf numFmtId="6" fontId="0" fillId="0" borderId="2" xfId="0" applyNumberFormat="1" applyFont="1" applyBorder="1"/>
    <xf numFmtId="6" fontId="6" fillId="0" borderId="0" xfId="0" applyNumberFormat="1" applyFont="1"/>
    <xf numFmtId="0" fontId="9" fillId="0" borderId="0" xfId="0" applyFont="1" applyBorder="1" applyAlignment="1">
      <alignment vertical="center"/>
    </xf>
    <xf numFmtId="3" fontId="10" fillId="0" borderId="0" xfId="0" applyNumberFormat="1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3" fontId="9" fillId="0" borderId="3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9" fontId="9" fillId="0" borderId="3" xfId="0" applyNumberFormat="1" applyFont="1" applyBorder="1" applyAlignment="1">
      <alignment horizontal="center" vertical="center"/>
    </xf>
    <xf numFmtId="9" fontId="9" fillId="0" borderId="0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left" vertical="center" indent="1"/>
    </xf>
    <xf numFmtId="0" fontId="12" fillId="0" borderId="0" xfId="0" applyFont="1" applyBorder="1" applyAlignment="1">
      <alignment vertical="center" wrapText="1"/>
    </xf>
    <xf numFmtId="3" fontId="11" fillId="0" borderId="0" xfId="0" applyNumberFormat="1" applyFont="1" applyBorder="1" applyAlignment="1">
      <alignment horizontal="right" vertical="center" wrapText="1"/>
    </xf>
    <xf numFmtId="9" fontId="12" fillId="0" borderId="0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vertical="center" wrapText="1"/>
    </xf>
    <xf numFmtId="3" fontId="12" fillId="0" borderId="5" xfId="0" applyNumberFormat="1" applyFont="1" applyBorder="1" applyAlignment="1">
      <alignment horizontal="right" vertical="center" wrapText="1"/>
    </xf>
    <xf numFmtId="9" fontId="11" fillId="0" borderId="5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</cellXfs>
  <cellStyles count="5">
    <cellStyle name="Comma" xfId="2" builtinId="3"/>
    <cellStyle name="Followed Hyperlink" xfId="4" builtinId="9" hidden="1"/>
    <cellStyle name="Hyperlink" xfId="3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Ouanaminthe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Data!$B$1:$F$1</c:f>
              <c:strCache>
                <c:ptCount val="5"/>
                <c:pt idx="0">
                  <c:v>2010-2011</c:v>
                </c:pt>
                <c:pt idx="1">
                  <c:v>2011-2012</c:v>
                </c:pt>
                <c:pt idx="2">
                  <c:v>2013-2014</c:v>
                </c:pt>
                <c:pt idx="3">
                  <c:v>2014-2015</c:v>
                </c:pt>
                <c:pt idx="4">
                  <c:v>2015-2016</c:v>
                </c:pt>
              </c:strCache>
            </c:strRef>
          </c:cat>
          <c:val>
            <c:numRef>
              <c:f>Data!$B$2:$F$2</c:f>
              <c:numCache>
                <c:formatCode>"$"#,##0_);[Red]\("$"#,##0\)</c:formatCode>
                <c:ptCount val="5"/>
                <c:pt idx="0">
                  <c:v>11496.0</c:v>
                </c:pt>
                <c:pt idx="1">
                  <c:v>16000.0</c:v>
                </c:pt>
                <c:pt idx="2">
                  <c:v>26656.0</c:v>
                </c:pt>
                <c:pt idx="3">
                  <c:v>65299.0</c:v>
                </c:pt>
                <c:pt idx="4">
                  <c:v>51447.0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Caracol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Data!$B$1:$F$1</c:f>
              <c:strCache>
                <c:ptCount val="5"/>
                <c:pt idx="0">
                  <c:v>2010-2011</c:v>
                </c:pt>
                <c:pt idx="1">
                  <c:v>2011-2012</c:v>
                </c:pt>
                <c:pt idx="2">
                  <c:v>2013-2014</c:v>
                </c:pt>
                <c:pt idx="3">
                  <c:v>2014-2015</c:v>
                </c:pt>
                <c:pt idx="4">
                  <c:v>2015-2016</c:v>
                </c:pt>
              </c:strCache>
            </c:strRef>
          </c:cat>
          <c:val>
            <c:numRef>
              <c:f>Data!$B$3:$F$3</c:f>
              <c:numCache>
                <c:formatCode>"$"#,##0_);[Red]\("$"#,##0\)</c:formatCode>
                <c:ptCount val="5"/>
                <c:pt idx="0">
                  <c:v>380.0</c:v>
                </c:pt>
                <c:pt idx="1">
                  <c:v>754.0</c:v>
                </c:pt>
                <c:pt idx="2">
                  <c:v>1934.0</c:v>
                </c:pt>
                <c:pt idx="3">
                  <c:v>1786.0</c:v>
                </c:pt>
                <c:pt idx="4">
                  <c:v>4807.0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Acul du Nord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Data!$B$1:$F$1</c:f>
              <c:strCache>
                <c:ptCount val="5"/>
                <c:pt idx="0">
                  <c:v>2010-2011</c:v>
                </c:pt>
                <c:pt idx="1">
                  <c:v>2011-2012</c:v>
                </c:pt>
                <c:pt idx="2">
                  <c:v>2013-2014</c:v>
                </c:pt>
                <c:pt idx="3">
                  <c:v>2014-2015</c:v>
                </c:pt>
                <c:pt idx="4">
                  <c:v>2015-2016</c:v>
                </c:pt>
              </c:strCache>
            </c:strRef>
          </c:cat>
          <c:val>
            <c:numRef>
              <c:f>Data!$B$4:$F$4</c:f>
              <c:numCache>
                <c:formatCode>"$"#,##0_);[Red]\("$"#,##0\)</c:formatCode>
                <c:ptCount val="5"/>
                <c:pt idx="0">
                  <c:v>1176.0</c:v>
                </c:pt>
                <c:pt idx="1">
                  <c:v>6000.0</c:v>
                </c:pt>
                <c:pt idx="2">
                  <c:v>2176.0</c:v>
                </c:pt>
                <c:pt idx="3">
                  <c:v>4607.0</c:v>
                </c:pt>
                <c:pt idx="4">
                  <c:v>3212.0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Carrefour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Data!$B$1:$F$1</c:f>
              <c:strCache>
                <c:ptCount val="5"/>
                <c:pt idx="0">
                  <c:v>2010-2011</c:v>
                </c:pt>
                <c:pt idx="1">
                  <c:v>2011-2012</c:v>
                </c:pt>
                <c:pt idx="2">
                  <c:v>2013-2014</c:v>
                </c:pt>
                <c:pt idx="3">
                  <c:v>2014-2015</c:v>
                </c:pt>
                <c:pt idx="4">
                  <c:v>2015-2016</c:v>
                </c:pt>
              </c:strCache>
            </c:strRef>
          </c:cat>
          <c:val>
            <c:numRef>
              <c:f>Data!$B$5:$F$5</c:f>
              <c:numCache>
                <c:formatCode>"$"#,##0_);[Red]\("$"#,##0\)</c:formatCode>
                <c:ptCount val="5"/>
                <c:pt idx="0">
                  <c:v>291967.0</c:v>
                </c:pt>
                <c:pt idx="1">
                  <c:v>1.84E6</c:v>
                </c:pt>
                <c:pt idx="2">
                  <c:v>801765.0</c:v>
                </c:pt>
                <c:pt idx="3">
                  <c:v>842024.0</c:v>
                </c:pt>
                <c:pt idx="4">
                  <c:v>747430.0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Data!$A$6</c:f>
              <c:strCache>
                <c:ptCount val="1"/>
                <c:pt idx="0">
                  <c:v>Limonade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Data!$B$1:$F$1</c:f>
              <c:strCache>
                <c:ptCount val="5"/>
                <c:pt idx="0">
                  <c:v>2010-2011</c:v>
                </c:pt>
                <c:pt idx="1">
                  <c:v>2011-2012</c:v>
                </c:pt>
                <c:pt idx="2">
                  <c:v>2013-2014</c:v>
                </c:pt>
                <c:pt idx="3">
                  <c:v>2014-2015</c:v>
                </c:pt>
                <c:pt idx="4">
                  <c:v>2015-2016</c:v>
                </c:pt>
              </c:strCache>
            </c:strRef>
          </c:cat>
          <c:val>
            <c:numRef>
              <c:f>Data!$B$6:$F$6</c:f>
              <c:numCache>
                <c:formatCode>"$"#,##0_);[Red]\("$"#,##0\)</c:formatCode>
                <c:ptCount val="5"/>
                <c:pt idx="0">
                  <c:v>4741.0</c:v>
                </c:pt>
                <c:pt idx="1">
                  <c:v>4000.0</c:v>
                </c:pt>
                <c:pt idx="2">
                  <c:v>7006.0</c:v>
                </c:pt>
                <c:pt idx="3">
                  <c:v>11199.0</c:v>
                </c:pt>
                <c:pt idx="4">
                  <c:v>12869.0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Data!$A$7</c:f>
              <c:strCache>
                <c:ptCount val="1"/>
                <c:pt idx="0">
                  <c:v>Cape Haitian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Data!$B$1:$F$1</c:f>
              <c:strCache>
                <c:ptCount val="5"/>
                <c:pt idx="0">
                  <c:v>2010-2011</c:v>
                </c:pt>
                <c:pt idx="1">
                  <c:v>2011-2012</c:v>
                </c:pt>
                <c:pt idx="2">
                  <c:v>2013-2014</c:v>
                </c:pt>
                <c:pt idx="3">
                  <c:v>2014-2015</c:v>
                </c:pt>
                <c:pt idx="4">
                  <c:v>2015-2016</c:v>
                </c:pt>
              </c:strCache>
            </c:strRef>
          </c:cat>
          <c:val>
            <c:numRef>
              <c:f>Data!$B$7:$F$7</c:f>
              <c:numCache>
                <c:formatCode>"$"#,##0_);[Red]\("$"#,##0\)</c:formatCode>
                <c:ptCount val="5"/>
                <c:pt idx="0">
                  <c:v>331826.0</c:v>
                </c:pt>
                <c:pt idx="1">
                  <c:v>553000.0</c:v>
                </c:pt>
                <c:pt idx="2">
                  <c:v>790036.0</c:v>
                </c:pt>
                <c:pt idx="3">
                  <c:v>766481.0</c:v>
                </c:pt>
                <c:pt idx="4">
                  <c:v>756805.0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Data!$A$8</c:f>
              <c:strCache>
                <c:ptCount val="1"/>
                <c:pt idx="0">
                  <c:v>Kenscoff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Data!$B$1:$F$1</c:f>
              <c:strCache>
                <c:ptCount val="5"/>
                <c:pt idx="0">
                  <c:v>2010-2011</c:v>
                </c:pt>
                <c:pt idx="1">
                  <c:v>2011-2012</c:v>
                </c:pt>
                <c:pt idx="2">
                  <c:v>2013-2014</c:v>
                </c:pt>
                <c:pt idx="3">
                  <c:v>2014-2015</c:v>
                </c:pt>
                <c:pt idx="4">
                  <c:v>2015-2016</c:v>
                </c:pt>
              </c:strCache>
            </c:strRef>
          </c:cat>
          <c:val>
            <c:numRef>
              <c:f>Data!$B$8:$F$8</c:f>
              <c:numCache>
                <c:formatCode>"$"#,##0_);[Red]\("$"#,##0\)</c:formatCode>
                <c:ptCount val="5"/>
                <c:pt idx="0">
                  <c:v>42650.0</c:v>
                </c:pt>
                <c:pt idx="1">
                  <c:v>84000.0</c:v>
                </c:pt>
                <c:pt idx="2">
                  <c:v>129467.0</c:v>
                </c:pt>
                <c:pt idx="3">
                  <c:v>96128.0</c:v>
                </c:pt>
                <c:pt idx="4">
                  <c:v>96307.0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Data!$A$9</c:f>
              <c:strCache>
                <c:ptCount val="1"/>
                <c:pt idx="0">
                  <c:v>Delmas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Data!$B$1:$F$1</c:f>
              <c:strCache>
                <c:ptCount val="5"/>
                <c:pt idx="0">
                  <c:v>2010-2011</c:v>
                </c:pt>
                <c:pt idx="1">
                  <c:v>2011-2012</c:v>
                </c:pt>
                <c:pt idx="2">
                  <c:v>2013-2014</c:v>
                </c:pt>
                <c:pt idx="3">
                  <c:v>2014-2015</c:v>
                </c:pt>
                <c:pt idx="4">
                  <c:v>2015-2016</c:v>
                </c:pt>
              </c:strCache>
            </c:strRef>
          </c:cat>
          <c:val>
            <c:numRef>
              <c:f>Data!$B$9:$F$9</c:f>
              <c:numCache>
                <c:formatCode>"$"#,##0_);[Red]\("$"#,##0\)</c:formatCode>
                <c:ptCount val="5"/>
                <c:pt idx="0">
                  <c:v>3.535761E6</c:v>
                </c:pt>
                <c:pt idx="1">
                  <c:v>7.37E6</c:v>
                </c:pt>
                <c:pt idx="2">
                  <c:v>7.276713E6</c:v>
                </c:pt>
                <c:pt idx="3">
                  <c:v>7.671289E6</c:v>
                </c:pt>
                <c:pt idx="4">
                  <c:v>8.760131E6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Data!$A$10</c:f>
              <c:strCache>
                <c:ptCount val="1"/>
                <c:pt idx="0">
                  <c:v>Saint Marc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Data!$B$1:$F$1</c:f>
              <c:strCache>
                <c:ptCount val="5"/>
                <c:pt idx="0">
                  <c:v>2010-2011</c:v>
                </c:pt>
                <c:pt idx="1">
                  <c:v>2011-2012</c:v>
                </c:pt>
                <c:pt idx="2">
                  <c:v>2013-2014</c:v>
                </c:pt>
                <c:pt idx="3">
                  <c:v>2014-2015</c:v>
                </c:pt>
                <c:pt idx="4">
                  <c:v>2015-2016</c:v>
                </c:pt>
              </c:strCache>
            </c:strRef>
          </c:cat>
          <c:val>
            <c:numRef>
              <c:f>Data!$B$10:$F$10</c:f>
              <c:numCache>
                <c:formatCode>"$"#,##0_);[Red]\("$"#,##0\)</c:formatCode>
                <c:ptCount val="5"/>
                <c:pt idx="0">
                  <c:v>152412.0</c:v>
                </c:pt>
                <c:pt idx="1">
                  <c:v>155000.0</c:v>
                </c:pt>
                <c:pt idx="2">
                  <c:v>136329.0</c:v>
                </c:pt>
                <c:pt idx="3">
                  <c:v>113798.0</c:v>
                </c:pt>
                <c:pt idx="4">
                  <c:v>109864.0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Data!$A$11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Data!$B$1:$F$1</c:f>
              <c:strCache>
                <c:ptCount val="5"/>
                <c:pt idx="0">
                  <c:v>2010-2011</c:v>
                </c:pt>
                <c:pt idx="1">
                  <c:v>2011-2012</c:v>
                </c:pt>
                <c:pt idx="2">
                  <c:v>2013-2014</c:v>
                </c:pt>
                <c:pt idx="3">
                  <c:v>2014-2015</c:v>
                </c:pt>
                <c:pt idx="4">
                  <c:v>2015-2016</c:v>
                </c:pt>
              </c:strCache>
            </c:strRef>
          </c:cat>
          <c:val>
            <c:numRef>
              <c:f>Data!$B$11:$F$11</c:f>
              <c:numCache>
                <c:formatCode>"$"#,##0_);[Red]\("$"#,##0\)</c:formatCode>
                <c:ptCount val="5"/>
                <c:pt idx="0">
                  <c:v>4.372409E6</c:v>
                </c:pt>
                <c:pt idx="1">
                  <c:v>1.0028754E7</c:v>
                </c:pt>
                <c:pt idx="2">
                  <c:v>9.172082E6</c:v>
                </c:pt>
                <c:pt idx="3">
                  <c:v>9.572611E6</c:v>
                </c:pt>
                <c:pt idx="4">
                  <c:v>1.0542872E7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832080"/>
        <c:axId val="1041735760"/>
      </c:lineChart>
      <c:catAx>
        <c:axId val="104183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735760"/>
        <c:crosses val="autoZero"/>
        <c:auto val="1"/>
        <c:lblAlgn val="ctr"/>
        <c:lblOffset val="100"/>
        <c:noMultiLvlLbl val="0"/>
      </c:catAx>
      <c:valAx>
        <c:axId val="104173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83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609600</xdr:colOff>
      <xdr:row>8</xdr:row>
      <xdr:rowOff>101600</xdr:rowOff>
    </xdr:from>
    <xdr:to>
      <xdr:col>29</xdr:col>
      <xdr:colOff>533400</xdr:colOff>
      <xdr:row>35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B5" sqref="B5"/>
    </sheetView>
  </sheetViews>
  <sheetFormatPr baseColWidth="10" defaultRowHeight="15" x14ac:dyDescent="0.2"/>
  <cols>
    <col min="2" max="10" width="11" bestFit="1" customWidth="1"/>
  </cols>
  <sheetData>
    <row r="1" spans="1:10" x14ac:dyDescent="0.2">
      <c r="A1" s="26" t="s">
        <v>25</v>
      </c>
      <c r="B1" s="7" t="s">
        <v>11</v>
      </c>
      <c r="C1" s="7" t="s">
        <v>6</v>
      </c>
      <c r="D1" s="7" t="s">
        <v>26</v>
      </c>
      <c r="E1" s="7" t="s">
        <v>7</v>
      </c>
      <c r="F1" s="7" t="s">
        <v>10</v>
      </c>
      <c r="G1" s="31" t="s">
        <v>28</v>
      </c>
      <c r="H1" s="7" t="s">
        <v>9</v>
      </c>
      <c r="I1" s="7" t="s">
        <v>8</v>
      </c>
      <c r="J1" s="7" t="s">
        <v>27</v>
      </c>
    </row>
    <row r="2" spans="1:10" x14ac:dyDescent="0.2">
      <c r="A2" s="28">
        <v>2012</v>
      </c>
      <c r="B2" s="32">
        <v>11496</v>
      </c>
      <c r="C2" s="32">
        <v>380</v>
      </c>
      <c r="D2" s="32">
        <v>1176</v>
      </c>
      <c r="E2" s="32">
        <v>291967</v>
      </c>
      <c r="F2" s="32">
        <v>4741</v>
      </c>
      <c r="G2" s="33">
        <v>331826</v>
      </c>
      <c r="H2" s="32">
        <v>42650</v>
      </c>
      <c r="I2" s="32">
        <v>3535761</v>
      </c>
      <c r="J2" s="32">
        <v>152412</v>
      </c>
    </row>
    <row r="3" spans="1:10" x14ac:dyDescent="0.2">
      <c r="A3" s="28">
        <v>2013</v>
      </c>
      <c r="B3" s="32">
        <v>16000</v>
      </c>
      <c r="C3" s="32">
        <v>754</v>
      </c>
      <c r="D3" s="32">
        <v>6000</v>
      </c>
      <c r="E3" s="32">
        <v>1840000</v>
      </c>
      <c r="F3" s="32">
        <v>4000</v>
      </c>
      <c r="G3" s="32">
        <v>553000</v>
      </c>
      <c r="H3" s="32">
        <v>84000</v>
      </c>
      <c r="I3" s="32">
        <v>7370000</v>
      </c>
      <c r="J3" s="32">
        <v>155000</v>
      </c>
    </row>
    <row r="4" spans="1:10" x14ac:dyDescent="0.2">
      <c r="A4" s="28">
        <v>2014</v>
      </c>
      <c r="B4" s="32">
        <v>26656</v>
      </c>
      <c r="C4" s="32">
        <v>1934</v>
      </c>
      <c r="D4" s="32">
        <v>2176</v>
      </c>
      <c r="E4" s="32">
        <v>801765</v>
      </c>
      <c r="F4" s="32">
        <v>7006</v>
      </c>
      <c r="G4" s="32">
        <v>790036</v>
      </c>
      <c r="H4" s="32">
        <v>129467</v>
      </c>
      <c r="I4" s="32">
        <v>7276713</v>
      </c>
      <c r="J4" s="32">
        <v>136329</v>
      </c>
    </row>
    <row r="5" spans="1:10" x14ac:dyDescent="0.2">
      <c r="A5" s="28">
        <v>2015</v>
      </c>
      <c r="B5" s="32">
        <v>65299</v>
      </c>
      <c r="C5" s="32">
        <v>1786</v>
      </c>
      <c r="D5" s="32">
        <v>4607</v>
      </c>
      <c r="E5" s="32">
        <v>842024</v>
      </c>
      <c r="F5" s="32">
        <v>11199</v>
      </c>
      <c r="G5" s="32">
        <v>766481</v>
      </c>
      <c r="H5" s="32">
        <v>96128</v>
      </c>
      <c r="I5" s="32">
        <v>7671289</v>
      </c>
      <c r="J5" s="32">
        <v>113798</v>
      </c>
    </row>
    <row r="6" spans="1:10" x14ac:dyDescent="0.2">
      <c r="A6" s="28">
        <v>2016</v>
      </c>
      <c r="B6" s="32">
        <v>51447</v>
      </c>
      <c r="C6" s="32">
        <v>4807</v>
      </c>
      <c r="D6" s="32">
        <v>3212</v>
      </c>
      <c r="E6" s="32">
        <v>747430</v>
      </c>
      <c r="F6" s="32">
        <v>12869</v>
      </c>
      <c r="G6" s="32">
        <v>756805</v>
      </c>
      <c r="H6" s="32">
        <v>96307</v>
      </c>
      <c r="I6" s="32">
        <v>8760131</v>
      </c>
      <c r="J6" s="32">
        <v>109864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workbookViewId="0">
      <selection activeCell="G13" sqref="G13"/>
    </sheetView>
  </sheetViews>
  <sheetFormatPr baseColWidth="10" defaultColWidth="8.83203125" defaultRowHeight="15" x14ac:dyDescent="0.2"/>
  <cols>
    <col min="1" max="1" width="10.33203125" style="26" bestFit="1" customWidth="1"/>
    <col min="2" max="2" width="10.33203125" style="27" bestFit="1" customWidth="1"/>
    <col min="3" max="3" width="11" style="27" bestFit="1" customWidth="1"/>
    <col min="4" max="5" width="10" style="27" bestFit="1" customWidth="1"/>
    <col min="6" max="6" width="11" style="27" bestFit="1" customWidth="1"/>
    <col min="7" max="10" width="11" style="27" customWidth="1"/>
    <col min="11" max="13" width="8.83203125" style="27"/>
    <col min="14" max="14" width="10.6640625" style="27" bestFit="1" customWidth="1"/>
    <col min="15" max="16384" width="8.83203125" style="27"/>
  </cols>
  <sheetData>
    <row r="1" spans="1:25" x14ac:dyDescent="0.2">
      <c r="A1" s="34"/>
      <c r="B1" s="35" t="s">
        <v>24</v>
      </c>
      <c r="C1" s="35" t="s">
        <v>23</v>
      </c>
      <c r="D1" s="36" t="s">
        <v>2</v>
      </c>
      <c r="E1" s="35" t="s">
        <v>3</v>
      </c>
      <c r="F1" s="35" t="s">
        <v>4</v>
      </c>
      <c r="G1" s="28" t="s">
        <v>23</v>
      </c>
      <c r="H1" s="28" t="s">
        <v>2</v>
      </c>
      <c r="I1" s="28" t="s">
        <v>3</v>
      </c>
      <c r="J1" s="28" t="s">
        <v>4</v>
      </c>
      <c r="M1" s="26" t="s">
        <v>25</v>
      </c>
      <c r="N1" s="7" t="s">
        <v>11</v>
      </c>
      <c r="P1" s="26"/>
      <c r="Q1" s="7"/>
      <c r="R1" s="7"/>
      <c r="S1" s="7"/>
      <c r="T1" s="7"/>
      <c r="U1" s="7"/>
      <c r="V1" s="31"/>
      <c r="W1" s="7"/>
      <c r="X1" s="7"/>
      <c r="Y1" s="7"/>
    </row>
    <row r="2" spans="1:25" x14ac:dyDescent="0.2">
      <c r="A2" s="37" t="s">
        <v>11</v>
      </c>
      <c r="B2" s="38">
        <v>11496</v>
      </c>
      <c r="C2" s="38">
        <v>16000</v>
      </c>
      <c r="D2" s="38">
        <v>26656</v>
      </c>
      <c r="E2" s="38">
        <v>65299</v>
      </c>
      <c r="F2" s="38">
        <v>51447</v>
      </c>
      <c r="G2" s="15">
        <v>0.39178844815588032</v>
      </c>
      <c r="H2" s="15">
        <v>0.66600000000000004</v>
      </c>
      <c r="I2" s="15">
        <v>1.4496923769507803</v>
      </c>
      <c r="J2" s="15">
        <v>-0.21213188563377694</v>
      </c>
      <c r="M2" s="28" t="s">
        <v>24</v>
      </c>
      <c r="N2" s="4">
        <v>11496</v>
      </c>
      <c r="P2" s="26"/>
      <c r="Q2" s="28" t="s">
        <v>24</v>
      </c>
      <c r="R2" s="28" t="s">
        <v>23</v>
      </c>
      <c r="S2" s="29" t="s">
        <v>2</v>
      </c>
      <c r="T2" s="28" t="s">
        <v>3</v>
      </c>
      <c r="U2" s="28" t="s">
        <v>4</v>
      </c>
      <c r="V2" s="30"/>
      <c r="W2" s="4"/>
      <c r="X2" s="4"/>
      <c r="Y2" s="4"/>
    </row>
    <row r="3" spans="1:25" x14ac:dyDescent="0.2">
      <c r="A3" s="37" t="s">
        <v>6</v>
      </c>
      <c r="B3" s="38">
        <v>380</v>
      </c>
      <c r="C3" s="38">
        <v>754</v>
      </c>
      <c r="D3" s="38">
        <v>1934</v>
      </c>
      <c r="E3" s="38">
        <v>1786</v>
      </c>
      <c r="F3" s="38">
        <v>4807</v>
      </c>
      <c r="G3" s="15">
        <v>0.98421052631578942</v>
      </c>
      <c r="H3" s="15">
        <v>1.5649867374005304</v>
      </c>
      <c r="I3" s="15">
        <v>-7.6525336091003107E-2</v>
      </c>
      <c r="J3" s="15">
        <v>1.6914893617021276</v>
      </c>
      <c r="M3" s="28" t="s">
        <v>23</v>
      </c>
      <c r="N3" s="4">
        <v>16000</v>
      </c>
      <c r="P3" s="7" t="s">
        <v>6</v>
      </c>
      <c r="Q3" s="4">
        <v>380</v>
      </c>
      <c r="R3" s="4">
        <v>754</v>
      </c>
      <c r="S3" s="4">
        <v>1934</v>
      </c>
      <c r="T3" s="4">
        <v>1786</v>
      </c>
      <c r="U3" s="4">
        <v>4807</v>
      </c>
      <c r="V3" s="4"/>
      <c r="W3" s="4"/>
      <c r="X3" s="4"/>
      <c r="Y3" s="4"/>
    </row>
    <row r="4" spans="1:25" x14ac:dyDescent="0.2">
      <c r="A4" s="37" t="s">
        <v>0</v>
      </c>
      <c r="B4" s="38">
        <v>1176</v>
      </c>
      <c r="C4" s="38">
        <v>6000</v>
      </c>
      <c r="D4" s="38">
        <v>2176</v>
      </c>
      <c r="E4" s="38">
        <v>4607</v>
      </c>
      <c r="F4" s="38">
        <v>3212</v>
      </c>
      <c r="G4" s="15">
        <v>4.1020408163265305</v>
      </c>
      <c r="H4" s="15">
        <v>-0.63733333333333331</v>
      </c>
      <c r="I4" s="15">
        <v>1.1171875</v>
      </c>
      <c r="J4" s="15">
        <v>-0.30280008682439763</v>
      </c>
      <c r="M4" s="29" t="s">
        <v>2</v>
      </c>
      <c r="N4" s="4">
        <v>26656</v>
      </c>
      <c r="P4" s="29"/>
      <c r="Q4" s="4"/>
      <c r="R4" s="4"/>
      <c r="S4" s="4"/>
      <c r="T4" s="4"/>
      <c r="U4" s="4"/>
      <c r="V4" s="4"/>
      <c r="W4" s="4"/>
      <c r="X4" s="4"/>
      <c r="Y4" s="4"/>
    </row>
    <row r="5" spans="1:25" x14ac:dyDescent="0.2">
      <c r="A5" s="37" t="s">
        <v>7</v>
      </c>
      <c r="B5" s="38">
        <v>291967</v>
      </c>
      <c r="C5" s="38">
        <v>1840000</v>
      </c>
      <c r="D5" s="38">
        <v>801765</v>
      </c>
      <c r="E5" s="38">
        <v>842024</v>
      </c>
      <c r="F5" s="38">
        <v>747430</v>
      </c>
      <c r="G5" s="15">
        <v>5.3020820846191521</v>
      </c>
      <c r="H5" s="15">
        <v>-0.56425815217391306</v>
      </c>
      <c r="I5" s="15">
        <v>5.0212967640143935E-2</v>
      </c>
      <c r="J5" s="15">
        <v>-0.11234121592733699</v>
      </c>
      <c r="M5" s="28" t="s">
        <v>3</v>
      </c>
      <c r="N5" s="4">
        <v>65299</v>
      </c>
      <c r="P5" s="28"/>
      <c r="Q5" s="4"/>
      <c r="R5" s="4"/>
      <c r="S5" s="4"/>
      <c r="T5" s="4"/>
      <c r="U5" s="4"/>
      <c r="V5" s="4"/>
      <c r="W5" s="4"/>
      <c r="X5" s="4"/>
      <c r="Y5" s="4"/>
    </row>
    <row r="6" spans="1:25" x14ac:dyDescent="0.2">
      <c r="A6" s="37" t="s">
        <v>10</v>
      </c>
      <c r="B6" s="38">
        <v>4741</v>
      </c>
      <c r="C6" s="38">
        <v>4000</v>
      </c>
      <c r="D6" s="38">
        <v>7006</v>
      </c>
      <c r="E6" s="38">
        <v>11199</v>
      </c>
      <c r="F6" s="38">
        <v>12869</v>
      </c>
      <c r="G6" s="15">
        <v>-0.15629614005484074</v>
      </c>
      <c r="H6" s="15">
        <v>0.75149999999999995</v>
      </c>
      <c r="I6" s="15">
        <v>0.59848701113331426</v>
      </c>
      <c r="J6" s="15">
        <v>0.14912045718367711</v>
      </c>
      <c r="M6" s="28" t="s">
        <v>4</v>
      </c>
      <c r="N6" s="4">
        <v>51447</v>
      </c>
      <c r="P6" s="28"/>
      <c r="Q6" s="4"/>
      <c r="R6" s="4"/>
      <c r="S6" s="4"/>
      <c r="T6" s="4"/>
      <c r="U6" s="4"/>
      <c r="V6" s="4"/>
      <c r="W6" s="4"/>
      <c r="X6" s="4"/>
      <c r="Y6" s="4"/>
    </row>
    <row r="7" spans="1:25" x14ac:dyDescent="0.2">
      <c r="A7" s="39" t="s">
        <v>16</v>
      </c>
      <c r="B7" s="40">
        <v>331826</v>
      </c>
      <c r="C7" s="38">
        <v>553000</v>
      </c>
      <c r="D7" s="38">
        <v>790036</v>
      </c>
      <c r="E7" s="38">
        <v>766481</v>
      </c>
      <c r="F7" s="38">
        <v>756805</v>
      </c>
      <c r="G7" s="15">
        <v>0.66653607613628829</v>
      </c>
      <c r="H7" s="15">
        <v>0.42863652802893309</v>
      </c>
      <c r="I7" s="15">
        <v>-2.9815097033552902E-2</v>
      </c>
      <c r="J7" s="15">
        <v>-1.2623926750956645E-2</v>
      </c>
    </row>
    <row r="8" spans="1:25" x14ac:dyDescent="0.2">
      <c r="A8" s="37" t="s">
        <v>9</v>
      </c>
      <c r="B8" s="38">
        <v>42650</v>
      </c>
      <c r="C8" s="38">
        <v>84000</v>
      </c>
      <c r="D8" s="38">
        <v>129467</v>
      </c>
      <c r="E8" s="38">
        <v>96128</v>
      </c>
      <c r="F8" s="38">
        <v>96307</v>
      </c>
      <c r="G8" s="15">
        <v>0.96951934349355218</v>
      </c>
      <c r="H8" s="15">
        <v>0.54127380952380955</v>
      </c>
      <c r="I8" s="15">
        <v>-0.25750963566005236</v>
      </c>
      <c r="J8" s="15">
        <v>1.8621005326231691E-3</v>
      </c>
    </row>
    <row r="9" spans="1:25" x14ac:dyDescent="0.2">
      <c r="A9" s="37" t="s">
        <v>8</v>
      </c>
      <c r="B9" s="38">
        <v>3535761</v>
      </c>
      <c r="C9" s="38">
        <v>7370000</v>
      </c>
      <c r="D9" s="38">
        <v>7276713</v>
      </c>
      <c r="E9" s="38">
        <v>7671289</v>
      </c>
      <c r="F9" s="38">
        <v>8760131</v>
      </c>
      <c r="G9" s="15">
        <v>1.0844169048756407</v>
      </c>
      <c r="H9" s="15">
        <v>-1.2657666214382633E-2</v>
      </c>
      <c r="I9" s="15">
        <v>5.422448294992533E-2</v>
      </c>
      <c r="J9" s="15">
        <v>0.14193729371947791</v>
      </c>
    </row>
    <row r="10" spans="1:25" x14ac:dyDescent="0.2">
      <c r="A10" s="37" t="s">
        <v>12</v>
      </c>
      <c r="B10" s="38">
        <v>152412</v>
      </c>
      <c r="C10" s="38">
        <v>155000</v>
      </c>
      <c r="D10" s="38">
        <v>136329</v>
      </c>
      <c r="E10" s="38">
        <v>113798</v>
      </c>
      <c r="F10" s="38">
        <v>109864</v>
      </c>
      <c r="G10" s="15">
        <v>1.698029026585833E-2</v>
      </c>
      <c r="H10" s="15">
        <v>-0.12045806451612903</v>
      </c>
      <c r="I10" s="15">
        <v>-0.16526931173851492</v>
      </c>
      <c r="J10" s="15">
        <v>-3.4570027592752073E-2</v>
      </c>
    </row>
    <row r="11" spans="1:25" ht="16" thickBot="1" x14ac:dyDescent="0.25">
      <c r="A11" s="41" t="s">
        <v>17</v>
      </c>
      <c r="B11" s="42">
        <f>SUM(B2:B10)</f>
        <v>4372409</v>
      </c>
      <c r="C11" s="42">
        <f>SUM(C2:C10)</f>
        <v>10028754</v>
      </c>
      <c r="D11" s="42">
        <f t="shared" ref="D11:F11" si="0">SUM(D2:D10)</f>
        <v>9172082</v>
      </c>
      <c r="E11" s="42">
        <f t="shared" si="0"/>
        <v>9572611</v>
      </c>
      <c r="F11" s="42">
        <f t="shared" si="0"/>
        <v>10542872</v>
      </c>
      <c r="G11" s="15">
        <v>13.361278350133851</v>
      </c>
      <c r="H11" s="15">
        <v>2.6176898587155151</v>
      </c>
      <c r="I11" s="15">
        <v>2.7406849581510411</v>
      </c>
      <c r="J11" s="15">
        <v>1.3099420704086855</v>
      </c>
    </row>
    <row r="12" spans="1:25" ht="16" thickTop="1" x14ac:dyDescent="0.2"/>
    <row r="13" spans="1:25" x14ac:dyDescent="0.2">
      <c r="B13" s="28" t="s">
        <v>24</v>
      </c>
      <c r="C13" s="28" t="s">
        <v>23</v>
      </c>
      <c r="D13" s="29" t="s">
        <v>2</v>
      </c>
      <c r="E13" s="28" t="s">
        <v>3</v>
      </c>
      <c r="F13" s="28" t="s">
        <v>4</v>
      </c>
      <c r="G13" s="28"/>
      <c r="H13" s="28"/>
      <c r="I13" s="28"/>
      <c r="J13" s="28"/>
    </row>
    <row r="14" spans="1:25" x14ac:dyDescent="0.2">
      <c r="A14" s="7" t="s">
        <v>11</v>
      </c>
      <c r="B14" s="4"/>
      <c r="C14" s="15">
        <f>(C2-B2)/B2</f>
        <v>0.39178844815588032</v>
      </c>
      <c r="D14" s="15">
        <f t="shared" ref="D14:F14" si="1">(D2-C2)/C2</f>
        <v>0.66600000000000004</v>
      </c>
      <c r="E14" s="15">
        <f t="shared" si="1"/>
        <v>1.4496923769507803</v>
      </c>
      <c r="F14" s="15">
        <f t="shared" si="1"/>
        <v>-0.21213188563377694</v>
      </c>
      <c r="G14" s="15"/>
      <c r="H14" s="15"/>
      <c r="I14" s="15"/>
      <c r="J14" s="15"/>
    </row>
    <row r="15" spans="1:25" x14ac:dyDescent="0.2">
      <c r="A15" s="7" t="s">
        <v>6</v>
      </c>
      <c r="B15" s="4"/>
      <c r="C15" s="15">
        <f t="shared" ref="C15:F15" si="2">(C3-B3)/B3</f>
        <v>0.98421052631578942</v>
      </c>
      <c r="D15" s="15">
        <f t="shared" si="2"/>
        <v>1.5649867374005304</v>
      </c>
      <c r="E15" s="15">
        <f t="shared" si="2"/>
        <v>-7.6525336091003107E-2</v>
      </c>
      <c r="F15" s="15">
        <f t="shared" si="2"/>
        <v>1.6914893617021276</v>
      </c>
      <c r="G15" s="15"/>
      <c r="H15" s="15"/>
      <c r="I15" s="15"/>
      <c r="J15" s="15"/>
    </row>
    <row r="16" spans="1:25" x14ac:dyDescent="0.2">
      <c r="A16" s="7" t="s">
        <v>0</v>
      </c>
      <c r="B16" s="4"/>
      <c r="C16" s="15">
        <f t="shared" ref="C16:F16" si="3">(C4-B4)/B4</f>
        <v>4.1020408163265305</v>
      </c>
      <c r="D16" s="15">
        <f t="shared" si="3"/>
        <v>-0.63733333333333331</v>
      </c>
      <c r="E16" s="15">
        <f t="shared" si="3"/>
        <v>1.1171875</v>
      </c>
      <c r="F16" s="15">
        <f t="shared" si="3"/>
        <v>-0.30280008682439763</v>
      </c>
      <c r="G16" s="15"/>
      <c r="H16" s="15"/>
      <c r="I16" s="15"/>
      <c r="J16" s="15"/>
    </row>
    <row r="17" spans="1:10" x14ac:dyDescent="0.2">
      <c r="A17" s="7" t="s">
        <v>7</v>
      </c>
      <c r="B17" s="4"/>
      <c r="C17" s="15">
        <f t="shared" ref="C17:F17" si="4">(C5-B5)/B5</f>
        <v>5.3020820846191521</v>
      </c>
      <c r="D17" s="15">
        <f t="shared" si="4"/>
        <v>-0.56425815217391306</v>
      </c>
      <c r="E17" s="15">
        <f t="shared" si="4"/>
        <v>5.0212967640143935E-2</v>
      </c>
      <c r="F17" s="15">
        <f t="shared" si="4"/>
        <v>-0.11234121592733699</v>
      </c>
      <c r="G17" s="15"/>
      <c r="H17" s="15"/>
      <c r="I17" s="15"/>
      <c r="J17" s="15"/>
    </row>
    <row r="18" spans="1:10" x14ac:dyDescent="0.2">
      <c r="A18" s="7" t="s">
        <v>10</v>
      </c>
      <c r="B18" s="4"/>
      <c r="C18" s="15">
        <f t="shared" ref="C18:F18" si="5">(C6-B6)/B6</f>
        <v>-0.15629614005484074</v>
      </c>
      <c r="D18" s="15">
        <f t="shared" si="5"/>
        <v>0.75149999999999995</v>
      </c>
      <c r="E18" s="15">
        <f t="shared" si="5"/>
        <v>0.59848701113331426</v>
      </c>
      <c r="F18" s="15">
        <f t="shared" si="5"/>
        <v>0.14912045718367711</v>
      </c>
      <c r="G18" s="15"/>
      <c r="H18" s="15"/>
      <c r="I18" s="15"/>
      <c r="J18" s="15"/>
    </row>
    <row r="19" spans="1:10" x14ac:dyDescent="0.2">
      <c r="A19" s="31" t="s">
        <v>16</v>
      </c>
      <c r="B19" s="30"/>
      <c r="C19" s="15">
        <f t="shared" ref="C19:F19" si="6">(C7-B7)/B7</f>
        <v>0.66653607613628829</v>
      </c>
      <c r="D19" s="15">
        <f t="shared" si="6"/>
        <v>0.42863652802893309</v>
      </c>
      <c r="E19" s="15">
        <f t="shared" si="6"/>
        <v>-2.9815097033552902E-2</v>
      </c>
      <c r="F19" s="15">
        <f t="shared" si="6"/>
        <v>-1.2623926750956645E-2</v>
      </c>
      <c r="G19" s="15"/>
      <c r="H19" s="15"/>
      <c r="I19" s="15"/>
      <c r="J19" s="15"/>
    </row>
    <row r="20" spans="1:10" x14ac:dyDescent="0.2">
      <c r="A20" s="7" t="s">
        <v>9</v>
      </c>
      <c r="B20" s="4"/>
      <c r="C20" s="15">
        <f t="shared" ref="C20:F20" si="7">(C8-B8)/B8</f>
        <v>0.96951934349355218</v>
      </c>
      <c r="D20" s="15">
        <f t="shared" si="7"/>
        <v>0.54127380952380955</v>
      </c>
      <c r="E20" s="15">
        <f t="shared" si="7"/>
        <v>-0.25750963566005236</v>
      </c>
      <c r="F20" s="15">
        <f t="shared" si="7"/>
        <v>1.8621005326231691E-3</v>
      </c>
      <c r="G20" s="15"/>
      <c r="H20" s="15"/>
      <c r="I20" s="15"/>
      <c r="J20" s="15"/>
    </row>
    <row r="21" spans="1:10" x14ac:dyDescent="0.2">
      <c r="A21" s="7" t="s">
        <v>8</v>
      </c>
      <c r="B21" s="4"/>
      <c r="C21" s="15">
        <f t="shared" ref="C21:F21" si="8">(C9-B9)/B9</f>
        <v>1.0844169048756407</v>
      </c>
      <c r="D21" s="15">
        <f t="shared" si="8"/>
        <v>-1.2657666214382633E-2</v>
      </c>
      <c r="E21" s="15">
        <f t="shared" si="8"/>
        <v>5.422448294992533E-2</v>
      </c>
      <c r="F21" s="15">
        <f t="shared" si="8"/>
        <v>0.14193729371947791</v>
      </c>
      <c r="G21" s="15"/>
      <c r="H21" s="15"/>
      <c r="I21" s="15"/>
      <c r="J21" s="15"/>
    </row>
    <row r="22" spans="1:10" x14ac:dyDescent="0.2">
      <c r="A22" s="7" t="s">
        <v>12</v>
      </c>
      <c r="B22" s="4"/>
      <c r="C22" s="15">
        <f t="shared" ref="C22:F22" si="9">(C10-B10)/B10</f>
        <v>1.698029026585833E-2</v>
      </c>
      <c r="D22" s="15">
        <f t="shared" si="9"/>
        <v>-0.12045806451612903</v>
      </c>
      <c r="E22" s="15">
        <f t="shared" si="9"/>
        <v>-0.16526931173851492</v>
      </c>
      <c r="F22" s="15">
        <f t="shared" si="9"/>
        <v>-3.4570027592752073E-2</v>
      </c>
      <c r="G22" s="15"/>
      <c r="H22" s="15"/>
      <c r="I22" s="15"/>
      <c r="J22" s="15"/>
    </row>
    <row r="23" spans="1:10" x14ac:dyDescent="0.2">
      <c r="A23" s="7" t="s">
        <v>17</v>
      </c>
      <c r="B23" s="4">
        <v>4372409</v>
      </c>
      <c r="C23" s="15">
        <f>SUM(C14:C22)</f>
        <v>13.361278350133851</v>
      </c>
      <c r="D23" s="15">
        <f t="shared" ref="D23:F23" si="10">SUM(D14:D22)</f>
        <v>2.6176898587155151</v>
      </c>
      <c r="E23" s="15">
        <f t="shared" si="10"/>
        <v>2.7406849581510411</v>
      </c>
      <c r="F23" s="15">
        <f t="shared" si="10"/>
        <v>1.3099420704086855</v>
      </c>
      <c r="G23" s="15"/>
      <c r="H23" s="15"/>
      <c r="I23" s="15"/>
      <c r="J23" s="1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baseColWidth="10" defaultRowHeight="15" x14ac:dyDescent="0.2"/>
  <sheetData>
    <row r="1" spans="1:2" x14ac:dyDescent="0.2">
      <c r="A1" s="26"/>
      <c r="B1" s="7" t="s">
        <v>6</v>
      </c>
    </row>
    <row r="2" spans="1:2" x14ac:dyDescent="0.2">
      <c r="A2" s="28" t="s">
        <v>24</v>
      </c>
      <c r="B2" s="4">
        <v>380</v>
      </c>
    </row>
    <row r="3" spans="1:2" x14ac:dyDescent="0.2">
      <c r="A3" s="28" t="s">
        <v>23</v>
      </c>
      <c r="B3" s="4">
        <v>754</v>
      </c>
    </row>
    <row r="4" spans="1:2" x14ac:dyDescent="0.2">
      <c r="A4" s="29" t="s">
        <v>2</v>
      </c>
      <c r="B4" s="4">
        <v>1934</v>
      </c>
    </row>
    <row r="5" spans="1:2" x14ac:dyDescent="0.2">
      <c r="A5" s="28" t="s">
        <v>3</v>
      </c>
      <c r="B5" s="4">
        <v>1786</v>
      </c>
    </row>
    <row r="6" spans="1:2" x14ac:dyDescent="0.2">
      <c r="A6" s="28" t="s">
        <v>4</v>
      </c>
      <c r="B6" s="4">
        <v>4807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baseColWidth="10" defaultColWidth="8.83203125" defaultRowHeight="15" x14ac:dyDescent="0.2"/>
  <cols>
    <col min="2" max="2" width="10.6640625" bestFit="1" customWidth="1"/>
  </cols>
  <sheetData>
    <row r="1" spans="1:2" x14ac:dyDescent="0.2">
      <c r="A1" s="26" t="s">
        <v>25</v>
      </c>
      <c r="B1" s="7" t="s">
        <v>11</v>
      </c>
    </row>
    <row r="2" spans="1:2" x14ac:dyDescent="0.2">
      <c r="A2" s="28" t="s">
        <v>24</v>
      </c>
      <c r="B2" s="4">
        <v>11496</v>
      </c>
    </row>
    <row r="3" spans="1:2" x14ac:dyDescent="0.2">
      <c r="A3" s="28" t="s">
        <v>23</v>
      </c>
      <c r="B3" s="4">
        <v>16000</v>
      </c>
    </row>
    <row r="4" spans="1:2" x14ac:dyDescent="0.2">
      <c r="A4" s="29" t="s">
        <v>2</v>
      </c>
      <c r="B4" s="4">
        <v>26656</v>
      </c>
    </row>
    <row r="5" spans="1:2" x14ac:dyDescent="0.2">
      <c r="A5" s="28" t="s">
        <v>3</v>
      </c>
      <c r="B5" s="4">
        <v>65299</v>
      </c>
    </row>
    <row r="6" spans="1:2" x14ac:dyDescent="0.2">
      <c r="A6" s="28" t="s">
        <v>4</v>
      </c>
      <c r="B6" s="4">
        <v>51447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11.6640625" bestFit="1" customWidth="1"/>
    <col min="2" max="3" width="11.5" bestFit="1" customWidth="1"/>
    <col min="4" max="4" width="15.83203125" bestFit="1" customWidth="1"/>
    <col min="5" max="5" width="4.6640625" style="14" customWidth="1"/>
    <col min="6" max="6" width="20.6640625" customWidth="1"/>
    <col min="7" max="10" width="14.33203125" customWidth="1"/>
    <col min="11" max="11" width="25.83203125" customWidth="1"/>
    <col min="12" max="12" width="38.5" bestFit="1" customWidth="1"/>
    <col min="13" max="14" width="10.83203125" bestFit="1" customWidth="1"/>
    <col min="15" max="15" width="11.83203125" bestFit="1" customWidth="1"/>
  </cols>
  <sheetData>
    <row r="1" spans="1:15" x14ac:dyDescent="0.2">
      <c r="B1" s="1" t="s">
        <v>13</v>
      </c>
      <c r="C1" s="2" t="s">
        <v>14</v>
      </c>
      <c r="D1" s="1" t="s">
        <v>15</v>
      </c>
      <c r="E1" s="11"/>
      <c r="F1" t="s">
        <v>18</v>
      </c>
      <c r="G1" s="1" t="s">
        <v>1</v>
      </c>
      <c r="H1" s="2" t="s">
        <v>2</v>
      </c>
      <c r="I1" s="1" t="s">
        <v>3</v>
      </c>
      <c r="J1" s="1" t="s">
        <v>4</v>
      </c>
    </row>
    <row r="2" spans="1:15" x14ac:dyDescent="0.2">
      <c r="A2" s="3" t="s">
        <v>11</v>
      </c>
      <c r="B2" s="4">
        <v>11496</v>
      </c>
      <c r="C2" s="5">
        <v>65299</v>
      </c>
      <c r="D2" s="6">
        <f>(C2-B2)/B2</f>
        <v>4.6801496172581771</v>
      </c>
      <c r="E2" s="12"/>
      <c r="F2" s="3" t="s">
        <v>11</v>
      </c>
      <c r="G2" s="4">
        <v>16000</v>
      </c>
      <c r="H2" s="4">
        <v>26656</v>
      </c>
      <c r="I2" s="4">
        <v>65299</v>
      </c>
      <c r="J2" s="4">
        <v>51447</v>
      </c>
    </row>
    <row r="3" spans="1:15" x14ac:dyDescent="0.2">
      <c r="A3" s="3" t="s">
        <v>6</v>
      </c>
      <c r="B3" s="4">
        <v>380</v>
      </c>
      <c r="C3" s="5">
        <v>1786</v>
      </c>
      <c r="D3" s="6">
        <f t="shared" ref="D3:D10" si="0">(C3-B3)/B3</f>
        <v>3.7</v>
      </c>
      <c r="E3" s="12"/>
      <c r="F3" s="3" t="s">
        <v>6</v>
      </c>
      <c r="G3" s="4">
        <v>754</v>
      </c>
      <c r="H3" s="4">
        <v>1934</v>
      </c>
      <c r="I3" s="4">
        <v>1786</v>
      </c>
      <c r="J3" s="4">
        <v>4807</v>
      </c>
    </row>
    <row r="4" spans="1:15" x14ac:dyDescent="0.2">
      <c r="A4" s="3" t="s">
        <v>0</v>
      </c>
      <c r="B4" s="4">
        <v>1176</v>
      </c>
      <c r="C4" s="5">
        <v>4607</v>
      </c>
      <c r="D4" s="6">
        <f t="shared" si="0"/>
        <v>2.9175170068027212</v>
      </c>
      <c r="E4" s="12"/>
      <c r="F4" s="3" t="s">
        <v>0</v>
      </c>
      <c r="G4" s="4">
        <v>6000</v>
      </c>
      <c r="H4" s="4">
        <v>2176</v>
      </c>
      <c r="I4" s="4">
        <v>4607</v>
      </c>
      <c r="J4" s="4">
        <v>3212</v>
      </c>
      <c r="L4" s="20" t="s">
        <v>20</v>
      </c>
      <c r="M4" s="17" t="s">
        <v>2</v>
      </c>
      <c r="N4" s="18" t="s">
        <v>3</v>
      </c>
      <c r="O4" s="18" t="s">
        <v>4</v>
      </c>
    </row>
    <row r="5" spans="1:15" x14ac:dyDescent="0.2">
      <c r="A5" s="3" t="s">
        <v>7</v>
      </c>
      <c r="B5" s="4">
        <v>291967</v>
      </c>
      <c r="C5" s="5">
        <v>842024</v>
      </c>
      <c r="D5" s="6">
        <f t="shared" si="0"/>
        <v>1.8839697637061723</v>
      </c>
      <c r="E5" s="12"/>
      <c r="F5" s="3" t="s">
        <v>7</v>
      </c>
      <c r="G5" s="4">
        <v>1840000</v>
      </c>
      <c r="H5" s="4">
        <v>801765</v>
      </c>
      <c r="I5" s="4">
        <v>842024</v>
      </c>
      <c r="J5" s="4">
        <v>747430</v>
      </c>
      <c r="L5" s="20" t="s">
        <v>21</v>
      </c>
      <c r="M5" s="19">
        <v>9172082</v>
      </c>
      <c r="N5" s="19">
        <v>9572611</v>
      </c>
      <c r="O5" s="19">
        <v>10542872</v>
      </c>
    </row>
    <row r="6" spans="1:15" x14ac:dyDescent="0.2">
      <c r="A6" s="3" t="s">
        <v>10</v>
      </c>
      <c r="B6" s="4">
        <v>4741</v>
      </c>
      <c r="C6" s="5">
        <v>11199</v>
      </c>
      <c r="D6" s="6">
        <f t="shared" si="0"/>
        <v>1.3621598818814595</v>
      </c>
      <c r="E6" s="12"/>
      <c r="F6" s="3" t="s">
        <v>10</v>
      </c>
      <c r="G6" s="4">
        <v>4000</v>
      </c>
      <c r="H6" s="4">
        <v>7006</v>
      </c>
      <c r="I6" s="4">
        <v>11199</v>
      </c>
      <c r="J6" s="4">
        <v>12869</v>
      </c>
      <c r="L6" s="20" t="s">
        <v>15</v>
      </c>
      <c r="M6" s="16">
        <v>-8.5421578792340511E-2</v>
      </c>
      <c r="N6" s="16">
        <v>4.3668275098281938E-2</v>
      </c>
      <c r="O6" s="16">
        <v>0.10135803073999351</v>
      </c>
    </row>
    <row r="7" spans="1:15" x14ac:dyDescent="0.2">
      <c r="A7" s="21" t="s">
        <v>16</v>
      </c>
      <c r="B7" s="22">
        <v>331826</v>
      </c>
      <c r="C7" s="23">
        <v>766481</v>
      </c>
      <c r="D7" s="24">
        <f t="shared" si="0"/>
        <v>1.3098883149602503</v>
      </c>
      <c r="E7" s="12"/>
      <c r="F7" s="3" t="s">
        <v>5</v>
      </c>
      <c r="G7" s="4">
        <v>553000</v>
      </c>
      <c r="H7" s="4">
        <v>790036</v>
      </c>
      <c r="I7" s="4">
        <v>766481</v>
      </c>
      <c r="J7" s="4">
        <v>756805</v>
      </c>
      <c r="L7" s="20" t="s">
        <v>22</v>
      </c>
      <c r="M7" s="16">
        <v>1.1893219504396775</v>
      </c>
    </row>
    <row r="8" spans="1:15" x14ac:dyDescent="0.2">
      <c r="A8" s="3" t="s">
        <v>9</v>
      </c>
      <c r="B8" s="4">
        <v>42650</v>
      </c>
      <c r="C8" s="5">
        <v>96128</v>
      </c>
      <c r="D8" s="6">
        <f t="shared" si="0"/>
        <v>1.2538804220398594</v>
      </c>
      <c r="E8" s="12"/>
      <c r="F8" s="3" t="s">
        <v>9</v>
      </c>
      <c r="G8" s="4">
        <v>84000</v>
      </c>
      <c r="H8" s="4">
        <v>129467</v>
      </c>
      <c r="I8" s="4">
        <v>96128</v>
      </c>
      <c r="J8" s="4">
        <v>96307</v>
      </c>
    </row>
    <row r="9" spans="1:15" x14ac:dyDescent="0.2">
      <c r="A9" s="3" t="s">
        <v>8</v>
      </c>
      <c r="B9" s="4">
        <v>3535761</v>
      </c>
      <c r="C9" s="5">
        <v>7671289</v>
      </c>
      <c r="D9" s="6">
        <f t="shared" si="0"/>
        <v>1.1696288295504136</v>
      </c>
      <c r="E9" s="12"/>
      <c r="F9" s="3" t="s">
        <v>8</v>
      </c>
      <c r="G9" s="4">
        <v>7370000</v>
      </c>
      <c r="H9" s="4">
        <v>7276713</v>
      </c>
      <c r="I9" s="4">
        <v>7671289</v>
      </c>
      <c r="J9" s="4">
        <v>8760131</v>
      </c>
    </row>
    <row r="10" spans="1:15" x14ac:dyDescent="0.2">
      <c r="A10" s="3" t="s">
        <v>12</v>
      </c>
      <c r="B10" s="4">
        <v>152412</v>
      </c>
      <c r="C10" s="5">
        <v>113798</v>
      </c>
      <c r="D10" s="6">
        <f t="shared" si="0"/>
        <v>-0.25335275437629584</v>
      </c>
      <c r="E10" s="12"/>
      <c r="F10" s="3" t="s">
        <v>12</v>
      </c>
      <c r="G10" s="4">
        <v>155000</v>
      </c>
      <c r="H10" s="4">
        <v>136329</v>
      </c>
      <c r="I10" s="4">
        <v>113798</v>
      </c>
      <c r="J10" s="4">
        <v>109864</v>
      </c>
    </row>
    <row r="11" spans="1:15" x14ac:dyDescent="0.2">
      <c r="A11" s="7" t="s">
        <v>17</v>
      </c>
      <c r="B11" s="8">
        <v>4372409</v>
      </c>
      <c r="C11" s="9">
        <v>9572611</v>
      </c>
      <c r="D11" s="10">
        <f>(C11-B11)/B11</f>
        <v>1.1893219504396775</v>
      </c>
      <c r="E11" s="13"/>
      <c r="F11" s="7" t="s">
        <v>17</v>
      </c>
      <c r="G11" s="43">
        <f>SUM(G2:G10)</f>
        <v>10028754</v>
      </c>
      <c r="H11" s="43">
        <f t="shared" ref="H11:J11" si="1">SUM(H2:H10)</f>
        <v>9172082</v>
      </c>
      <c r="I11" s="43">
        <f t="shared" si="1"/>
        <v>9572611</v>
      </c>
      <c r="J11" s="43">
        <f t="shared" si="1"/>
        <v>10542872</v>
      </c>
    </row>
    <row r="12" spans="1:15" x14ac:dyDescent="0.2">
      <c r="H12" s="15">
        <f>(H11-G11)/G11</f>
        <v>-8.5421578792340511E-2</v>
      </c>
      <c r="I12" s="6">
        <f t="shared" ref="I12:J12" si="2">(I11-H11)/H11</f>
        <v>4.3668275098281938E-2</v>
      </c>
      <c r="J12" s="6">
        <f t="shared" si="2"/>
        <v>0.10135803073999351</v>
      </c>
    </row>
    <row r="14" spans="1:15" x14ac:dyDescent="0.2">
      <c r="J14" s="25"/>
    </row>
    <row r="15" spans="1:15" x14ac:dyDescent="0.2">
      <c r="B15" s="1"/>
      <c r="F15" t="s">
        <v>19</v>
      </c>
      <c r="G15" s="1" t="s">
        <v>1</v>
      </c>
      <c r="H15" s="2" t="s">
        <v>2</v>
      </c>
      <c r="I15" s="1" t="s">
        <v>3</v>
      </c>
      <c r="J15" s="1" t="s">
        <v>4</v>
      </c>
    </row>
    <row r="16" spans="1:15" x14ac:dyDescent="0.2">
      <c r="A16" s="3"/>
      <c r="B16" s="6"/>
      <c r="F16" s="3" t="s">
        <v>11</v>
      </c>
      <c r="G16" s="4">
        <f>G2*46</f>
        <v>736000</v>
      </c>
      <c r="H16" s="4">
        <f t="shared" ref="H16:J16" si="3">H2*46</f>
        <v>1226176</v>
      </c>
      <c r="I16" s="4">
        <f t="shared" si="3"/>
        <v>3003754</v>
      </c>
      <c r="J16" s="4">
        <f t="shared" si="3"/>
        <v>2366562</v>
      </c>
    </row>
    <row r="17" spans="1:10" x14ac:dyDescent="0.2">
      <c r="A17" s="3"/>
      <c r="B17" s="6"/>
      <c r="F17" s="3" t="s">
        <v>6</v>
      </c>
      <c r="G17" s="4">
        <f t="shared" ref="G17:J17" si="4">G3*46</f>
        <v>34684</v>
      </c>
      <c r="H17" s="4">
        <f t="shared" si="4"/>
        <v>88964</v>
      </c>
      <c r="I17" s="4">
        <f t="shared" si="4"/>
        <v>82156</v>
      </c>
      <c r="J17" s="4">
        <f t="shared" si="4"/>
        <v>221122</v>
      </c>
    </row>
    <row r="18" spans="1:10" x14ac:dyDescent="0.2">
      <c r="A18" s="3"/>
      <c r="B18" s="6"/>
      <c r="F18" s="3" t="s">
        <v>0</v>
      </c>
      <c r="G18" s="4">
        <f t="shared" ref="G18:J18" si="5">G4*46</f>
        <v>276000</v>
      </c>
      <c r="H18" s="4">
        <f t="shared" si="5"/>
        <v>100096</v>
      </c>
      <c r="I18" s="4">
        <f t="shared" si="5"/>
        <v>211922</v>
      </c>
      <c r="J18" s="4">
        <f t="shared" si="5"/>
        <v>147752</v>
      </c>
    </row>
    <row r="19" spans="1:10" x14ac:dyDescent="0.2">
      <c r="A19" s="3"/>
      <c r="B19" s="6"/>
      <c r="F19" s="3" t="s">
        <v>7</v>
      </c>
      <c r="G19" s="4">
        <f t="shared" ref="G19:J19" si="6">G5*46</f>
        <v>84640000</v>
      </c>
      <c r="H19" s="4">
        <f>H5*46</f>
        <v>36881190</v>
      </c>
      <c r="I19" s="4">
        <f t="shared" si="6"/>
        <v>38733104</v>
      </c>
      <c r="J19" s="4">
        <f t="shared" si="6"/>
        <v>34381780</v>
      </c>
    </row>
    <row r="20" spans="1:10" x14ac:dyDescent="0.2">
      <c r="A20" s="3"/>
      <c r="B20" s="6"/>
      <c r="F20" s="3" t="s">
        <v>10</v>
      </c>
      <c r="G20" s="4">
        <f t="shared" ref="G20:J20" si="7">G6*46</f>
        <v>184000</v>
      </c>
      <c r="H20" s="4">
        <f t="shared" si="7"/>
        <v>322276</v>
      </c>
      <c r="I20" s="4">
        <f t="shared" si="7"/>
        <v>515154</v>
      </c>
      <c r="J20" s="4">
        <f t="shared" si="7"/>
        <v>591974</v>
      </c>
    </row>
    <row r="21" spans="1:10" x14ac:dyDescent="0.2">
      <c r="A21" s="3"/>
      <c r="B21" s="6"/>
      <c r="F21" s="3" t="s">
        <v>5</v>
      </c>
      <c r="G21" s="4">
        <f t="shared" ref="G21:J21" si="8">G7*46</f>
        <v>25438000</v>
      </c>
      <c r="H21" s="4">
        <f t="shared" si="8"/>
        <v>36341656</v>
      </c>
      <c r="I21" s="4">
        <f t="shared" si="8"/>
        <v>35258126</v>
      </c>
      <c r="J21" s="4">
        <f t="shared" si="8"/>
        <v>34813030</v>
      </c>
    </row>
    <row r="22" spans="1:10" x14ac:dyDescent="0.2">
      <c r="A22" s="3"/>
      <c r="B22" s="6"/>
      <c r="F22" s="3" t="s">
        <v>9</v>
      </c>
      <c r="G22" s="4">
        <f t="shared" ref="G22:J22" si="9">G8*46</f>
        <v>3864000</v>
      </c>
      <c r="H22" s="4">
        <f t="shared" si="9"/>
        <v>5955482</v>
      </c>
      <c r="I22" s="4">
        <f t="shared" si="9"/>
        <v>4421888</v>
      </c>
      <c r="J22" s="4">
        <f t="shared" si="9"/>
        <v>4430122</v>
      </c>
    </row>
    <row r="23" spans="1:10" x14ac:dyDescent="0.2">
      <c r="A23" s="3"/>
      <c r="B23" s="6"/>
      <c r="F23" s="3" t="s">
        <v>8</v>
      </c>
      <c r="G23" s="4">
        <f t="shared" ref="G23:J23" si="10">G9*46</f>
        <v>339020000</v>
      </c>
      <c r="H23" s="4">
        <f t="shared" si="10"/>
        <v>334728798</v>
      </c>
      <c r="I23" s="4">
        <f t="shared" si="10"/>
        <v>352879294</v>
      </c>
      <c r="J23" s="4">
        <f t="shared" si="10"/>
        <v>402966026</v>
      </c>
    </row>
    <row r="24" spans="1:10" x14ac:dyDescent="0.2">
      <c r="A24" s="3"/>
      <c r="B24" s="6"/>
      <c r="F24" s="3" t="s">
        <v>12</v>
      </c>
      <c r="G24" s="4">
        <f>G10*46</f>
        <v>7130000</v>
      </c>
      <c r="H24" s="4">
        <f t="shared" ref="H24:I24" si="11">H10*46</f>
        <v>6271134</v>
      </c>
      <c r="I24" s="4">
        <f t="shared" si="11"/>
        <v>5234708</v>
      </c>
      <c r="J24" s="4">
        <f>J10*46</f>
        <v>5053744</v>
      </c>
    </row>
    <row r="25" spans="1:10" x14ac:dyDescent="0.2">
      <c r="A25" s="7"/>
      <c r="B25" s="10"/>
      <c r="F25" s="7" t="s">
        <v>17</v>
      </c>
      <c r="G25" s="8">
        <f>SUM(G16:G24)</f>
        <v>461322684</v>
      </c>
      <c r="H25" s="8">
        <f>SUM(H16:H24)</f>
        <v>421915772</v>
      </c>
      <c r="I25" s="8">
        <f t="shared" ref="I25" si="12">SUM(I16:I24)</f>
        <v>440340106</v>
      </c>
      <c r="J25" s="8">
        <f t="shared" ref="J25" si="13">SUM(J16:J24)</f>
        <v>484972112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B1" sqref="B1"/>
    </sheetView>
  </sheetViews>
  <sheetFormatPr baseColWidth="10" defaultRowHeight="15" x14ac:dyDescent="0.2"/>
  <cols>
    <col min="6" max="6" width="15.83203125" customWidth="1"/>
    <col min="9" max="14" width="14.33203125" customWidth="1"/>
  </cols>
  <sheetData>
    <row r="1" spans="1:14" ht="29" customHeight="1" x14ac:dyDescent="0.2">
      <c r="A1" s="48" t="s">
        <v>29</v>
      </c>
      <c r="B1" s="49" t="s">
        <v>30</v>
      </c>
      <c r="C1" s="49" t="s">
        <v>31</v>
      </c>
      <c r="D1" s="49" t="s">
        <v>32</v>
      </c>
      <c r="E1" s="49" t="s">
        <v>37</v>
      </c>
      <c r="F1" s="49" t="s">
        <v>36</v>
      </c>
      <c r="I1" s="60" t="s">
        <v>38</v>
      </c>
      <c r="J1" s="61" t="s">
        <v>39</v>
      </c>
      <c r="K1" s="60" t="s">
        <v>40</v>
      </c>
      <c r="L1" s="60" t="s">
        <v>41</v>
      </c>
      <c r="M1" s="60" t="s">
        <v>42</v>
      </c>
      <c r="N1" s="61" t="s">
        <v>43</v>
      </c>
    </row>
    <row r="2" spans="1:14" x14ac:dyDescent="0.2">
      <c r="A2" s="44" t="s">
        <v>6</v>
      </c>
      <c r="B2" s="45">
        <v>34684</v>
      </c>
      <c r="C2" s="45">
        <v>88964</v>
      </c>
      <c r="D2" s="45">
        <v>82156</v>
      </c>
      <c r="E2" s="45">
        <v>262914</v>
      </c>
      <c r="F2" s="51">
        <v>6.58</v>
      </c>
      <c r="I2" s="54" t="s">
        <v>6</v>
      </c>
      <c r="J2" s="55">
        <v>34684</v>
      </c>
      <c r="K2" s="55">
        <v>88964</v>
      </c>
      <c r="L2" s="55">
        <v>82156</v>
      </c>
      <c r="M2" s="55">
        <v>262914</v>
      </c>
      <c r="N2" s="56">
        <v>6.58</v>
      </c>
    </row>
    <row r="3" spans="1:14" x14ac:dyDescent="0.2">
      <c r="A3" s="44" t="s">
        <v>10</v>
      </c>
      <c r="B3" s="45">
        <v>184000</v>
      </c>
      <c r="C3" s="45">
        <v>322276</v>
      </c>
      <c r="D3" s="45">
        <v>515154</v>
      </c>
      <c r="E3" s="45">
        <v>646999</v>
      </c>
      <c r="F3" s="51">
        <v>2.52</v>
      </c>
      <c r="I3" s="54" t="s">
        <v>10</v>
      </c>
      <c r="J3" s="55">
        <v>184000</v>
      </c>
      <c r="K3" s="55">
        <v>322276</v>
      </c>
      <c r="L3" s="55">
        <v>515154</v>
      </c>
      <c r="M3" s="55">
        <v>646999</v>
      </c>
      <c r="N3" s="56">
        <v>2.52</v>
      </c>
    </row>
    <row r="4" spans="1:14" x14ac:dyDescent="0.2">
      <c r="A4" s="44" t="s">
        <v>11</v>
      </c>
      <c r="B4" s="45">
        <v>736000</v>
      </c>
      <c r="C4" s="45">
        <v>1226176</v>
      </c>
      <c r="D4" s="45">
        <v>3003754</v>
      </c>
      <c r="E4" s="45">
        <v>2490072</v>
      </c>
      <c r="F4" s="51">
        <v>2.38</v>
      </c>
      <c r="I4" s="54" t="s">
        <v>11</v>
      </c>
      <c r="J4" s="55">
        <v>736000</v>
      </c>
      <c r="K4" s="55">
        <v>1226176</v>
      </c>
      <c r="L4" s="55">
        <v>3003754</v>
      </c>
      <c r="M4" s="55">
        <v>2490072</v>
      </c>
      <c r="N4" s="56">
        <v>2.38</v>
      </c>
    </row>
    <row r="5" spans="1:14" x14ac:dyDescent="0.2">
      <c r="A5" s="44" t="s">
        <v>16</v>
      </c>
      <c r="B5" s="45">
        <v>25438000</v>
      </c>
      <c r="C5" s="45">
        <v>36341656</v>
      </c>
      <c r="D5" s="45">
        <v>35258126</v>
      </c>
      <c r="E5" s="45">
        <v>36518625</v>
      </c>
      <c r="F5" s="51">
        <v>0.44</v>
      </c>
      <c r="I5" s="54" t="s">
        <v>16</v>
      </c>
      <c r="J5" s="55">
        <v>25438000</v>
      </c>
      <c r="K5" s="55">
        <v>36341656</v>
      </c>
      <c r="L5" s="55">
        <v>35258126</v>
      </c>
      <c r="M5" s="55">
        <v>36518625</v>
      </c>
      <c r="N5" s="56">
        <v>0.44</v>
      </c>
    </row>
    <row r="6" spans="1:14" x14ac:dyDescent="0.2">
      <c r="A6" s="44" t="s">
        <v>8</v>
      </c>
      <c r="B6" s="45">
        <v>303140000</v>
      </c>
      <c r="C6" s="45">
        <v>334728798</v>
      </c>
      <c r="D6" s="45">
        <v>352879294</v>
      </c>
      <c r="E6" s="45">
        <v>422347763</v>
      </c>
      <c r="F6" s="51">
        <v>0.39</v>
      </c>
      <c r="I6" s="54" t="s">
        <v>8</v>
      </c>
      <c r="J6" s="55">
        <v>303140000</v>
      </c>
      <c r="K6" s="55">
        <v>334728798</v>
      </c>
      <c r="L6" s="55">
        <v>352879294</v>
      </c>
      <c r="M6" s="55">
        <v>422347763</v>
      </c>
      <c r="N6" s="56">
        <v>0.39</v>
      </c>
    </row>
    <row r="7" spans="1:14" x14ac:dyDescent="0.2">
      <c r="A7" s="44" t="s">
        <v>9</v>
      </c>
      <c r="B7" s="45">
        <v>3864000</v>
      </c>
      <c r="C7" s="45">
        <v>5955482</v>
      </c>
      <c r="D7" s="45">
        <v>4421888</v>
      </c>
      <c r="E7" s="45">
        <v>4683082</v>
      </c>
      <c r="F7" s="51">
        <v>0.21</v>
      </c>
      <c r="I7" s="54" t="s">
        <v>9</v>
      </c>
      <c r="J7" s="55">
        <v>3864000</v>
      </c>
      <c r="K7" s="55">
        <v>5955482</v>
      </c>
      <c r="L7" s="55">
        <v>4421888</v>
      </c>
      <c r="M7" s="55">
        <v>4683082</v>
      </c>
      <c r="N7" s="56">
        <v>0.21</v>
      </c>
    </row>
    <row r="8" spans="1:14" x14ac:dyDescent="0.2">
      <c r="A8" s="44" t="s">
        <v>33</v>
      </c>
      <c r="B8" s="45">
        <v>7130000</v>
      </c>
      <c r="C8" s="45">
        <v>6271134</v>
      </c>
      <c r="D8" s="45">
        <v>5234708</v>
      </c>
      <c r="E8" s="45">
        <v>5782265</v>
      </c>
      <c r="F8" s="51">
        <v>-0.19</v>
      </c>
      <c r="I8" s="54" t="s">
        <v>33</v>
      </c>
      <c r="J8" s="55">
        <v>7130000</v>
      </c>
      <c r="K8" s="55">
        <v>6271134</v>
      </c>
      <c r="L8" s="55">
        <v>5234708</v>
      </c>
      <c r="M8" s="55">
        <v>5782265</v>
      </c>
      <c r="N8" s="56">
        <v>-0.19</v>
      </c>
    </row>
    <row r="9" spans="1:14" x14ac:dyDescent="0.2">
      <c r="A9" s="44" t="s">
        <v>34</v>
      </c>
      <c r="B9" s="45">
        <v>276000</v>
      </c>
      <c r="C9" s="45">
        <v>100096</v>
      </c>
      <c r="D9" s="45">
        <v>211922</v>
      </c>
      <c r="E9" s="45">
        <v>151843</v>
      </c>
      <c r="F9" s="51">
        <v>-0.45</v>
      </c>
      <c r="I9" s="54" t="s">
        <v>34</v>
      </c>
      <c r="J9" s="55">
        <v>276000</v>
      </c>
      <c r="K9" s="55">
        <v>100096</v>
      </c>
      <c r="L9" s="55">
        <v>211922</v>
      </c>
      <c r="M9" s="55">
        <v>151843</v>
      </c>
      <c r="N9" s="56">
        <v>-0.45</v>
      </c>
    </row>
    <row r="10" spans="1:14" x14ac:dyDescent="0.2">
      <c r="A10" s="44" t="s">
        <v>7</v>
      </c>
      <c r="B10" s="45">
        <v>84640000</v>
      </c>
      <c r="C10" s="45">
        <v>36881190</v>
      </c>
      <c r="D10" s="45">
        <v>38733104</v>
      </c>
      <c r="E10" s="45">
        <v>36930408</v>
      </c>
      <c r="F10" s="51">
        <v>-0.56000000000000005</v>
      </c>
      <c r="I10" s="54" t="s">
        <v>7</v>
      </c>
      <c r="J10" s="55">
        <v>84640000</v>
      </c>
      <c r="K10" s="55">
        <v>36881190</v>
      </c>
      <c r="L10" s="55">
        <v>38733104</v>
      </c>
      <c r="M10" s="55">
        <v>36930408</v>
      </c>
      <c r="N10" s="56">
        <v>-0.56000000000000005</v>
      </c>
    </row>
    <row r="11" spans="1:14" ht="16" thickBot="1" x14ac:dyDescent="0.25">
      <c r="A11" s="46" t="s">
        <v>35</v>
      </c>
      <c r="B11" s="47">
        <v>425442684</v>
      </c>
      <c r="C11" s="47">
        <v>421915772</v>
      </c>
      <c r="D11" s="47">
        <v>440340106</v>
      </c>
      <c r="E11" s="47">
        <v>509813970</v>
      </c>
      <c r="F11" s="50">
        <v>0.2</v>
      </c>
      <c r="I11" s="57" t="s">
        <v>17</v>
      </c>
      <c r="J11" s="58">
        <v>425442684</v>
      </c>
      <c r="K11" s="58">
        <v>421915772</v>
      </c>
      <c r="L11" s="58">
        <v>440340106</v>
      </c>
      <c r="M11" s="58">
        <v>509813970</v>
      </c>
      <c r="N11" s="59">
        <v>0.2</v>
      </c>
    </row>
    <row r="20" spans="9:9" ht="16" x14ac:dyDescent="0.2">
      <c r="I20" s="52"/>
    </row>
    <row r="24" spans="9:9" x14ac:dyDescent="0.2">
      <c r="I24" s="53"/>
    </row>
    <row r="28" spans="9:9" x14ac:dyDescent="0.2">
      <c r="I28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Data</vt:lpstr>
      <vt:lpstr>Sheet2</vt:lpstr>
      <vt:lpstr>Caracol</vt:lpstr>
      <vt:lpstr>ouanaminthe</vt:lpstr>
      <vt:lpstr>Yearly</vt:lpstr>
      <vt:lpstr>Sheet1</vt:lpstr>
    </vt:vector>
  </TitlesOfParts>
  <Company>USAID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Baptiste, Annick Eudes</dc:creator>
  <cp:lastModifiedBy>Microsoft Office User</cp:lastModifiedBy>
  <dcterms:created xsi:type="dcterms:W3CDTF">2016-09-07T16:05:39Z</dcterms:created>
  <dcterms:modified xsi:type="dcterms:W3CDTF">2017-07-18T02:35:25Z</dcterms:modified>
</cp:coreProperties>
</file>