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IEEE\Basic-Ai\Task_10\"/>
    </mc:Choice>
  </mc:AlternateContent>
  <xr:revisionPtr revIDLastSave="0" documentId="13_ncr:1_{F1DC8508-59DF-4A97-8C43-F2A9A89F919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in" sheetId="1" r:id="rId1"/>
    <sheet name="pivot-table1" sheetId="4" r:id="rId2"/>
    <sheet name="Combo Chart" sheetId="6" r:id="rId3"/>
    <sheet name="Bonus Rate DB" sheetId="3" r:id="rId4"/>
    <sheet name="Category DB" sheetId="2" r:id="rId5"/>
  </sheets>
  <definedNames>
    <definedName name="_xlnm._FilterDatabase" localSheetId="0" hidden="1">main!$A$1:$K$21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E9" i="1"/>
  <c r="G9" i="1" s="1"/>
  <c r="E18" i="1"/>
  <c r="G18" i="1" s="1"/>
  <c r="E15" i="1"/>
  <c r="G15" i="1" s="1"/>
  <c r="E10" i="1"/>
  <c r="G10" i="1" s="1"/>
  <c r="E2" i="1"/>
  <c r="G2" i="1" s="1"/>
  <c r="E20" i="1"/>
  <c r="G20" i="1" s="1"/>
  <c r="E13" i="1"/>
  <c r="G13" i="1" s="1"/>
  <c r="E16" i="1"/>
  <c r="G16" i="1" s="1"/>
  <c r="E7" i="1"/>
  <c r="G7" i="1" s="1"/>
  <c r="E21" i="1"/>
  <c r="G21" i="1" s="1"/>
  <c r="E11" i="1"/>
  <c r="G11" i="1" s="1"/>
  <c r="E19" i="1"/>
  <c r="G19" i="1" s="1"/>
  <c r="E8" i="1"/>
  <c r="G8" i="1" s="1"/>
  <c r="E14" i="1"/>
  <c r="G14" i="1" s="1"/>
  <c r="E5" i="1"/>
  <c r="G5" i="1" s="1"/>
  <c r="E17" i="1"/>
  <c r="G17" i="1" s="1"/>
  <c r="E12" i="1"/>
  <c r="G12" i="1" s="1"/>
  <c r="E3" i="1"/>
  <c r="G3" i="1" s="1"/>
  <c r="E4" i="1"/>
  <c r="G4" i="1" s="1"/>
  <c r="E6" i="1"/>
  <c r="G6" i="1" s="1"/>
  <c r="K8" i="1"/>
  <c r="K19" i="1"/>
  <c r="K21" i="1"/>
  <c r="K11" i="1"/>
  <c r="K16" i="1"/>
  <c r="K9" i="1"/>
  <c r="K20" i="1"/>
  <c r="K7" i="1"/>
  <c r="K10" i="1"/>
  <c r="K5" i="1"/>
  <c r="K6" i="1"/>
  <c r="K4" i="1"/>
  <c r="K3" i="1"/>
  <c r="K2" i="1"/>
  <c r="K12" i="1"/>
  <c r="K18" i="1"/>
  <c r="K17" i="1"/>
  <c r="K15" i="1"/>
  <c r="K13" i="1"/>
  <c r="K14" i="1"/>
</calcChain>
</file>

<file path=xl/sharedStrings.xml><?xml version="1.0" encoding="utf-8"?>
<sst xmlns="http://schemas.openxmlformats.org/spreadsheetml/2006/main" count="180" uniqueCount="65">
  <si>
    <t>Date</t>
  </si>
  <si>
    <t>Product</t>
  </si>
  <si>
    <t>Quantity</t>
  </si>
  <si>
    <t>Price</t>
  </si>
  <si>
    <t>Category</t>
  </si>
  <si>
    <t>A</t>
  </si>
  <si>
    <t>B</t>
  </si>
  <si>
    <t>C</t>
  </si>
  <si>
    <t>E</t>
  </si>
  <si>
    <t>D</t>
  </si>
  <si>
    <t>F</t>
  </si>
  <si>
    <t>G</t>
  </si>
  <si>
    <t>H</t>
  </si>
  <si>
    <t>Fruits &amp; Vegetables</t>
  </si>
  <si>
    <t>Bakery</t>
  </si>
  <si>
    <t>Beverages</t>
  </si>
  <si>
    <t>Total Revenue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</si>
  <si>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</si>
  <si>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</si>
  <si>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</si>
  <si>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</si>
  <si>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</si>
  <si>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</si>
  <si>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</si>
  <si>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</si>
  <si>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</si>
  <si>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</si>
  <si>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</si>
  <si>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</si>
  <si>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Region</t>
  </si>
  <si>
    <t>Middle East</t>
  </si>
  <si>
    <t>Europe</t>
  </si>
  <si>
    <t>Africa</t>
  </si>
  <si>
    <t>Asia</t>
  </si>
  <si>
    <t>Salesperson</t>
  </si>
  <si>
    <t>Omar Mahmoud</t>
  </si>
  <si>
    <t>Amr Adel</t>
  </si>
  <si>
    <t>Mohamed Tarek</t>
  </si>
  <si>
    <t>Ali Adel</t>
  </si>
  <si>
    <t>Sayed Fathy</t>
  </si>
  <si>
    <t>Dina Mostafa</t>
  </si>
  <si>
    <t>Salma Ali</t>
  </si>
  <si>
    <t>Aya Ibrahim</t>
  </si>
  <si>
    <t>Hala Youssef</t>
  </si>
  <si>
    <t>Mostafa Khaled</t>
  </si>
  <si>
    <t>Tarek Sameh</t>
  </si>
  <si>
    <t>Mariam Tarek</t>
  </si>
  <si>
    <t>Karim Nader</t>
  </si>
  <si>
    <t>Ahmed Hassan</t>
  </si>
  <si>
    <t>Lina Khaled</t>
  </si>
  <si>
    <t>Sarah Ali</t>
  </si>
  <si>
    <t>Profit</t>
  </si>
  <si>
    <t>Profit Level</t>
  </si>
  <si>
    <t xml:space="preserve">Salesperson	</t>
  </si>
  <si>
    <t>Bonus Rate</t>
  </si>
  <si>
    <t>Mariam Ali</t>
  </si>
  <si>
    <t>Grand Total</t>
  </si>
  <si>
    <t>Sum of Profit</t>
  </si>
  <si>
    <t>Total Sum of Profit</t>
  </si>
  <si>
    <t>Total Profit * Bonus Rate</t>
  </si>
  <si>
    <t>Profit * Bonus Rate</t>
  </si>
  <si>
    <t>Row Labels</t>
  </si>
  <si>
    <t>Aug</t>
  </si>
  <si>
    <t>Sep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</si>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</sst>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49" fontId="1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14" fontId="1" fillId="2" borderId="1" xfId="0" applyNumberFormat="1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" fontId="1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165" fontId="1" fillId="2" borderId="1" xfId="0" applyNumberFormat="1" applyFont="1" applyFill="1" applyBorder="1"/>
    <xf numFmtId="165" fontId="0" fillId="0" borderId="1" xfId="0" applyNumberFormat="1" applyBorder="1"/>
    <xf numFmtId="165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9" fontId="0" fillId="3" borderId="1" xfId="0" applyNumberFormat="1" applyFill="1" applyBorder="1"/>
    <xf numFmtId="9" fontId="0" fillId="0" borderId="1" xfId="0" applyNumberFormat="1" applyBorder="1"/>
    <xf numFmtId="9" fontId="0" fillId="0" borderId="0" xfId="0" applyNumberFormat="1"/>
    <xf numFmtId="10" fontId="1" fillId="2" borderId="1" xfId="0" applyNumberFormat="1" applyFont="1" applyFill="1" applyBorder="1"/>
    <xf numFmtId="49" fontId="0" fillId="3" borderId="1" xfId="0" applyNumberFormat="1" applyFill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[Sales_Data.xlsx]pivot-table1!PivotTable2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'pivot-table1'!$E$1:$E$2</c:f>
              <c:strCache>
                <c:ptCount val="1"/>
                <c:pt idx="0">
                  <c:v>Ali Adel - Profit * Bonus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'pivot-table1'!$E$3:$E$7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3-4606-87FD-41FD5F5C14EF}"/>
            </c:ext>
          </c:extLst>
        </c:ser>
        <c:ser>
          <c:idx val="6"/>
          <c:order val="6"/>
          <c:tx>
            <c:strRef>
              <c:f>'pivot-table1'!$H$1:$H$2</c:f>
              <c:strCache>
                <c:ptCount val="1"/>
                <c:pt idx="0">
                  <c:v>Aya Ibrahim - Sum of Profit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'pivot-table1'!$H$3:$H$7</c:f>
              <c:numCache>
                <c:formatCode>"$"#,##0.0</c:formatCode>
                <c:ptCount val="4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3-4606-87FD-41FD5F5C14EF}"/>
            </c:ext>
          </c:extLst>
        </c:ser>
        <c:ser>
          <c:idx val="10"/>
          <c:order val="10"/>
          <c:tx>
            <c:strRef>
              <c:f>'pivot-table1'!$L$1:$L$2</c:f>
              <c:strCache>
                <c:ptCount val="1"/>
                <c:pt idx="0">
                  <c:v>Hala Youssef - Sum of Profit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'pivot-table1'!$L$3:$L$7</c:f>
              <c:numCache>
                <c:formatCode>"$"#,##0.0</c:formatCode>
                <c:ptCount val="4"/>
                <c:pt idx="2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3-4606-87FD-41FD5F5C14EF}"/>
            </c:ext>
          </c:extLst>
        </c:ser>
        <c:ser>
          <c:idx val="13"/>
          <c:order val="13"/>
          <c:tx>
            <c:strRef>
              <c:f>'pivot-table1'!$O$1:$O$2</c:f>
              <c:strCache>
                <c:ptCount val="1"/>
                <c:pt idx="0">
                  <c:v>Karim Nader - Profit * Bonus Rate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'pivot-table1'!$O$3:$O$7</c:f>
              <c:numCache>
                <c:formatCode>General</c:formatCode>
                <c:ptCount val="4"/>
                <c:pt idx="0">
                  <c:v>7</c:v>
                </c:pt>
                <c:pt idx="1">
                  <c:v>0.82799999999999996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F3-4606-87FD-41FD5F5C14EF}"/>
            </c:ext>
          </c:extLst>
        </c:ser>
        <c:ser>
          <c:idx val="14"/>
          <c:order val="14"/>
          <c:tx>
            <c:strRef>
              <c:f>'pivot-table1'!$P$1:$P$2</c:f>
              <c:strCache>
                <c:ptCount val="1"/>
                <c:pt idx="0">
                  <c:v>Lina Khaled - Sum of Profit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'pivot-table1'!$P$3:$P$7</c:f>
              <c:numCache>
                <c:formatCode>"$"#,##0.0</c:formatCode>
                <c:ptCount val="4"/>
                <c:pt idx="1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3-4606-87FD-41FD5F5C14EF}"/>
            </c:ext>
          </c:extLst>
        </c:ser>
        <c:ser>
          <c:idx val="0"/>
          <c:order val="0"/>
          <c:tx>
            <c:strRef>
              <c:f>'pivot-table1'!$B$1:$B$2</c:f>
              <c:strCache>
                <c:ptCount val="1"/>
                <c:pt idx="0">
                  <c:v>Ahmed Hassan - 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'pivot-table1'!$B$3:$B$7</c:f>
              <c:numCache>
                <c:formatCode>"$"#,##0.0</c:formatCode>
                <c:ptCount val="4"/>
                <c:pt idx="1">
                  <c:v>1.7999999999999998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F3-4606-87FD-41FD5F5C14EF}"/>
            </c:ext>
          </c:extLst>
        </c:ser>
        <c:ser>
          <c:idx val="1"/>
          <c:order val="1"/>
          <c:tx>
            <c:strRef>
              <c:f>'pivot-table1'!$C$1:$C$2</c:f>
              <c:strCache>
                <c:ptCount val="1"/>
                <c:pt idx="0">
                  <c:v>Ahmed Hassan - Profit * Bonus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'pivot-table1'!$C$3:$C$7</c:f>
              <c:numCache>
                <c:formatCode>General</c:formatCode>
                <c:ptCount val="4"/>
                <c:pt idx="0">
                  <c:v>0</c:v>
                </c:pt>
                <c:pt idx="1">
                  <c:v>3.5999999999999997E-2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F3-4606-87FD-41FD5F5C14EF}"/>
            </c:ext>
          </c:extLst>
        </c:ser>
        <c:ser>
          <c:idx val="2"/>
          <c:order val="2"/>
          <c:tx>
            <c:strRef>
              <c:f>'pivot-table1'!$D$1:$D$2</c:f>
              <c:strCache>
                <c:ptCount val="1"/>
                <c:pt idx="0">
                  <c:v>Ali Adel - 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'pivot-table1'!$D$3:$D$7</c:f>
              <c:numCache>
                <c:formatCode>"$"#,##0.0</c:formatCode>
                <c:ptCount val="4"/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F3-4606-87FD-41FD5F5C14EF}"/>
            </c:ext>
          </c:extLst>
        </c:ser>
        <c:ser>
          <c:idx val="4"/>
          <c:order val="4"/>
          <c:tx>
            <c:strRef>
              <c:f>'pivot-table1'!$F$1:$F$2</c:f>
              <c:strCache>
                <c:ptCount val="1"/>
                <c:pt idx="0">
                  <c:v>Amr Adel - Sum of 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'pivot-table1'!$F$3:$F$7</c:f>
              <c:numCache>
                <c:formatCode>"$"#,##0.0</c:formatCode>
                <c:ptCount val="4"/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F3-4606-87FD-41FD5F5C14EF}"/>
            </c:ext>
          </c:extLst>
        </c:ser>
        <c:ser>
          <c:idx val="5"/>
          <c:order val="5"/>
          <c:tx>
            <c:strRef>
              <c:f>'pivot-table1'!$G$1:$G$2</c:f>
              <c:strCache>
                <c:ptCount val="1"/>
                <c:pt idx="0">
                  <c:v>Amr Adel - Profit * Bonus 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'pivot-table1'!$G$3:$G$7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F3-4606-87FD-41FD5F5C14EF}"/>
            </c:ext>
          </c:extLst>
        </c:ser>
        <c:ser>
          <c:idx val="7"/>
          <c:order val="7"/>
          <c:tx>
            <c:strRef>
              <c:f>'pivot-table1'!$I$1:$I$2</c:f>
              <c:strCache>
                <c:ptCount val="1"/>
                <c:pt idx="0">
                  <c:v>Aya Ibrahim - Profit * Bonus Rate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'pivot-table1'!$I$3:$I$7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F3-4606-87FD-41FD5F5C14EF}"/>
            </c:ext>
          </c:extLst>
        </c:ser>
        <c:ser>
          <c:idx val="8"/>
          <c:order val="8"/>
          <c:tx>
            <c:strRef>
              <c:f>'pivot-table1'!$J$1:$J$2</c:f>
              <c:strCache>
                <c:ptCount val="1"/>
                <c:pt idx="0">
                  <c:v>Dina Mostafa - Sum of Profit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'pivot-table1'!$J$3:$J$7</c:f>
              <c:numCache>
                <c:formatCode>"$"#,##0.0</c:formatCode>
                <c:ptCount val="4"/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F3-4606-87FD-41FD5F5C14EF}"/>
            </c:ext>
          </c:extLst>
        </c:ser>
        <c:ser>
          <c:idx val="9"/>
          <c:order val="9"/>
          <c:tx>
            <c:strRef>
              <c:f>'pivot-table1'!$K$1:$K$2</c:f>
              <c:strCache>
                <c:ptCount val="1"/>
                <c:pt idx="0">
                  <c:v>Dina Mostafa - Profit * Bonus Rate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'pivot-table1'!$K$3:$K$7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F3-4606-87FD-41FD5F5C14EF}"/>
            </c:ext>
          </c:extLst>
        </c:ser>
        <c:ser>
          <c:idx val="11"/>
          <c:order val="11"/>
          <c:tx>
            <c:strRef>
              <c:f>'pivot-table1'!$M$1:$M$2</c:f>
              <c:strCache>
                <c:ptCount val="1"/>
                <c:pt idx="0">
                  <c:v>Hala Youssef - Profit * Bonus Rate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'pivot-table1'!$M$3:$M$7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46.2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F3-4606-87FD-41FD5F5C14EF}"/>
            </c:ext>
          </c:extLst>
        </c:ser>
        <c:ser>
          <c:idx val="12"/>
          <c:order val="12"/>
          <c:tx>
            <c:strRef>
              <c:f>'pivot-table1'!$N$1:$N$2</c:f>
              <c:strCache>
                <c:ptCount val="1"/>
                <c:pt idx="0">
                  <c:v>Karim Nader - Sum of Profit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'pivot-table1'!$N$3:$N$7</c:f>
              <c:numCache>
                <c:formatCode>"$"#,##0.0</c:formatCode>
                <c:ptCount val="4"/>
                <c:pt idx="0">
                  <c:v>350</c:v>
                </c:pt>
                <c:pt idx="1">
                  <c:v>27.599999999999998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F3-4606-87FD-41FD5F5C14EF}"/>
            </c:ext>
          </c:extLst>
        </c:ser>
        <c:ser>
          <c:idx val="15"/>
          <c:order val="15"/>
          <c:tx>
            <c:strRef>
              <c:f>'pivot-table1'!$Q$1:$Q$2</c:f>
              <c:strCache>
                <c:ptCount val="1"/>
                <c:pt idx="0">
                  <c:v>Lina Khaled - Profit * Bonus Rate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'pivot-table1'!$Q$3:$Q$7</c:f>
              <c:numCache>
                <c:formatCode>General</c:formatCode>
                <c:ptCount val="4"/>
                <c:pt idx="0">
                  <c:v>0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F3-4606-87FD-41FD5F5C14EF}"/>
            </c:ext>
          </c:extLst>
        </c:ser>
        <c:ser>
          <c:idx val="16"/>
          <c:order val="16"/>
          <c:tx>
            <c:strRef>
              <c:f>'pivot-table1'!$R$1:$R$2</c:f>
              <c:strCache>
                <c:ptCount val="1"/>
                <c:pt idx="0">
                  <c:v>Mariam Ali - Sum of Profit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'pivot-table1'!$R$3:$R$7</c:f>
              <c:numCache>
                <c:formatCode>"$"#,##0.0</c:formatCode>
                <c:ptCount val="4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F3-4606-87FD-41FD5F5C14EF}"/>
            </c:ext>
          </c:extLst>
        </c:ser>
        <c:ser>
          <c:idx val="17"/>
          <c:order val="17"/>
          <c:tx>
            <c:strRef>
              <c:f>'pivot-table1'!$S$1:$S$2</c:f>
              <c:strCache>
                <c:ptCount val="1"/>
                <c:pt idx="0">
                  <c:v>Mariam Ali - Profit * Bonus Rate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'pivot-table1'!$S$3:$S$7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F3-4606-87FD-41FD5F5C14EF}"/>
            </c:ext>
          </c:extLst>
        </c:ser>
        <c:ser>
          <c:idx val="18"/>
          <c:order val="18"/>
          <c:tx>
            <c:strRef>
              <c:f>'pivot-table1'!$T$1:$T$2</c:f>
              <c:strCache>
                <c:ptCount val="1"/>
                <c:pt idx="0">
                  <c:v>Mariam Tarek - Sum of Profit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'pivot-table1'!$T$3:$T$7</c:f>
              <c:numCache>
                <c:formatCode>"$"#,##0.0</c:formatCode>
                <c:ptCount val="4"/>
                <c:pt idx="0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F3-4606-87FD-41FD5F5C14EF}"/>
            </c:ext>
          </c:extLst>
        </c:ser>
        <c:ser>
          <c:idx val="19"/>
          <c:order val="19"/>
          <c:tx>
            <c:strRef>
              <c:f>'pivot-table1'!$U$1:$U$2</c:f>
              <c:strCache>
                <c:ptCount val="1"/>
                <c:pt idx="0">
                  <c:v>Mariam Tarek - Profit * Bonus Rate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'pivot-table1'!$U$3:$U$7</c:f>
              <c:numCache>
                <c:formatCode>General</c:formatCode>
                <c:ptCount val="4"/>
                <c:pt idx="0">
                  <c:v>2.3759999999999999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FF3-4606-87FD-41FD5F5C14EF}"/>
            </c:ext>
          </c:extLst>
        </c:ser>
        <c:ser>
          <c:idx val="20"/>
          <c:order val="20"/>
          <c:tx>
            <c:strRef>
              <c:f>'pivot-table1'!$V$1:$V$2</c:f>
              <c:strCache>
                <c:ptCount val="1"/>
                <c:pt idx="0">
                  <c:v>Mohamed Tarek - Sum of Profit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'pivot-table1'!$V$3:$V$7</c:f>
              <c:numCache>
                <c:formatCode>"$"#,##0.0</c:formatCode>
                <c:ptCount val="4"/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F3-4606-87FD-41FD5F5C14EF}"/>
            </c:ext>
          </c:extLst>
        </c:ser>
        <c:ser>
          <c:idx val="21"/>
          <c:order val="21"/>
          <c:tx>
            <c:strRef>
              <c:f>'pivot-table1'!$W$1:$W$2</c:f>
              <c:strCache>
                <c:ptCount val="1"/>
                <c:pt idx="0">
                  <c:v>Mohamed Tarek - Profit * Bonus Rate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'pivot-table1'!$W$3:$W$7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FF3-4606-87FD-41FD5F5C14EF}"/>
            </c:ext>
          </c:extLst>
        </c:ser>
        <c:ser>
          <c:idx val="22"/>
          <c:order val="22"/>
          <c:tx>
            <c:strRef>
              <c:f>'pivot-table1'!$X$1:$X$2</c:f>
              <c:strCache>
                <c:ptCount val="1"/>
                <c:pt idx="0">
                  <c:v>Mostafa Khaled - Sum of Profit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'pivot-table1'!$X$3:$X$7</c:f>
              <c:numCache>
                <c:formatCode>"$"#,##0.0</c:formatCode>
                <c:ptCount val="4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F3-4606-87FD-41FD5F5C14EF}"/>
            </c:ext>
          </c:extLst>
        </c:ser>
        <c:ser>
          <c:idx val="23"/>
          <c:order val="23"/>
          <c:tx>
            <c:strRef>
              <c:f>'pivot-table1'!$Y$1:$Y$2</c:f>
              <c:strCache>
                <c:ptCount val="1"/>
                <c:pt idx="0">
                  <c:v>Mostafa Khaled - Profit * Bonus Rate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'pivot-table1'!$Y$3:$Y$7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FF3-4606-87FD-41FD5F5C14EF}"/>
            </c:ext>
          </c:extLst>
        </c:ser>
        <c:ser>
          <c:idx val="24"/>
          <c:order val="24"/>
          <c:tx>
            <c:strRef>
              <c:f>'pivot-table1'!$Z$1:$Z$2</c:f>
              <c:strCache>
                <c:ptCount val="1"/>
                <c:pt idx="0">
                  <c:v>Omar Mahmoud - Sum of Profit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'pivot-table1'!$Z$3:$Z$7</c:f>
              <c:numCache>
                <c:formatCode>"$"#,##0.0</c:formatCode>
                <c:ptCount val="4"/>
                <c:pt idx="0">
                  <c:v>20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FF3-4606-87FD-41FD5F5C14EF}"/>
            </c:ext>
          </c:extLst>
        </c:ser>
        <c:ser>
          <c:idx val="25"/>
          <c:order val="25"/>
          <c:tx>
            <c:strRef>
              <c:f>'pivot-table1'!$AA$1:$AA$2</c:f>
              <c:strCache>
                <c:ptCount val="1"/>
                <c:pt idx="0">
                  <c:v>Omar Mahmoud - Profit * Bonus Rate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'pivot-table1'!$AA$3:$AA$7</c:f>
              <c:numCache>
                <c:formatCode>General</c:formatCode>
                <c:ptCount val="4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FF3-4606-87FD-41FD5F5C14EF}"/>
            </c:ext>
          </c:extLst>
        </c:ser>
        <c:ser>
          <c:idx val="26"/>
          <c:order val="26"/>
          <c:tx>
            <c:strRef>
              <c:f>'pivot-table1'!$AB$1:$AB$2</c:f>
              <c:strCache>
                <c:ptCount val="1"/>
                <c:pt idx="0">
                  <c:v>Salma Ali - Sum of Profit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'pivot-table1'!$AB$3:$AB$7</c:f>
              <c:numCache>
                <c:formatCode>"$"#,##0.0</c:formatCode>
                <c:ptCount val="4"/>
                <c:pt idx="2">
                  <c:v>9.7999999999999989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FF3-4606-87FD-41FD5F5C14EF}"/>
            </c:ext>
          </c:extLst>
        </c:ser>
        <c:ser>
          <c:idx val="27"/>
          <c:order val="27"/>
          <c:tx>
            <c:strRef>
              <c:f>'pivot-table1'!$AC$1:$AC$2</c:f>
              <c:strCache>
                <c:ptCount val="1"/>
                <c:pt idx="0">
                  <c:v>Salma Ali - Profit * Bonus Rate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'pivot-table1'!$AC$3:$AC$7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0.19599999999999998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FF3-4606-87FD-41FD5F5C14EF}"/>
            </c:ext>
          </c:extLst>
        </c:ser>
        <c:ser>
          <c:idx val="28"/>
          <c:order val="28"/>
          <c:tx>
            <c:strRef>
              <c:f>'pivot-table1'!$AD$1:$AD$2</c:f>
              <c:strCache>
                <c:ptCount val="1"/>
                <c:pt idx="0">
                  <c:v>Sarah Ali - Sum of Profit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'pivot-table1'!$AD$3:$AD$7</c:f>
              <c:numCache>
                <c:formatCode>"$"#,##0.0</c:formatCode>
                <c:ptCount val="4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FF3-4606-87FD-41FD5F5C14EF}"/>
            </c:ext>
          </c:extLst>
        </c:ser>
        <c:ser>
          <c:idx val="29"/>
          <c:order val="29"/>
          <c:tx>
            <c:strRef>
              <c:f>'pivot-table1'!$AE$1:$AE$2</c:f>
              <c:strCache>
                <c:ptCount val="1"/>
                <c:pt idx="0">
                  <c:v>Sarah Ali - Profit * Bonus Rate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'pivot-table1'!$AE$3:$AE$7</c:f>
              <c:numCache>
                <c:formatCode>General</c:formatCode>
                <c:ptCount val="4"/>
                <c:pt idx="0">
                  <c:v>0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FF3-4606-87FD-41FD5F5C14EF}"/>
            </c:ext>
          </c:extLst>
        </c:ser>
        <c:ser>
          <c:idx val="30"/>
          <c:order val="30"/>
          <c:tx>
            <c:strRef>
              <c:f>'pivot-table1'!$AF$1:$AF$2</c:f>
              <c:strCache>
                <c:ptCount val="1"/>
                <c:pt idx="0">
                  <c:v>Sayed Fathy - Sum of Profit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'pivot-table1'!$AF$3:$AF$7</c:f>
              <c:numCache>
                <c:formatCode>"$"#,##0.0</c:formatCode>
                <c:ptCount val="4"/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FF3-4606-87FD-41FD5F5C14EF}"/>
            </c:ext>
          </c:extLst>
        </c:ser>
        <c:ser>
          <c:idx val="31"/>
          <c:order val="31"/>
          <c:tx>
            <c:strRef>
              <c:f>'pivot-table1'!$AG$1:$AG$2</c:f>
              <c:strCache>
                <c:ptCount val="1"/>
                <c:pt idx="0">
                  <c:v>Sayed Fathy - Profit * Bonus Rate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'pivot-table1'!$AG$3:$AG$7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FF3-4606-87FD-41FD5F5C14EF}"/>
            </c:ext>
          </c:extLst>
        </c:ser>
        <c:ser>
          <c:idx val="32"/>
          <c:order val="32"/>
          <c:tx>
            <c:strRef>
              <c:f>'pivot-table1'!$AH$1:$AH$2</c:f>
              <c:strCache>
                <c:ptCount val="1"/>
                <c:pt idx="0">
                  <c:v>Tarek Sameh - Sum of Profit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'pivot-table1'!$AH$3:$AH$7</c:f>
              <c:numCache>
                <c:formatCode>"$"#,##0.0</c:formatCode>
                <c:ptCount val="4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FF3-4606-87FD-41FD5F5C14EF}"/>
            </c:ext>
          </c:extLst>
        </c:ser>
        <c:ser>
          <c:idx val="33"/>
          <c:order val="33"/>
          <c:tx>
            <c:strRef>
              <c:f>'pivot-table1'!$AI$1:$AI$2</c:f>
              <c:strCache>
                <c:ptCount val="1"/>
                <c:pt idx="0">
                  <c:v>Tarek Sameh - Profit * Bonus Rate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'pivot-table1'!$A$3:$A$7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</c:strCache>
            </c:strRef>
          </c:cat>
          <c:val>
            <c:numRef>
              <c:f>'pivot-table1'!$AI$3:$AI$7</c:f>
              <c:numCache>
                <c:formatCode>General</c:formatCode>
                <c:ptCount val="4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FF3-4606-87FD-41FD5F5C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99328"/>
        <c:axId val="594400408"/>
      </c:barChart>
      <c:catAx>
        <c:axId val="5943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00408"/>
        <c:crosses val="autoZero"/>
        <c:auto val="1"/>
        <c:lblAlgn val="ctr"/>
        <c:lblOffset val="100"/>
        <c:noMultiLvlLbl val="0"/>
      </c:catAx>
      <c:valAx>
        <c:axId val="5944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2</xdr:row>
      <xdr:rowOff>167640</xdr:rowOff>
    </xdr:from>
    <xdr:to>
      <xdr:col>18</xdr:col>
      <xdr:colOff>510540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6E118-4123-4289-9AD4-98CD1F223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2.932933912038" createdVersion="8" refreshedVersion="8" minRefreshableVersion="3" recordCount="20" xr:uid="{1EDF3A93-47E0-4543-B38A-539C0695F676}">
  <cacheSource type="worksheet">
    <worksheetSource ref="A1:K21" sheet="main"/>
  </cacheSource>
  <cacheFields count="14">
    <cacheField name="Date" numFmtId="14">
      <sharedItems containsSemiMixedTypes="0" containsNonDate="0" containsDate="1" containsString="0" minDate="2023-08-12T00:00:00" maxDate="2023-09-20T00:00:00" count="20">
        <d v="2023-09-14T00:00:00"/>
        <d v="2023-09-13T00:00:00"/>
        <d v="2023-09-12T00:00:00"/>
        <d v="2023-09-10T00:00:00"/>
        <d v="2023-09-11T00:00:00"/>
        <d v="2023-09-08T00:00:00"/>
        <d v="2023-09-01T00:00:00"/>
        <d v="2023-09-06T00:00:00"/>
        <d v="2023-09-09T00:00:00"/>
        <d v="2023-09-04T00:00:00"/>
        <d v="2023-09-15T00:00:00"/>
        <d v="2023-09-19T00:00:00"/>
        <d v="2023-08-12T00:00:00"/>
        <d v="2023-09-18T00:00:00"/>
        <d v="2023-09-05T00:00:00"/>
        <d v="2023-09-17T00:00:00"/>
        <d v="2023-09-16T00:00:00"/>
        <d v="2023-09-02T00:00:00"/>
        <d v="2023-09-07T00:00:00"/>
        <d v="2023-09-03T00:00:00"/>
      </sharedItems>
      <fieldGroup par="13"/>
    </cacheField>
    <cacheField name="Product" numFmtId="49">
      <sharedItems/>
    </cacheField>
    <cacheField name="Quantity" numFmtId="1">
      <sharedItems containsSemiMixedTypes="0" containsString="0" containsNumber="1" containsInteger="1" minValue="1" maxValue="20"/>
    </cacheField>
    <cacheField name="Price" numFmtId="165">
      <sharedItems containsSemiMixedTypes="0" containsString="0" containsNumber="1" containsInteger="1" minValue="1" maxValue="300"/>
    </cacheField>
    <cacheField name="Profit" numFmtId="165">
      <sharedItems containsSemiMixedTypes="0" containsString="0" containsNumber="1" minValue="0.4" maxValue="660"/>
    </cacheField>
    <cacheField name="Region" numFmtId="165">
      <sharedItems count="4">
        <s v="Africa"/>
        <s v="Europe"/>
        <s v="Middle East"/>
        <s v="Asia"/>
      </sharedItems>
    </cacheField>
    <cacheField name="Profit Level" numFmtId="165">
      <sharedItems/>
    </cacheField>
    <cacheField name="Salesperson" numFmtId="49">
      <sharedItems count="17">
        <s v="Karim Nader"/>
        <s v="Mariam Tarek"/>
        <s v="Mariam Ali"/>
        <s v="Tarek Sameh"/>
        <s v="Omar Mahmoud"/>
        <s v="Hala Youssef"/>
        <s v="Amr Adel"/>
        <s v="Salma Ali"/>
        <s v="Mostafa Khaled"/>
        <s v="Sayed Fathy"/>
        <s v="Sarah Ali"/>
        <s v="Lina Khaled"/>
        <s v="Dina Mostafa"/>
        <s v="Ahmed Hassan"/>
        <s v="Mohamed Tarek"/>
        <s v="Aya Ibrahim"/>
        <s v="Ali Adel"/>
      </sharedItems>
    </cacheField>
    <cacheField name="Bonus Rate" numFmtId="10">
      <sharedItems containsSemiMixedTypes="0" containsString="0" containsNumber="1" minValue="0.01" maxValue="0.09"/>
    </cacheField>
    <cacheField name="Category" numFmtId="49">
      <sharedItems/>
    </cacheField>
    <cacheField name="Total Revenue" numFmtId="164">
      <sharedItems containsSemiMixedTypes="0" containsString="0" containsNumber="1" containsInteger="1" minValue="2" maxValue="3300"/>
    </cacheField>
    <cacheField name="Field1" numFmtId="0" formula="Profit*'Bonus Rate'" databaseField="0"/>
    <cacheField name="Days (Date)" numFmtId="0" databaseField="0">
      <fieldGroup base="0">
        <rangePr groupBy="days" startDate="2023-08-12T00:00:00" endDate="2023-09-20T00:00:00"/>
        <groupItems count="368">
          <s v="&lt;8/12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0/2023"/>
        </groupItems>
      </fieldGroup>
    </cacheField>
    <cacheField name="Months (Date)" numFmtId="0" databaseField="0">
      <fieldGroup base="0">
        <rangePr groupBy="months" startDate="2023-08-12T00:00:00" endDate="2023-09-20T00:00:00"/>
        <groupItems count="14">
          <s v="&lt;8/1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O"/>
    <n v="7"/>
    <n v="250"/>
    <n v="350"/>
    <x v="0"/>
    <s v="High"/>
    <x v="0"/>
    <n v="0.02"/>
    <s v="Beverages"/>
    <n v="1750"/>
  </r>
  <r>
    <x v="1"/>
    <s v="N"/>
    <n v="9"/>
    <n v="33"/>
    <n v="59.4"/>
    <x v="0"/>
    <s v="Low"/>
    <x v="1"/>
    <n v="0.04"/>
    <s v="Beverages"/>
    <n v="297"/>
  </r>
  <r>
    <x v="2"/>
    <s v="M"/>
    <n v="5"/>
    <n v="22"/>
    <n v="22"/>
    <x v="0"/>
    <s v="Low"/>
    <x v="2"/>
    <n v="0.05"/>
    <s v="Beverages"/>
    <n v="110"/>
  </r>
  <r>
    <x v="3"/>
    <s v="K"/>
    <n v="4"/>
    <n v="25"/>
    <n v="20"/>
    <x v="0"/>
    <s v="Low"/>
    <x v="3"/>
    <n v="0.01"/>
    <s v="Bakery"/>
    <n v="100"/>
  </r>
  <r>
    <x v="4"/>
    <s v="L"/>
    <n v="4"/>
    <n v="25"/>
    <n v="20"/>
    <x v="0"/>
    <s v="Low"/>
    <x v="4"/>
    <n v="0.03"/>
    <s v="Bakery"/>
    <n v="100"/>
  </r>
  <r>
    <x v="5"/>
    <s v="I"/>
    <n v="11"/>
    <n v="300"/>
    <n v="660"/>
    <x v="1"/>
    <s v="High"/>
    <x v="5"/>
    <n v="7.0000000000000007E-2"/>
    <s v="Bakery"/>
    <n v="3300"/>
  </r>
  <r>
    <x v="6"/>
    <s v="B"/>
    <n v="8"/>
    <n v="10"/>
    <n v="16"/>
    <x v="2"/>
    <s v="Low"/>
    <x v="6"/>
    <n v="0.09"/>
    <s v="Fruits &amp; Vegetables"/>
    <n v="80"/>
  </r>
  <r>
    <x v="7"/>
    <s v="G"/>
    <n v="7"/>
    <n v="7"/>
    <n v="9.7999999999999989"/>
    <x v="1"/>
    <s v="Low"/>
    <x v="7"/>
    <n v="0.02"/>
    <s v="Fruits &amp; Vegetables"/>
    <n v="49"/>
  </r>
  <r>
    <x v="8"/>
    <s v="J"/>
    <n v="3"/>
    <n v="15"/>
    <n v="9"/>
    <x v="1"/>
    <s v="Low"/>
    <x v="8"/>
    <n v="0.02"/>
    <s v="Bakery"/>
    <n v="45"/>
  </r>
  <r>
    <x v="9"/>
    <s v="E"/>
    <n v="8"/>
    <n v="5"/>
    <n v="8"/>
    <x v="2"/>
    <s v="Low"/>
    <x v="9"/>
    <n v="0.01"/>
    <s v="Fruits &amp; Vegetables"/>
    <n v="40"/>
  </r>
  <r>
    <x v="10"/>
    <s v="P"/>
    <n v="2"/>
    <n v="18"/>
    <n v="7.2"/>
    <x v="3"/>
    <s v="Low"/>
    <x v="0"/>
    <n v="0.01"/>
    <s v="Beverages"/>
    <n v="36"/>
  </r>
  <r>
    <x v="11"/>
    <s v="T"/>
    <n v="5"/>
    <n v="6"/>
    <n v="6"/>
    <x v="3"/>
    <s v="Low"/>
    <x v="10"/>
    <n v="0.04"/>
    <s v="Beverages"/>
    <n v="30"/>
  </r>
  <r>
    <x v="12"/>
    <s v="A"/>
    <n v="3"/>
    <n v="10"/>
    <n v="6"/>
    <x v="2"/>
    <s v="Low"/>
    <x v="4"/>
    <n v="0.06"/>
    <s v="Fruits &amp; Vegetables"/>
    <n v="30"/>
  </r>
  <r>
    <x v="13"/>
    <s v="S"/>
    <n v="8"/>
    <n v="3"/>
    <n v="4.8"/>
    <x v="3"/>
    <s v="Low"/>
    <x v="11"/>
    <n v="0.05"/>
    <s v="Beverages"/>
    <n v="24"/>
  </r>
  <r>
    <x v="14"/>
    <s v="F"/>
    <n v="15"/>
    <n v="50"/>
    <n v="150"/>
    <x v="1"/>
    <s v="Low"/>
    <x v="12"/>
    <n v="0.03"/>
    <s v="Fruits &amp; Vegetables"/>
    <n v="750"/>
  </r>
  <r>
    <x v="15"/>
    <s v="R"/>
    <n v="3"/>
    <n v="3"/>
    <n v="1.7999999999999998"/>
    <x v="3"/>
    <s v="Low"/>
    <x v="13"/>
    <n v="0.02"/>
    <s v="Beverages"/>
    <n v="9"/>
  </r>
  <r>
    <x v="16"/>
    <s v="Q"/>
    <n v="17"/>
    <n v="6"/>
    <n v="20.399999999999999"/>
    <x v="3"/>
    <s v="Low"/>
    <x v="0"/>
    <n v="0.02"/>
    <s v="Beverages"/>
    <n v="102"/>
  </r>
  <r>
    <x v="17"/>
    <s v="C"/>
    <n v="1"/>
    <n v="6"/>
    <n v="1.2"/>
    <x v="2"/>
    <s v="Low"/>
    <x v="14"/>
    <n v="0.05"/>
    <s v="Fruits &amp; Vegetables"/>
    <n v="6"/>
  </r>
  <r>
    <x v="18"/>
    <s v="H"/>
    <n v="20"/>
    <n v="1"/>
    <n v="4"/>
    <x v="1"/>
    <s v="Low"/>
    <x v="15"/>
    <n v="0.05"/>
    <s v="Bakery"/>
    <n v="20"/>
  </r>
  <r>
    <x v="19"/>
    <s v="D"/>
    <n v="1"/>
    <n v="2"/>
    <n v="0.4"/>
    <x v="2"/>
    <s v="Low"/>
    <x v="16"/>
    <n v="0.05"/>
    <s v="Fruits &amp; Vegetable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4C2E0-80F6-4455-BBF6-78DBD8A6956E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4" firstHeaderRow="1" firstDataRow="1" firstDataCol="1"/>
  <pivotFields count="14">
    <pivotField numFmtId="14" showAll="0">
      <items count="21">
        <item x="12"/>
        <item x="6"/>
        <item x="17"/>
        <item x="19"/>
        <item x="9"/>
        <item x="14"/>
        <item x="7"/>
        <item x="18"/>
        <item x="5"/>
        <item x="8"/>
        <item x="3"/>
        <item x="4"/>
        <item x="2"/>
        <item x="1"/>
        <item x="0"/>
        <item x="10"/>
        <item x="16"/>
        <item x="15"/>
        <item x="13"/>
        <item x="11"/>
        <item t="default"/>
      </items>
    </pivotField>
    <pivotField showAll="0"/>
    <pivotField dataField="1" numFmtId="1" showAll="0"/>
    <pivotField numFmtId="165" showAll="0"/>
    <pivotField numFmtId="165" showAll="0"/>
    <pivotField showAll="0"/>
    <pivotField showAll="0"/>
    <pivotField showAll="0"/>
    <pivotField numFmtId="10" showAll="0"/>
    <pivotField showAll="0"/>
    <pivotField numFmtId="164" showAll="0"/>
    <pivotField dragToRow="0" dragToCol="0" dragToPage="0" showAll="0" defaultSubtota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3"/>
  </rowFields>
  <rowItems count="3">
    <i>
      <x v="8"/>
    </i>
    <i>
      <x v="9"/>
    </i>
    <i t="grand">
      <x/>
    </i>
  </rowItems>
  <colItems count="1">
    <i/>
  </colItems>
  <dataFields count="1">
    <dataField name="Sum of Quantity" fld="2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14FB9-1FEB-48F1-A202-21EF295AA91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9">
  <location ref="A1:AK7" firstHeaderRow="0" firstDataRow="2" firstDataCol="1"/>
  <pivotFields count="14">
    <pivotField numFmtId="14" showAll="0">
      <items count="21">
        <item x="12"/>
        <item x="6"/>
        <item x="17"/>
        <item x="19"/>
        <item x="9"/>
        <item x="14"/>
        <item x="7"/>
        <item x="18"/>
        <item x="5"/>
        <item x="8"/>
        <item x="3"/>
        <item x="4"/>
        <item x="2"/>
        <item x="1"/>
        <item x="0"/>
        <item x="10"/>
        <item x="16"/>
        <item x="15"/>
        <item x="13"/>
        <item x="11"/>
        <item t="default"/>
      </items>
    </pivotField>
    <pivotField showAll="0"/>
    <pivotField numFmtId="1" showAll="0"/>
    <pivotField numFmtId="165" showAll="0"/>
    <pivotField dataField="1" numFmtId="165" showAll="0"/>
    <pivotField axis="axisRow" showAll="0">
      <items count="5">
        <item x="0"/>
        <item x="3"/>
        <item x="1"/>
        <item x="2"/>
        <item t="default"/>
      </items>
    </pivotField>
    <pivotField showAll="0"/>
    <pivotField axis="axisCol" showAll="0">
      <items count="18">
        <item x="13"/>
        <item x="16"/>
        <item x="6"/>
        <item x="15"/>
        <item x="12"/>
        <item x="5"/>
        <item x="0"/>
        <item x="11"/>
        <item x="2"/>
        <item x="1"/>
        <item x="14"/>
        <item x="8"/>
        <item x="4"/>
        <item x="7"/>
        <item x="10"/>
        <item x="9"/>
        <item x="3"/>
        <item t="default"/>
      </items>
    </pivotField>
    <pivotField numFmtId="10" showAll="0"/>
    <pivotField showAll="0"/>
    <pivotField numFmtId="164" showAll="0"/>
    <pivotField dataField="1"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-2"/>
  </colFields>
  <colItems count="3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 t="grand">
      <x/>
    </i>
    <i t="grand" i="1">
      <x/>
    </i>
  </colItems>
  <dataFields count="2">
    <dataField name="Sum of Profit" fld="4" baseField="0" baseItem="0" numFmtId="165"/>
    <dataField name="Profit * Bonus Rate" fld="11" baseField="5" baseItem="0"/>
  </dataFields>
  <chartFormats count="13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7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8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9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2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4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5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6"/>
          </reference>
        </references>
      </pivotArea>
    </chartFormat>
    <chartFormat chart="6" format="6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6" format="6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7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74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6" format="7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7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6" format="7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6" format="7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80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6" format="8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5"/>
          </reference>
        </references>
      </pivotArea>
    </chartFormat>
    <chartFormat chart="6" format="8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6" format="8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7"/>
          </reference>
        </references>
      </pivotArea>
    </chartFormat>
    <chartFormat chart="6" format="8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8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8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9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0"/>
          </reference>
        </references>
      </pivotArea>
    </chartFormat>
    <chartFormat chart="6" format="9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6" format="9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1"/>
          </reference>
        </references>
      </pivotArea>
    </chartFormat>
    <chartFormat chart="6" format="9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6" format="9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2"/>
          </reference>
        </references>
      </pivotArea>
    </chartFormat>
    <chartFormat chart="6" format="9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6" format="9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3"/>
          </reference>
        </references>
      </pivotArea>
    </chartFormat>
    <chartFormat chart="6" format="9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6" format="9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4"/>
          </reference>
        </references>
      </pivotArea>
    </chartFormat>
    <chartFormat chart="6" format="9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6" format="9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5"/>
          </reference>
        </references>
      </pivotArea>
    </chartFormat>
    <chartFormat chart="6" format="10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6" format="10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6"/>
          </reference>
        </references>
      </pivotArea>
    </chartFormat>
    <chartFormat chart="7" format="102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7" format="10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10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7" format="10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chartFormat>
    <chartFormat chart="7" format="10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7" format="10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0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7" format="10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11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7" format="112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7" format="1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114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7" format="11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5"/>
          </reference>
        </references>
      </pivotArea>
    </chartFormat>
    <chartFormat chart="7" format="1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7" format="11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7"/>
          </reference>
        </references>
      </pivotArea>
    </chartFormat>
    <chartFormat chart="7" format="1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7" format="11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8"/>
          </reference>
        </references>
      </pivotArea>
    </chartFormat>
    <chartFormat chart="7" format="1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7" format="12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9"/>
          </reference>
        </references>
      </pivotArea>
    </chartFormat>
    <chartFormat chart="7" format="1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7" format="12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0"/>
          </reference>
        </references>
      </pivotArea>
    </chartFormat>
    <chartFormat chart="7" format="1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7" format="12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1"/>
          </reference>
        </references>
      </pivotArea>
    </chartFormat>
    <chartFormat chart="7" format="1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7" format="12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2"/>
          </reference>
        </references>
      </pivotArea>
    </chartFormat>
    <chartFormat chart="7" format="1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7" format="12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3"/>
          </reference>
        </references>
      </pivotArea>
    </chartFormat>
    <chartFormat chart="7" format="1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7" format="13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4"/>
          </reference>
        </references>
      </pivotArea>
    </chartFormat>
    <chartFormat chart="7" format="1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7" format="13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5"/>
          </reference>
        </references>
      </pivotArea>
    </chartFormat>
    <chartFormat chart="7" format="1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7" format="13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6"/>
          </reference>
        </references>
      </pivotArea>
    </chartFormat>
    <chartFormat chart="8" format="13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8" format="1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1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8" format="13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chartFormat>
    <chartFormat chart="8" format="1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8" format="1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42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8" format="1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14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8" format="14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8" format="14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8" format="14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8" format="14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5"/>
          </reference>
        </references>
      </pivotArea>
    </chartFormat>
    <chartFormat chart="8" format="15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8" format="15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7"/>
          </reference>
        </references>
      </pivotArea>
    </chartFormat>
    <chartFormat chart="8" format="15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8" format="15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8"/>
          </reference>
        </references>
      </pivotArea>
    </chartFormat>
    <chartFormat chart="8" format="15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8" format="15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9"/>
          </reference>
        </references>
      </pivotArea>
    </chartFormat>
    <chartFormat chart="8" format="15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8" format="15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0"/>
          </reference>
        </references>
      </pivotArea>
    </chartFormat>
    <chartFormat chart="8" format="15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8" format="15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1"/>
          </reference>
        </references>
      </pivotArea>
    </chartFormat>
    <chartFormat chart="8" format="1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8" format="16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2"/>
          </reference>
        </references>
      </pivotArea>
    </chartFormat>
    <chartFormat chart="8" format="1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8" format="16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3"/>
          </reference>
        </references>
      </pivotArea>
    </chartFormat>
    <chartFormat chart="8" format="16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8" format="16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4"/>
          </reference>
        </references>
      </pivotArea>
    </chartFormat>
    <chartFormat chart="8" format="1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8" format="16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5"/>
          </reference>
        </references>
      </pivotArea>
    </chartFormat>
    <chartFormat chart="8" format="16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8" format="16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Normal="100" workbookViewId="0">
      <selection activeCell="L10" sqref="L10"/>
    </sheetView>
  </sheetViews>
  <sheetFormatPr defaultRowHeight="14.4" x14ac:dyDescent="0.3"/>
  <cols>
    <col min="1" max="1" width="11.77734375" style="1" customWidth="1"/>
    <col min="2" max="2" width="11.77734375" style="7" customWidth="1"/>
    <col min="3" max="3" width="11.77734375" style="14" customWidth="1"/>
    <col min="4" max="5" width="11.77734375" style="17" customWidth="1"/>
    <col min="6" max="7" width="11.88671875" style="17" customWidth="1"/>
    <col min="8" max="8" width="14.44140625" style="7" bestFit="1" customWidth="1"/>
    <col min="9" max="9" width="14.44140625" style="19" customWidth="1"/>
    <col min="10" max="10" width="16.6640625" style="7" bestFit="1" customWidth="1"/>
    <col min="11" max="11" width="13.109375" style="11" bestFit="1" customWidth="1"/>
    <col min="14" max="14" width="16.33203125" bestFit="1" customWidth="1"/>
    <col min="19" max="19" width="16.6640625" bestFit="1" customWidth="1"/>
    <col min="22" max="22" width="16.6640625" bestFit="1" customWidth="1"/>
  </cols>
  <sheetData>
    <row r="1" spans="1:11" x14ac:dyDescent="0.3">
      <c r="A1" s="8" t="s">
        <v>0</v>
      </c>
      <c r="B1" s="5" t="s">
        <v>1</v>
      </c>
      <c r="C1" s="12" t="s">
        <v>2</v>
      </c>
      <c r="D1" s="15" t="s">
        <v>3</v>
      </c>
      <c r="E1" s="15" t="s">
        <v>51</v>
      </c>
      <c r="F1" s="15" t="s">
        <v>29</v>
      </c>
      <c r="G1" s="15" t="s">
        <v>52</v>
      </c>
      <c r="H1" s="5" t="s">
        <v>34</v>
      </c>
      <c r="I1" s="23" t="s">
        <v>54</v>
      </c>
      <c r="J1" s="5" t="s">
        <v>4</v>
      </c>
      <c r="K1" s="9" t="s">
        <v>16</v>
      </c>
    </row>
    <row r="2" spans="1:11" x14ac:dyDescent="0.3">
      <c r="A2" s="3">
        <v>45030</v>
      </c>
      <c r="B2" s="6" t="s">
        <v>23</v>
      </c>
      <c r="C2" s="13">
        <v>7</v>
      </c>
      <c r="D2" s="16">
        <v>250</v>
      </c>
      <c r="E2" s="16">
        <f t="shared" ref="E2:E21" si="0">(D2/5)*C2</f>
        <v>350</v>
      </c>
      <c r="F2" s="16" t="s">
        <v>32</v>
      </c>
      <c r="G2" s="16" t="str">
        <f>IF(E2&gt;300,"High","Low")</f>
        <v>High</v>
      </c>
      <c r="H2" s="6" t="s">
        <v>47</v>
      </c>
      <c r="I2" s="18">
        <f>VLOOKUP(H2,'Bonus Rate DB'!A2:B21,2,FALSE)</f>
        <v>0.02</v>
      </c>
      <c r="J2" s="6" t="s">
        <v>15</v>
      </c>
      <c r="K2" s="10">
        <f t="shared" ref="K2:K21" si="1">C2*D2</f>
        <v>1750</v>
      </c>
    </row>
    <row r="3" spans="1:11" x14ac:dyDescent="0.3">
      <c r="A3" s="3">
        <v>45182</v>
      </c>
      <c r="B3" s="6" t="s">
        <v>22</v>
      </c>
      <c r="C3" s="13">
        <v>9</v>
      </c>
      <c r="D3" s="16">
        <v>33</v>
      </c>
      <c r="E3" s="16">
        <f t="shared" si="0"/>
        <v>59.4</v>
      </c>
      <c r="F3" s="16" t="s">
        <v>32</v>
      </c>
      <c r="G3" s="16" t="str">
        <f t="shared" ref="G3:G21" si="2">IF(E3&gt;300,"High","Low")</f>
        <v>Low</v>
      </c>
      <c r="H3" s="6" t="s">
        <v>46</v>
      </c>
      <c r="I3" s="18">
        <f>VLOOKUP(H3,'Bonus Rate DB'!A3:B22,2,FALSE)</f>
        <v>0.04</v>
      </c>
      <c r="J3" s="6" t="s">
        <v>15</v>
      </c>
      <c r="K3" s="10">
        <f t="shared" si="1"/>
        <v>297</v>
      </c>
    </row>
    <row r="4" spans="1:11" x14ac:dyDescent="0.3">
      <c r="A4" s="3">
        <v>45181</v>
      </c>
      <c r="B4" s="6" t="s">
        <v>21</v>
      </c>
      <c r="C4" s="13">
        <v>5</v>
      </c>
      <c r="D4" s="16">
        <v>22</v>
      </c>
      <c r="E4" s="16">
        <f t="shared" si="0"/>
        <v>22</v>
      </c>
      <c r="F4" s="16" t="s">
        <v>32</v>
      </c>
      <c r="G4" s="16" t="str">
        <f t="shared" si="2"/>
        <v>Low</v>
      </c>
      <c r="H4" s="6" t="s">
        <v>55</v>
      </c>
      <c r="I4" s="18">
        <f>VLOOKUP(H4,'Bonus Rate DB'!A4:B23,2,FALSE)</f>
        <v>0.05</v>
      </c>
      <c r="J4" s="6" t="s">
        <v>15</v>
      </c>
      <c r="K4" s="10">
        <f t="shared" si="1"/>
        <v>110</v>
      </c>
    </row>
    <row r="5" spans="1:11" x14ac:dyDescent="0.3">
      <c r="A5" s="3">
        <v>45117</v>
      </c>
      <c r="B5" s="6" t="s">
        <v>19</v>
      </c>
      <c r="C5" s="13">
        <v>4</v>
      </c>
      <c r="D5" s="16">
        <v>25</v>
      </c>
      <c r="E5" s="16">
        <f t="shared" si="0"/>
        <v>20</v>
      </c>
      <c r="F5" s="16" t="s">
        <v>32</v>
      </c>
      <c r="G5" s="16" t="str">
        <f t="shared" si="2"/>
        <v>Low</v>
      </c>
      <c r="H5" s="6" t="s">
        <v>45</v>
      </c>
      <c r="I5" s="18">
        <f>VLOOKUP(H5,'Bonus Rate DB'!A5:B24,2,FALSE)</f>
        <v>0.01</v>
      </c>
      <c r="J5" s="6" t="s">
        <v>14</v>
      </c>
      <c r="K5" s="10">
        <f t="shared" si="1"/>
        <v>100</v>
      </c>
    </row>
    <row r="6" spans="1:11" x14ac:dyDescent="0.3">
      <c r="A6" s="3">
        <v>45180</v>
      </c>
      <c r="B6" s="6" t="s">
        <v>20</v>
      </c>
      <c r="C6" s="13">
        <v>4</v>
      </c>
      <c r="D6" s="16">
        <v>25</v>
      </c>
      <c r="E6" s="16">
        <f t="shared" si="0"/>
        <v>20</v>
      </c>
      <c r="F6" s="16" t="s">
        <v>32</v>
      </c>
      <c r="G6" s="16" t="str">
        <f t="shared" si="2"/>
        <v>Low</v>
      </c>
      <c r="H6" s="6" t="s">
        <v>35</v>
      </c>
      <c r="I6" s="18">
        <f>VLOOKUP(H6,'Bonus Rate DB'!A6:B25,2,FALSE)</f>
        <v>0.03</v>
      </c>
      <c r="J6" s="6" t="s">
        <v>14</v>
      </c>
      <c r="K6" s="10">
        <f t="shared" si="1"/>
        <v>100</v>
      </c>
    </row>
    <row r="7" spans="1:11" x14ac:dyDescent="0.3">
      <c r="A7" s="3">
        <v>45177</v>
      </c>
      <c r="B7" s="6" t="s">
        <v>17</v>
      </c>
      <c r="C7" s="13">
        <v>11</v>
      </c>
      <c r="D7" s="16">
        <v>300</v>
      </c>
      <c r="E7" s="16">
        <f t="shared" si="0"/>
        <v>660</v>
      </c>
      <c r="F7" s="16" t="s">
        <v>31</v>
      </c>
      <c r="G7" s="16" t="str">
        <f t="shared" si="2"/>
        <v>High</v>
      </c>
      <c r="H7" s="6" t="s">
        <v>43</v>
      </c>
      <c r="I7" s="18">
        <f>VLOOKUP(H7,'Bonus Rate DB'!A7:B26,2,FALSE)</f>
        <v>7.0000000000000007E-2</v>
      </c>
      <c r="J7" s="6" t="s">
        <v>14</v>
      </c>
      <c r="K7" s="10">
        <f t="shared" si="1"/>
        <v>3300</v>
      </c>
    </row>
    <row r="8" spans="1:11" x14ac:dyDescent="0.3">
      <c r="A8" s="3">
        <v>45231</v>
      </c>
      <c r="B8" s="6" t="s">
        <v>6</v>
      </c>
      <c r="C8" s="13">
        <v>8</v>
      </c>
      <c r="D8" s="16">
        <v>10</v>
      </c>
      <c r="E8" s="16">
        <f t="shared" si="0"/>
        <v>16</v>
      </c>
      <c r="F8" s="16" t="s">
        <v>30</v>
      </c>
      <c r="G8" s="16" t="str">
        <f t="shared" si="2"/>
        <v>Low</v>
      </c>
      <c r="H8" s="6" t="s">
        <v>36</v>
      </c>
      <c r="I8" s="18">
        <f>VLOOKUP(H8,'Bonus Rate DB'!A8:B27,2,FALSE)</f>
        <v>0.09</v>
      </c>
      <c r="J8" s="6" t="s">
        <v>13</v>
      </c>
      <c r="K8" s="10">
        <f t="shared" si="1"/>
        <v>80</v>
      </c>
    </row>
    <row r="9" spans="1:11" x14ac:dyDescent="0.3">
      <c r="A9" s="3">
        <v>45175</v>
      </c>
      <c r="B9" s="6" t="s">
        <v>11</v>
      </c>
      <c r="C9" s="13">
        <v>7</v>
      </c>
      <c r="D9" s="16">
        <v>7</v>
      </c>
      <c r="E9" s="16">
        <f t="shared" si="0"/>
        <v>9.7999999999999989</v>
      </c>
      <c r="F9" s="16" t="s">
        <v>31</v>
      </c>
      <c r="G9" s="16" t="str">
        <f t="shared" si="2"/>
        <v>Low</v>
      </c>
      <c r="H9" s="7" t="s">
        <v>41</v>
      </c>
      <c r="I9" s="18">
        <f>VLOOKUP(H9,'Bonus Rate DB'!A9:B28,2,FALSE)</f>
        <v>0.02</v>
      </c>
      <c r="J9" s="6" t="s">
        <v>13</v>
      </c>
      <c r="K9" s="10">
        <f t="shared" si="1"/>
        <v>49</v>
      </c>
    </row>
    <row r="10" spans="1:11" x14ac:dyDescent="0.3">
      <c r="A10" s="3">
        <v>45178</v>
      </c>
      <c r="B10" s="6" t="s">
        <v>18</v>
      </c>
      <c r="C10" s="13">
        <v>3</v>
      </c>
      <c r="D10" s="16">
        <v>15</v>
      </c>
      <c r="E10" s="16">
        <f t="shared" si="0"/>
        <v>9</v>
      </c>
      <c r="F10" s="16" t="s">
        <v>31</v>
      </c>
      <c r="G10" s="16" t="str">
        <f t="shared" si="2"/>
        <v>Low</v>
      </c>
      <c r="H10" s="6" t="s">
        <v>44</v>
      </c>
      <c r="I10" s="18">
        <f>VLOOKUP(H10,'Bonus Rate DB'!A10:B29,2,FALSE)</f>
        <v>0.02</v>
      </c>
      <c r="J10" s="6" t="s">
        <v>14</v>
      </c>
      <c r="K10" s="10">
        <f t="shared" si="1"/>
        <v>45</v>
      </c>
    </row>
    <row r="11" spans="1:11" x14ac:dyDescent="0.3">
      <c r="A11" s="3">
        <v>45173</v>
      </c>
      <c r="B11" s="6" t="s">
        <v>8</v>
      </c>
      <c r="C11" s="13">
        <v>8</v>
      </c>
      <c r="D11" s="16">
        <v>5</v>
      </c>
      <c r="E11" s="16">
        <f t="shared" si="0"/>
        <v>8</v>
      </c>
      <c r="F11" s="16" t="s">
        <v>30</v>
      </c>
      <c r="G11" s="16" t="str">
        <f t="shared" si="2"/>
        <v>Low</v>
      </c>
      <c r="H11" s="6" t="s">
        <v>39</v>
      </c>
      <c r="I11" s="18">
        <f>VLOOKUP(H11,'Bonus Rate DB'!A11:B30,2,FALSE)</f>
        <v>0.01</v>
      </c>
      <c r="J11" s="6" t="s">
        <v>13</v>
      </c>
      <c r="K11" s="10">
        <f t="shared" si="1"/>
        <v>40</v>
      </c>
    </row>
    <row r="12" spans="1:11" x14ac:dyDescent="0.3">
      <c r="A12" s="3">
        <v>45184</v>
      </c>
      <c r="B12" s="6" t="s">
        <v>24</v>
      </c>
      <c r="C12" s="13">
        <v>2</v>
      </c>
      <c r="D12" s="16">
        <v>18</v>
      </c>
      <c r="E12" s="16">
        <f t="shared" si="0"/>
        <v>7.2</v>
      </c>
      <c r="F12" s="16" t="s">
        <v>33</v>
      </c>
      <c r="G12" s="16" t="str">
        <f t="shared" si="2"/>
        <v>Low</v>
      </c>
      <c r="H12" s="6" t="s">
        <v>47</v>
      </c>
      <c r="I12" s="18">
        <f>VLOOKUP(H12,'Bonus Rate DB'!A12:B31,2,FALSE)</f>
        <v>0.01</v>
      </c>
      <c r="J12" s="6" t="s">
        <v>15</v>
      </c>
      <c r="K12" s="10">
        <f t="shared" si="1"/>
        <v>36</v>
      </c>
    </row>
    <row r="13" spans="1:11" x14ac:dyDescent="0.3">
      <c r="A13" s="3">
        <v>45188</v>
      </c>
      <c r="B13" s="6" t="s">
        <v>28</v>
      </c>
      <c r="C13" s="13">
        <v>5</v>
      </c>
      <c r="D13" s="16">
        <v>6</v>
      </c>
      <c r="E13" s="16">
        <f t="shared" si="0"/>
        <v>6</v>
      </c>
      <c r="F13" s="16" t="s">
        <v>33</v>
      </c>
      <c r="G13" s="16" t="str">
        <f t="shared" si="2"/>
        <v>Low</v>
      </c>
      <c r="H13" s="7" t="s">
        <v>50</v>
      </c>
      <c r="I13" s="18">
        <f>VLOOKUP(H13,'Bonus Rate DB'!A13:B32,2,FALSE)</f>
        <v>0.04</v>
      </c>
      <c r="J13" s="6" t="s">
        <v>15</v>
      </c>
      <c r="K13" s="10">
        <f t="shared" si="1"/>
        <v>30</v>
      </c>
    </row>
    <row r="14" spans="1:11" x14ac:dyDescent="0.3">
      <c r="A14" s="3">
        <v>45150</v>
      </c>
      <c r="B14" s="6" t="s">
        <v>5</v>
      </c>
      <c r="C14" s="13">
        <v>3</v>
      </c>
      <c r="D14" s="16">
        <v>10</v>
      </c>
      <c r="E14" s="16">
        <f t="shared" si="0"/>
        <v>6</v>
      </c>
      <c r="F14" s="16" t="s">
        <v>30</v>
      </c>
      <c r="G14" s="16" t="str">
        <f t="shared" si="2"/>
        <v>Low</v>
      </c>
      <c r="H14" s="6" t="s">
        <v>35</v>
      </c>
      <c r="I14" s="18">
        <f>VLOOKUP(H14,'Bonus Rate DB'!A14:B33,2,FALSE)</f>
        <v>0.06</v>
      </c>
      <c r="J14" s="6" t="s">
        <v>13</v>
      </c>
      <c r="K14" s="10">
        <f t="shared" si="1"/>
        <v>30</v>
      </c>
    </row>
    <row r="15" spans="1:11" x14ac:dyDescent="0.3">
      <c r="A15" s="3">
        <v>45187</v>
      </c>
      <c r="B15" s="6" t="s">
        <v>27</v>
      </c>
      <c r="C15" s="13">
        <v>8</v>
      </c>
      <c r="D15" s="16">
        <v>3</v>
      </c>
      <c r="E15" s="16">
        <f t="shared" si="0"/>
        <v>4.8</v>
      </c>
      <c r="F15" s="16" t="s">
        <v>33</v>
      </c>
      <c r="G15" s="16" t="str">
        <f t="shared" si="2"/>
        <v>Low</v>
      </c>
      <c r="H15" s="6" t="s">
        <v>49</v>
      </c>
      <c r="I15" s="18">
        <f>VLOOKUP(H15,'Bonus Rate DB'!A15:B34,2,FALSE)</f>
        <v>0.05</v>
      </c>
      <c r="J15" s="6" t="s">
        <v>15</v>
      </c>
      <c r="K15" s="10">
        <f t="shared" si="1"/>
        <v>24</v>
      </c>
    </row>
    <row r="16" spans="1:11" x14ac:dyDescent="0.3">
      <c r="A16" s="3">
        <v>45174</v>
      </c>
      <c r="B16" s="6" t="s">
        <v>10</v>
      </c>
      <c r="C16" s="13">
        <v>15</v>
      </c>
      <c r="D16" s="16">
        <v>50</v>
      </c>
      <c r="E16" s="16">
        <f t="shared" si="0"/>
        <v>150</v>
      </c>
      <c r="F16" s="16" t="s">
        <v>31</v>
      </c>
      <c r="G16" s="16" t="str">
        <f t="shared" si="2"/>
        <v>Low</v>
      </c>
      <c r="H16" s="6" t="s">
        <v>40</v>
      </c>
      <c r="I16" s="18">
        <f>VLOOKUP(H16,'Bonus Rate DB'!A16:B35,2,FALSE)</f>
        <v>0.03</v>
      </c>
      <c r="J16" s="6" t="s">
        <v>13</v>
      </c>
      <c r="K16" s="10">
        <f t="shared" si="1"/>
        <v>750</v>
      </c>
    </row>
    <row r="17" spans="1:11" x14ac:dyDescent="0.3">
      <c r="A17" s="3">
        <v>45186</v>
      </c>
      <c r="B17" s="6" t="s">
        <v>26</v>
      </c>
      <c r="C17" s="13">
        <v>3</v>
      </c>
      <c r="D17" s="16">
        <v>3</v>
      </c>
      <c r="E17" s="16">
        <f t="shared" si="0"/>
        <v>1.7999999999999998</v>
      </c>
      <c r="F17" s="16" t="s">
        <v>33</v>
      </c>
      <c r="G17" s="16" t="str">
        <f t="shared" si="2"/>
        <v>Low</v>
      </c>
      <c r="H17" s="6" t="s">
        <v>48</v>
      </c>
      <c r="I17" s="18">
        <f>VLOOKUP(H17,'Bonus Rate DB'!A17:B36,2,FALSE)</f>
        <v>0.02</v>
      </c>
      <c r="J17" s="6" t="s">
        <v>15</v>
      </c>
      <c r="K17" s="10">
        <f t="shared" si="1"/>
        <v>9</v>
      </c>
    </row>
    <row r="18" spans="1:11" x14ac:dyDescent="0.3">
      <c r="A18" s="3">
        <v>45185</v>
      </c>
      <c r="B18" s="6" t="s">
        <v>25</v>
      </c>
      <c r="C18" s="13">
        <v>17</v>
      </c>
      <c r="D18" s="16">
        <v>6</v>
      </c>
      <c r="E18" s="16">
        <f t="shared" si="0"/>
        <v>20.399999999999999</v>
      </c>
      <c r="F18" s="16" t="s">
        <v>33</v>
      </c>
      <c r="G18" s="16" t="str">
        <f t="shared" si="2"/>
        <v>Low</v>
      </c>
      <c r="H18" s="6" t="s">
        <v>47</v>
      </c>
      <c r="I18" s="18">
        <f>VLOOKUP(H18,'Bonus Rate DB'!A18:B37,2,FALSE)</f>
        <v>0.02</v>
      </c>
      <c r="J18" s="6" t="s">
        <v>15</v>
      </c>
      <c r="K18" s="10">
        <f t="shared" si="1"/>
        <v>102</v>
      </c>
    </row>
    <row r="19" spans="1:11" x14ac:dyDescent="0.3">
      <c r="A19" s="3">
        <v>45079</v>
      </c>
      <c r="B19" s="6" t="s">
        <v>7</v>
      </c>
      <c r="C19" s="13">
        <v>1</v>
      </c>
      <c r="D19" s="16">
        <v>6</v>
      </c>
      <c r="E19" s="16">
        <f t="shared" si="0"/>
        <v>1.2</v>
      </c>
      <c r="F19" s="16" t="s">
        <v>30</v>
      </c>
      <c r="G19" s="16" t="str">
        <f t="shared" si="2"/>
        <v>Low</v>
      </c>
      <c r="H19" s="6" t="s">
        <v>37</v>
      </c>
      <c r="I19" s="18">
        <f>VLOOKUP(H19,'Bonus Rate DB'!A19:B38,2,FALSE)</f>
        <v>0.05</v>
      </c>
      <c r="J19" s="6" t="s">
        <v>13</v>
      </c>
      <c r="K19" s="10">
        <f t="shared" si="1"/>
        <v>6</v>
      </c>
    </row>
    <row r="20" spans="1:11" x14ac:dyDescent="0.3">
      <c r="A20" s="3">
        <v>45176</v>
      </c>
      <c r="B20" s="6" t="s">
        <v>12</v>
      </c>
      <c r="C20" s="13">
        <v>20</v>
      </c>
      <c r="D20" s="16">
        <v>1</v>
      </c>
      <c r="E20" s="16">
        <f t="shared" si="0"/>
        <v>4</v>
      </c>
      <c r="F20" s="16" t="s">
        <v>31</v>
      </c>
      <c r="G20" s="16" t="str">
        <f t="shared" si="2"/>
        <v>Low</v>
      </c>
      <c r="H20" s="6" t="s">
        <v>42</v>
      </c>
      <c r="I20" s="18">
        <f>VLOOKUP(H20,'Bonus Rate DB'!A20:B39,2,FALSE)</f>
        <v>0.05</v>
      </c>
      <c r="J20" s="6" t="s">
        <v>14</v>
      </c>
      <c r="K20" s="10">
        <f t="shared" si="1"/>
        <v>20</v>
      </c>
    </row>
    <row r="21" spans="1:11" x14ac:dyDescent="0.3">
      <c r="A21" s="3">
        <v>45049</v>
      </c>
      <c r="B21" s="6" t="s">
        <v>9</v>
      </c>
      <c r="C21" s="13">
        <v>1</v>
      </c>
      <c r="D21" s="16">
        <v>2</v>
      </c>
      <c r="E21" s="16">
        <f t="shared" si="0"/>
        <v>0.4</v>
      </c>
      <c r="F21" s="16" t="s">
        <v>30</v>
      </c>
      <c r="G21" s="16" t="str">
        <f t="shared" si="2"/>
        <v>Low</v>
      </c>
      <c r="H21" s="6" t="s">
        <v>38</v>
      </c>
      <c r="I21" s="18">
        <f>VLOOKUP(H21,'Bonus Rate DB'!A21:B40,2,FALSE)</f>
        <v>0.05</v>
      </c>
      <c r="J21" s="6" t="s">
        <v>13</v>
      </c>
      <c r="K21" s="10">
        <f t="shared" si="1"/>
        <v>2</v>
      </c>
    </row>
  </sheetData>
  <autoFilter ref="A1:K21" xr:uid="{00000000-0001-0000-0000-000000000000}"/>
  <sortState xmlns:xlrd2="http://schemas.microsoft.com/office/spreadsheetml/2017/richdata2" ref="A2:K21">
    <sortCondition descending="1" ref="E2:E21"/>
    <sortCondition ref="F2:F21"/>
  </sortState>
  <conditionalFormatting sqref="E7:E20">
    <cfRule type="cellIs" dxfId="1" priority="1" operator="lessThan">
      <formula>100</formula>
    </cfRule>
    <cfRule type="cellIs" dxfId="0" priority="2" operator="greater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A1C3A2-A9CD-4928-B25B-7822B4BB06BF}">
          <x14:formula1>
            <xm:f>'Category DB'!$A$4:$A$6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A282-3770-48CC-B57C-FB238545BD79}">
  <dimension ref="A1:AK14"/>
  <sheetViews>
    <sheetView workbookViewId="0">
      <selection activeCell="M9" sqref="I9:M20"/>
    </sheetView>
  </sheetViews>
  <sheetFormatPr defaultRowHeight="14.4" x14ac:dyDescent="0.3"/>
  <cols>
    <col min="1" max="1" width="10.77734375" bestFit="1" customWidth="1"/>
    <col min="2" max="2" width="15.77734375" bestFit="1" customWidth="1"/>
    <col min="3" max="3" width="17.21875" bestFit="1" customWidth="1"/>
    <col min="4" max="4" width="12.109375" bestFit="1" customWidth="1"/>
    <col min="5" max="5" width="17.21875" bestFit="1" customWidth="1"/>
    <col min="6" max="6" width="12.109375" bestFit="1" customWidth="1"/>
    <col min="7" max="7" width="17.21875" bestFit="1" customWidth="1"/>
    <col min="8" max="8" width="12.109375" bestFit="1" customWidth="1"/>
    <col min="9" max="9" width="17.21875" bestFit="1" customWidth="1"/>
    <col min="10" max="10" width="12.21875" bestFit="1" customWidth="1"/>
    <col min="11" max="11" width="17.21875" bestFit="1" customWidth="1"/>
    <col min="12" max="12" width="12.109375" bestFit="1" customWidth="1"/>
    <col min="13" max="13" width="17.21875" bestFit="1" customWidth="1"/>
    <col min="14" max="14" width="12.109375" bestFit="1" customWidth="1"/>
    <col min="15" max="15" width="17.21875" bestFit="1" customWidth="1"/>
    <col min="16" max="16" width="12.109375" bestFit="1" customWidth="1"/>
    <col min="17" max="17" width="17.21875" bestFit="1" customWidth="1"/>
    <col min="18" max="18" width="12.109375" bestFit="1" customWidth="1"/>
    <col min="19" max="19" width="17.21875" bestFit="1" customWidth="1"/>
    <col min="20" max="20" width="12.6640625" bestFit="1" customWidth="1"/>
    <col min="21" max="21" width="17.21875" bestFit="1" customWidth="1"/>
    <col min="22" max="22" width="15" bestFit="1" customWidth="1"/>
    <col min="23" max="23" width="17.21875" bestFit="1" customWidth="1"/>
    <col min="24" max="24" width="14.33203125" bestFit="1" customWidth="1"/>
    <col min="25" max="25" width="17.21875" bestFit="1" customWidth="1"/>
    <col min="26" max="26" width="15.109375" bestFit="1" customWidth="1"/>
    <col min="27" max="27" width="17.21875" bestFit="1" customWidth="1"/>
    <col min="28" max="28" width="12.109375" bestFit="1" customWidth="1"/>
    <col min="29" max="29" width="17.21875" bestFit="1" customWidth="1"/>
    <col min="30" max="30" width="12.109375" bestFit="1" customWidth="1"/>
    <col min="31" max="31" width="17.21875" bestFit="1" customWidth="1"/>
    <col min="32" max="32" width="12.109375" bestFit="1" customWidth="1"/>
    <col min="33" max="33" width="17.21875" bestFit="1" customWidth="1"/>
    <col min="34" max="34" width="12.109375" bestFit="1" customWidth="1"/>
    <col min="35" max="35" width="17.21875" bestFit="1" customWidth="1"/>
    <col min="36" max="36" width="16.88671875" bestFit="1" customWidth="1"/>
    <col min="37" max="37" width="22" bestFit="1" customWidth="1"/>
  </cols>
  <sheetData>
    <row r="1" spans="1:37" x14ac:dyDescent="0.3">
      <c r="B1" t="s">
        <v>48</v>
      </c>
      <c r="D1" t="s">
        <v>38</v>
      </c>
      <c r="F1" t="s">
        <v>36</v>
      </c>
      <c r="H1" t="s">
        <v>42</v>
      </c>
      <c r="J1" t="s">
        <v>40</v>
      </c>
      <c r="L1" t="s">
        <v>43</v>
      </c>
      <c r="N1" t="s">
        <v>47</v>
      </c>
      <c r="P1" t="s">
        <v>49</v>
      </c>
      <c r="R1" t="s">
        <v>55</v>
      </c>
      <c r="T1" t="s">
        <v>46</v>
      </c>
      <c r="V1" t="s">
        <v>37</v>
      </c>
      <c r="X1" t="s">
        <v>44</v>
      </c>
      <c r="Z1" t="s">
        <v>35</v>
      </c>
      <c r="AB1" t="s">
        <v>41</v>
      </c>
      <c r="AD1" t="s">
        <v>50</v>
      </c>
      <c r="AF1" t="s">
        <v>39</v>
      </c>
      <c r="AH1" t="s">
        <v>45</v>
      </c>
      <c r="AJ1" t="s">
        <v>58</v>
      </c>
      <c r="AK1" t="s">
        <v>59</v>
      </c>
    </row>
    <row r="2" spans="1:37" x14ac:dyDescent="0.3">
      <c r="B2" t="s">
        <v>57</v>
      </c>
      <c r="C2" t="s">
        <v>60</v>
      </c>
      <c r="D2" t="s">
        <v>57</v>
      </c>
      <c r="E2" t="s">
        <v>60</v>
      </c>
      <c r="F2" t="s">
        <v>57</v>
      </c>
      <c r="G2" t="s">
        <v>60</v>
      </c>
      <c r="H2" t="s">
        <v>57</v>
      </c>
      <c r="I2" t="s">
        <v>60</v>
      </c>
      <c r="J2" t="s">
        <v>57</v>
      </c>
      <c r="K2" t="s">
        <v>60</v>
      </c>
      <c r="L2" t="s">
        <v>57</v>
      </c>
      <c r="M2" t="s">
        <v>60</v>
      </c>
      <c r="N2" t="s">
        <v>57</v>
      </c>
      <c r="O2" t="s">
        <v>60</v>
      </c>
      <c r="P2" t="s">
        <v>57</v>
      </c>
      <c r="Q2" t="s">
        <v>60</v>
      </c>
      <c r="R2" t="s">
        <v>57</v>
      </c>
      <c r="S2" t="s">
        <v>60</v>
      </c>
      <c r="T2" t="s">
        <v>57</v>
      </c>
      <c r="U2" t="s">
        <v>60</v>
      </c>
      <c r="V2" t="s">
        <v>57</v>
      </c>
      <c r="W2" t="s">
        <v>60</v>
      </c>
      <c r="X2" t="s">
        <v>57</v>
      </c>
      <c r="Y2" t="s">
        <v>60</v>
      </c>
      <c r="Z2" t="s">
        <v>57</v>
      </c>
      <c r="AA2" t="s">
        <v>60</v>
      </c>
      <c r="AB2" t="s">
        <v>57</v>
      </c>
      <c r="AC2" t="s">
        <v>60</v>
      </c>
      <c r="AD2" t="s">
        <v>57</v>
      </c>
      <c r="AE2" t="s">
        <v>60</v>
      </c>
      <c r="AF2" t="s">
        <v>57</v>
      </c>
      <c r="AG2" t="s">
        <v>60</v>
      </c>
      <c r="AH2" t="s">
        <v>57</v>
      </c>
      <c r="AI2" t="s">
        <v>60</v>
      </c>
    </row>
    <row r="3" spans="1:37" x14ac:dyDescent="0.3">
      <c r="A3" s="25" t="s">
        <v>32</v>
      </c>
      <c r="B3" s="17"/>
      <c r="C3" s="27">
        <v>0</v>
      </c>
      <c r="D3" s="17"/>
      <c r="E3" s="27">
        <v>0</v>
      </c>
      <c r="F3" s="17"/>
      <c r="G3" s="27">
        <v>0</v>
      </c>
      <c r="H3" s="17"/>
      <c r="I3" s="27">
        <v>0</v>
      </c>
      <c r="J3" s="17"/>
      <c r="K3" s="27">
        <v>0</v>
      </c>
      <c r="L3" s="17"/>
      <c r="M3" s="27">
        <v>0</v>
      </c>
      <c r="N3" s="17">
        <v>350</v>
      </c>
      <c r="O3" s="27">
        <v>7</v>
      </c>
      <c r="P3" s="17"/>
      <c r="Q3" s="27">
        <v>0</v>
      </c>
      <c r="R3" s="17">
        <v>22</v>
      </c>
      <c r="S3" s="27">
        <v>1.1000000000000001</v>
      </c>
      <c r="T3" s="17">
        <v>59.4</v>
      </c>
      <c r="U3" s="27">
        <v>2.3759999999999999</v>
      </c>
      <c r="V3" s="17"/>
      <c r="W3" s="27">
        <v>0</v>
      </c>
      <c r="X3" s="17"/>
      <c r="Y3" s="27">
        <v>0</v>
      </c>
      <c r="Z3" s="17">
        <v>20</v>
      </c>
      <c r="AA3" s="27">
        <v>0.6</v>
      </c>
      <c r="AB3" s="17"/>
      <c r="AC3" s="27">
        <v>0</v>
      </c>
      <c r="AD3" s="17"/>
      <c r="AE3" s="27">
        <v>0</v>
      </c>
      <c r="AF3" s="17"/>
      <c r="AG3" s="27">
        <v>0</v>
      </c>
      <c r="AH3" s="17">
        <v>20</v>
      </c>
      <c r="AI3" s="27">
        <v>0.2</v>
      </c>
      <c r="AJ3" s="17">
        <v>471.4</v>
      </c>
      <c r="AK3" s="27">
        <v>70.710000000000008</v>
      </c>
    </row>
    <row r="4" spans="1:37" x14ac:dyDescent="0.3">
      <c r="A4" s="25" t="s">
        <v>33</v>
      </c>
      <c r="B4" s="17">
        <v>1.7999999999999998</v>
      </c>
      <c r="C4" s="27">
        <v>3.5999999999999997E-2</v>
      </c>
      <c r="D4" s="17"/>
      <c r="E4" s="27">
        <v>0</v>
      </c>
      <c r="F4" s="17"/>
      <c r="G4" s="27">
        <v>0</v>
      </c>
      <c r="H4" s="17"/>
      <c r="I4" s="27">
        <v>0</v>
      </c>
      <c r="J4" s="17"/>
      <c r="K4" s="27">
        <v>0</v>
      </c>
      <c r="L4" s="17"/>
      <c r="M4" s="27">
        <v>0</v>
      </c>
      <c r="N4" s="17">
        <v>27.599999999999998</v>
      </c>
      <c r="O4" s="27">
        <v>0.82799999999999996</v>
      </c>
      <c r="P4" s="17">
        <v>4.8</v>
      </c>
      <c r="Q4" s="27">
        <v>0.24</v>
      </c>
      <c r="R4" s="17"/>
      <c r="S4" s="27">
        <v>0</v>
      </c>
      <c r="T4" s="17"/>
      <c r="U4" s="27">
        <v>0</v>
      </c>
      <c r="V4" s="17"/>
      <c r="W4" s="27">
        <v>0</v>
      </c>
      <c r="X4" s="17"/>
      <c r="Y4" s="27">
        <v>0</v>
      </c>
      <c r="Z4" s="17"/>
      <c r="AA4" s="27">
        <v>0</v>
      </c>
      <c r="AB4" s="17"/>
      <c r="AC4" s="27">
        <v>0</v>
      </c>
      <c r="AD4" s="17">
        <v>6</v>
      </c>
      <c r="AE4" s="27">
        <v>0.24</v>
      </c>
      <c r="AF4" s="17"/>
      <c r="AG4" s="27">
        <v>0</v>
      </c>
      <c r="AH4" s="17"/>
      <c r="AI4" s="27">
        <v>0</v>
      </c>
      <c r="AJ4" s="17">
        <v>40.199999999999996</v>
      </c>
      <c r="AK4" s="27">
        <v>5.6280000000000001</v>
      </c>
    </row>
    <row r="5" spans="1:37" x14ac:dyDescent="0.3">
      <c r="A5" s="25" t="s">
        <v>31</v>
      </c>
      <c r="B5" s="17"/>
      <c r="C5" s="27">
        <v>0</v>
      </c>
      <c r="D5" s="17"/>
      <c r="E5" s="27">
        <v>0</v>
      </c>
      <c r="F5" s="17"/>
      <c r="G5" s="27">
        <v>0</v>
      </c>
      <c r="H5" s="17">
        <v>4</v>
      </c>
      <c r="I5" s="27">
        <v>0.2</v>
      </c>
      <c r="J5" s="17">
        <v>150</v>
      </c>
      <c r="K5" s="27">
        <v>4.5</v>
      </c>
      <c r="L5" s="17">
        <v>660</v>
      </c>
      <c r="M5" s="27">
        <v>46.2</v>
      </c>
      <c r="N5" s="17"/>
      <c r="O5" s="27">
        <v>0</v>
      </c>
      <c r="P5" s="17"/>
      <c r="Q5" s="27">
        <v>0</v>
      </c>
      <c r="R5" s="17"/>
      <c r="S5" s="27">
        <v>0</v>
      </c>
      <c r="T5" s="17"/>
      <c r="U5" s="27">
        <v>0</v>
      </c>
      <c r="V5" s="17"/>
      <c r="W5" s="27">
        <v>0</v>
      </c>
      <c r="X5" s="17">
        <v>9</v>
      </c>
      <c r="Y5" s="27">
        <v>0.18</v>
      </c>
      <c r="Z5" s="17"/>
      <c r="AA5" s="27">
        <v>0</v>
      </c>
      <c r="AB5" s="17">
        <v>9.7999999999999989</v>
      </c>
      <c r="AC5" s="27">
        <v>0.19599999999999998</v>
      </c>
      <c r="AD5" s="17"/>
      <c r="AE5" s="27">
        <v>0</v>
      </c>
      <c r="AF5" s="17"/>
      <c r="AG5" s="27">
        <v>0</v>
      </c>
      <c r="AH5" s="17"/>
      <c r="AI5" s="27">
        <v>0</v>
      </c>
      <c r="AJ5" s="17">
        <v>832.8</v>
      </c>
      <c r="AK5" s="27">
        <v>158.232</v>
      </c>
    </row>
    <row r="6" spans="1:37" x14ac:dyDescent="0.3">
      <c r="A6" s="25" t="s">
        <v>30</v>
      </c>
      <c r="B6" s="17"/>
      <c r="C6" s="27">
        <v>0</v>
      </c>
      <c r="D6" s="17">
        <v>0.4</v>
      </c>
      <c r="E6" s="27">
        <v>2.0000000000000004E-2</v>
      </c>
      <c r="F6" s="17">
        <v>16</v>
      </c>
      <c r="G6" s="27">
        <v>1.44</v>
      </c>
      <c r="H6" s="17"/>
      <c r="I6" s="27">
        <v>0</v>
      </c>
      <c r="J6" s="17"/>
      <c r="K6" s="27">
        <v>0</v>
      </c>
      <c r="L6" s="17"/>
      <c r="M6" s="27">
        <v>0</v>
      </c>
      <c r="N6" s="17"/>
      <c r="O6" s="27">
        <v>0</v>
      </c>
      <c r="P6" s="17"/>
      <c r="Q6" s="27">
        <v>0</v>
      </c>
      <c r="R6" s="17"/>
      <c r="S6" s="27">
        <v>0</v>
      </c>
      <c r="T6" s="17"/>
      <c r="U6" s="27">
        <v>0</v>
      </c>
      <c r="V6" s="17">
        <v>1.2</v>
      </c>
      <c r="W6" s="27">
        <v>0.06</v>
      </c>
      <c r="X6" s="17"/>
      <c r="Y6" s="27">
        <v>0</v>
      </c>
      <c r="Z6" s="17">
        <v>6</v>
      </c>
      <c r="AA6" s="27">
        <v>0.36</v>
      </c>
      <c r="AB6" s="17"/>
      <c r="AC6" s="27">
        <v>0</v>
      </c>
      <c r="AD6" s="17"/>
      <c r="AE6" s="27">
        <v>0</v>
      </c>
      <c r="AF6" s="17">
        <v>8</v>
      </c>
      <c r="AG6" s="27">
        <v>0.08</v>
      </c>
      <c r="AH6" s="17"/>
      <c r="AI6" s="27">
        <v>0</v>
      </c>
      <c r="AJ6" s="17">
        <v>31.599999999999998</v>
      </c>
      <c r="AK6" s="27">
        <v>8.2159999999999993</v>
      </c>
    </row>
    <row r="7" spans="1:37" x14ac:dyDescent="0.3">
      <c r="A7" s="25" t="s">
        <v>56</v>
      </c>
      <c r="B7" s="17">
        <v>1.7999999999999998</v>
      </c>
      <c r="C7" s="27">
        <v>3.5999999999999997E-2</v>
      </c>
      <c r="D7" s="17">
        <v>0.4</v>
      </c>
      <c r="E7" s="27">
        <v>2.0000000000000004E-2</v>
      </c>
      <c r="F7" s="17">
        <v>16</v>
      </c>
      <c r="G7" s="27">
        <v>1.44</v>
      </c>
      <c r="H7" s="17">
        <v>4</v>
      </c>
      <c r="I7" s="27">
        <v>0.2</v>
      </c>
      <c r="J7" s="17">
        <v>150</v>
      </c>
      <c r="K7" s="27">
        <v>4.5</v>
      </c>
      <c r="L7" s="17">
        <v>660</v>
      </c>
      <c r="M7" s="27">
        <v>46.2</v>
      </c>
      <c r="N7" s="17">
        <v>377.6</v>
      </c>
      <c r="O7" s="27">
        <v>18.88</v>
      </c>
      <c r="P7" s="17">
        <v>4.8</v>
      </c>
      <c r="Q7" s="27">
        <v>0.24</v>
      </c>
      <c r="R7" s="17">
        <v>22</v>
      </c>
      <c r="S7" s="27">
        <v>1.1000000000000001</v>
      </c>
      <c r="T7" s="17">
        <v>59.4</v>
      </c>
      <c r="U7" s="27">
        <v>2.3759999999999999</v>
      </c>
      <c r="V7" s="17">
        <v>1.2</v>
      </c>
      <c r="W7" s="27">
        <v>0.06</v>
      </c>
      <c r="X7" s="17">
        <v>9</v>
      </c>
      <c r="Y7" s="27">
        <v>0.18</v>
      </c>
      <c r="Z7" s="17">
        <v>26</v>
      </c>
      <c r="AA7" s="27">
        <v>2.34</v>
      </c>
      <c r="AB7" s="17">
        <v>9.7999999999999989</v>
      </c>
      <c r="AC7" s="27">
        <v>0.19599999999999998</v>
      </c>
      <c r="AD7" s="17">
        <v>6</v>
      </c>
      <c r="AE7" s="27">
        <v>0.24</v>
      </c>
      <c r="AF7" s="17">
        <v>8</v>
      </c>
      <c r="AG7" s="27">
        <v>0.08</v>
      </c>
      <c r="AH7" s="17">
        <v>20</v>
      </c>
      <c r="AI7" s="27">
        <v>0.2</v>
      </c>
      <c r="AJ7" s="17">
        <v>1375.9999999999998</v>
      </c>
      <c r="AK7" s="27">
        <v>1018.2399999999998</v>
      </c>
    </row>
    <row r="11" spans="1:37" x14ac:dyDescent="0.3">
      <c r="A11" s="26" t="s">
        <v>61</v>
      </c>
      <c r="B11" t="s">
        <v>64</v>
      </c>
    </row>
    <row r="12" spans="1:37" x14ac:dyDescent="0.3">
      <c r="A12" s="25" t="s">
        <v>62</v>
      </c>
      <c r="B12" s="14">
        <v>3</v>
      </c>
    </row>
    <row r="13" spans="1:37" x14ac:dyDescent="0.3">
      <c r="A13" s="25" t="s">
        <v>63</v>
      </c>
      <c r="B13" s="14">
        <v>138</v>
      </c>
    </row>
    <row r="14" spans="1:37" x14ac:dyDescent="0.3">
      <c r="A14" s="25" t="s">
        <v>56</v>
      </c>
      <c r="B14" s="14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A18B-A2EA-4CB7-BA9E-168A7E526B4F}">
  <dimension ref="A1"/>
  <sheetViews>
    <sheetView tabSelected="1" topLeftCell="A10" workbookViewId="0">
      <selection activeCell="T9" sqref="T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CC08-D33A-4A94-9868-B47C6555B9DA}">
  <dimension ref="A1:J21"/>
  <sheetViews>
    <sheetView workbookViewId="0">
      <selection activeCell="J10" sqref="J10"/>
    </sheetView>
  </sheetViews>
  <sheetFormatPr defaultRowHeight="14.4" x14ac:dyDescent="0.3"/>
  <cols>
    <col min="1" max="1" width="14.44140625" style="7" bestFit="1" customWidth="1"/>
    <col min="2" max="2" width="10.21875" style="22" bestFit="1" customWidth="1"/>
  </cols>
  <sheetData>
    <row r="1" spans="1:10" x14ac:dyDescent="0.3">
      <c r="A1" s="24" t="s">
        <v>53</v>
      </c>
      <c r="B1" s="20" t="s">
        <v>54</v>
      </c>
    </row>
    <row r="2" spans="1:10" x14ac:dyDescent="0.3">
      <c r="A2" s="6" t="s">
        <v>47</v>
      </c>
      <c r="B2" s="21">
        <v>0.02</v>
      </c>
    </row>
    <row r="3" spans="1:10" x14ac:dyDescent="0.3">
      <c r="A3" s="6" t="s">
        <v>46</v>
      </c>
      <c r="B3" s="21">
        <v>0.04</v>
      </c>
      <c r="J3">
        <f>COUNTIF(main!A2:A21, H2)</f>
        <v>0</v>
      </c>
    </row>
    <row r="4" spans="1:10" x14ac:dyDescent="0.3">
      <c r="A4" s="6" t="s">
        <v>55</v>
      </c>
      <c r="B4" s="21">
        <v>0.05</v>
      </c>
    </row>
    <row r="5" spans="1:10" x14ac:dyDescent="0.3">
      <c r="A5" s="6" t="s">
        <v>45</v>
      </c>
      <c r="B5" s="21">
        <v>0.01</v>
      </c>
    </row>
    <row r="6" spans="1:10" x14ac:dyDescent="0.3">
      <c r="A6" s="6" t="s">
        <v>35</v>
      </c>
      <c r="B6" s="21">
        <v>0.03</v>
      </c>
    </row>
    <row r="7" spans="1:10" x14ac:dyDescent="0.3">
      <c r="A7" s="6" t="s">
        <v>43</v>
      </c>
      <c r="B7" s="21">
        <v>7.0000000000000007E-2</v>
      </c>
    </row>
    <row r="8" spans="1:10" x14ac:dyDescent="0.3">
      <c r="A8" s="6" t="s">
        <v>36</v>
      </c>
      <c r="B8" s="21">
        <v>0.09</v>
      </c>
    </row>
    <row r="9" spans="1:10" x14ac:dyDescent="0.3">
      <c r="A9" s="7" t="s">
        <v>41</v>
      </c>
      <c r="B9" s="21">
        <v>0.02</v>
      </c>
    </row>
    <row r="10" spans="1:10" x14ac:dyDescent="0.3">
      <c r="A10" s="6" t="s">
        <v>44</v>
      </c>
      <c r="B10" s="21">
        <v>0.02</v>
      </c>
    </row>
    <row r="11" spans="1:10" x14ac:dyDescent="0.3">
      <c r="A11" s="6" t="s">
        <v>39</v>
      </c>
      <c r="B11" s="21">
        <v>0.01</v>
      </c>
    </row>
    <row r="12" spans="1:10" x14ac:dyDescent="0.3">
      <c r="A12" s="6" t="s">
        <v>47</v>
      </c>
      <c r="B12" s="21">
        <v>0.01</v>
      </c>
    </row>
    <row r="13" spans="1:10" x14ac:dyDescent="0.3">
      <c r="A13" s="7" t="s">
        <v>50</v>
      </c>
      <c r="B13" s="21">
        <v>0.04</v>
      </c>
    </row>
    <row r="14" spans="1:10" x14ac:dyDescent="0.3">
      <c r="A14" s="6" t="s">
        <v>35</v>
      </c>
      <c r="B14" s="21">
        <v>0.06</v>
      </c>
    </row>
    <row r="15" spans="1:10" x14ac:dyDescent="0.3">
      <c r="A15" s="6" t="s">
        <v>49</v>
      </c>
      <c r="B15" s="21">
        <v>0.05</v>
      </c>
    </row>
    <row r="16" spans="1:10" x14ac:dyDescent="0.3">
      <c r="A16" s="6" t="s">
        <v>40</v>
      </c>
      <c r="B16" s="21">
        <v>0.03</v>
      </c>
    </row>
    <row r="17" spans="1:2" x14ac:dyDescent="0.3">
      <c r="A17" s="6" t="s">
        <v>48</v>
      </c>
      <c r="B17" s="21">
        <v>0.02</v>
      </c>
    </row>
    <row r="18" spans="1:2" x14ac:dyDescent="0.3">
      <c r="A18" s="6" t="s">
        <v>47</v>
      </c>
      <c r="B18" s="21">
        <v>0.02</v>
      </c>
    </row>
    <row r="19" spans="1:2" x14ac:dyDescent="0.3">
      <c r="A19" s="6" t="s">
        <v>37</v>
      </c>
      <c r="B19" s="21">
        <v>0.05</v>
      </c>
    </row>
    <row r="20" spans="1:2" x14ac:dyDescent="0.3">
      <c r="A20" s="6" t="s">
        <v>42</v>
      </c>
      <c r="B20" s="21">
        <v>0.05</v>
      </c>
    </row>
    <row r="21" spans="1:2" x14ac:dyDescent="0.3">
      <c r="A21" s="6" t="s">
        <v>38</v>
      </c>
      <c r="B21" s="21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50B9-2767-47C7-91BF-9E4FF58DBB60}">
  <dimension ref="A3:A6"/>
  <sheetViews>
    <sheetView workbookViewId="0">
      <selection activeCell="A7" sqref="A7"/>
    </sheetView>
  </sheetViews>
  <sheetFormatPr defaultRowHeight="14.4" x14ac:dyDescent="0.3"/>
  <cols>
    <col min="1" max="1" width="16.6640625" bestFit="1" customWidth="1"/>
  </cols>
  <sheetData>
    <row r="3" spans="1:1" x14ac:dyDescent="0.3">
      <c r="A3" s="4" t="s">
        <v>4</v>
      </c>
    </row>
    <row r="4" spans="1:1" x14ac:dyDescent="0.3">
      <c r="A4" s="2" t="s">
        <v>13</v>
      </c>
    </row>
    <row r="5" spans="1:1" x14ac:dyDescent="0.3">
      <c r="A5" s="2" t="s">
        <v>14</v>
      </c>
    </row>
    <row r="6" spans="1:1" x14ac:dyDescent="0.3">
      <c r="A6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pivot-table1</vt:lpstr>
      <vt:lpstr>Combo Chart</vt:lpstr>
      <vt:lpstr>Bonus Rate DB</vt:lpstr>
      <vt:lpstr>Category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Abdelrahaman Amr</cp:lastModifiedBy>
  <dcterms:created xsi:type="dcterms:W3CDTF">2015-06-05T18:17:20Z</dcterms:created>
  <dcterms:modified xsi:type="dcterms:W3CDTF">2025-03-26T21:16:02Z</dcterms:modified>
</cp:coreProperties>
</file>