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_other\code\tony\data\"/>
    </mc:Choice>
  </mc:AlternateContent>
  <bookViews>
    <workbookView xWindow="0" yWindow="0" windowWidth="14115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" i="1"/>
  <c r="E1" i="1"/>
  <c r="C1" i="1"/>
  <c r="B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1"/>
  <c r="C4" i="1"/>
  <c r="C5" i="1"/>
  <c r="C6" i="1"/>
  <c r="C7" i="1"/>
  <c r="C8" i="1"/>
  <c r="C9" i="1"/>
  <c r="C10" i="1"/>
  <c r="C11" i="1"/>
  <c r="C12" i="1"/>
  <c r="B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<sst xmlns="http://schemas.openxmlformats.org/spreadsheetml/2006/main" count="154" uniqueCount="114">
  <si>
    <t>7-9.5</t>
  </si>
  <si>
    <t>0-35.5</t>
  </si>
  <si>
    <t>20-21-1</t>
  </si>
  <si>
    <t>21-20-1</t>
  </si>
  <si>
    <t>24-16-2</t>
  </si>
  <si>
    <t>16-24-2</t>
  </si>
  <si>
    <t>36-40.5</t>
  </si>
  <si>
    <t>79-66-4</t>
  </si>
  <si>
    <t>66-79-4</t>
  </si>
  <si>
    <t>70-75-4</t>
  </si>
  <si>
    <t>75-70-4</t>
  </si>
  <si>
    <t>41-45.5</t>
  </si>
  <si>
    <t>140-155-5</t>
  </si>
  <si>
    <t>155-140-5</t>
  </si>
  <si>
    <t>144-150-6</t>
  </si>
  <si>
    <t>150-144-6</t>
  </si>
  <si>
    <t>46-50.5</t>
  </si>
  <si>
    <t>80-85-6</t>
  </si>
  <si>
    <t>85-80-6</t>
  </si>
  <si>
    <t>78-92-1</t>
  </si>
  <si>
    <t>92-78-1</t>
  </si>
  <si>
    <t>51+</t>
  </si>
  <si>
    <t>19-29-1</t>
  </si>
  <si>
    <t>29-19-1</t>
  </si>
  <si>
    <t>26-22-1</t>
  </si>
  <si>
    <t>22-26-1</t>
  </si>
  <si>
    <t>3-6.5</t>
  </si>
  <si>
    <t>54-58-6</t>
  </si>
  <si>
    <t>58-54-6</t>
  </si>
  <si>
    <t>64-50-4</t>
  </si>
  <si>
    <t>50-64-4</t>
  </si>
  <si>
    <t>223-233-17</t>
  </si>
  <si>
    <t>233-223-17</t>
  </si>
  <si>
    <t>236-226-11</t>
  </si>
  <si>
    <t>226-236-11</t>
  </si>
  <si>
    <t>350-384-33</t>
  </si>
  <si>
    <t>384-350-33</t>
  </si>
  <si>
    <t>366-385-16</t>
  </si>
  <si>
    <t>385-366-16</t>
  </si>
  <si>
    <t>228-189-7</t>
  </si>
  <si>
    <t>189-228-7</t>
  </si>
  <si>
    <t>210-207-7</t>
  </si>
  <si>
    <t>207-210-7</t>
  </si>
  <si>
    <t>52-57-2</t>
  </si>
  <si>
    <t>57-52-2</t>
  </si>
  <si>
    <t>55-55-1</t>
  </si>
  <si>
    <t>14+</t>
  </si>
  <si>
    <t>13-14-0</t>
  </si>
  <si>
    <t>14-13-0</t>
  </si>
  <si>
    <t>15-11-1</t>
  </si>
  <si>
    <t>19-20-1</t>
  </si>
  <si>
    <t>20-19-1</t>
  </si>
  <si>
    <t>18-20-2</t>
  </si>
  <si>
    <t>20-18-2</t>
  </si>
  <si>
    <t>15-13-2</t>
  </si>
  <si>
    <t>13-15-2</t>
  </si>
  <si>
    <t>17-13-0</t>
  </si>
  <si>
    <t>13-17-0</t>
  </si>
  <si>
    <t>0-3-0</t>
  </si>
  <si>
    <t>3-0-0</t>
  </si>
  <si>
    <t>10-13.5</t>
  </si>
  <si>
    <t>44-35-1</t>
  </si>
  <si>
    <t>35-44-1</t>
  </si>
  <si>
    <t>42-38-0</t>
  </si>
  <si>
    <t>38-42-0</t>
  </si>
  <si>
    <t>62-92-5</t>
  </si>
  <si>
    <t>92-62-5</t>
  </si>
  <si>
    <t>77-80-2</t>
  </si>
  <si>
    <t>80-77-2</t>
  </si>
  <si>
    <t>42-47-1</t>
  </si>
  <si>
    <t>47-42-1</t>
  </si>
  <si>
    <t>36-54-0</t>
  </si>
  <si>
    <t>54-36-0</t>
  </si>
  <si>
    <t>15-9-0</t>
  </si>
  <si>
    <t>1-2.5</t>
  </si>
  <si>
    <t>18-16-0</t>
  </si>
  <si>
    <t>16-18-0</t>
  </si>
  <si>
    <t>20-14-0</t>
  </si>
  <si>
    <t>14-20-0</t>
  </si>
  <si>
    <t>87-91-2</t>
  </si>
  <si>
    <t>91-87-2</t>
  </si>
  <si>
    <t>90-88-2</t>
  </si>
  <si>
    <t>88-90-2</t>
  </si>
  <si>
    <t>146-137-5</t>
  </si>
  <si>
    <t>137-146-5</t>
  </si>
  <si>
    <t>157-124-7</t>
  </si>
  <si>
    <t>124-157-7</t>
  </si>
  <si>
    <t>74-78-5</t>
  </si>
  <si>
    <t>78-74-5</t>
  </si>
  <si>
    <t>73-81-3</t>
  </si>
  <si>
    <t>81-73-3</t>
  </si>
  <si>
    <t>24-11-0</t>
  </si>
  <si>
    <t>23-12-0</t>
  </si>
  <si>
    <t>12-9-0</t>
  </si>
  <si>
    <t>2-1-0</t>
  </si>
  <si>
    <t>10-9-2</t>
  </si>
  <si>
    <t>11-12-1</t>
  </si>
  <si>
    <t>9-15-0</t>
  </si>
  <si>
    <t>11-24-0</t>
  </si>
  <si>
    <t>11-15-1</t>
  </si>
  <si>
    <t>1-2-0</t>
  </si>
  <si>
    <t>9-10-2</t>
  </si>
  <si>
    <t>12-11-1</t>
  </si>
  <si>
    <t>12-23-0</t>
  </si>
  <si>
    <t>line_home_close</t>
  </si>
  <si>
    <t>total</t>
  </si>
  <si>
    <t>fav_record</t>
  </si>
  <si>
    <t>fav_pct</t>
  </si>
  <si>
    <t>dog_record</t>
  </si>
  <si>
    <t>dog_pct</t>
  </si>
  <si>
    <t>over_pct</t>
  </si>
  <si>
    <t>over_record</t>
  </si>
  <si>
    <t>under_record</t>
  </si>
  <si>
    <t>under_pct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</si>
</sst>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E11" sqref="E11"/>
    </sheetView>
  </sheetViews>
  <sheetFormatPr defaultRowHeight="15" x14ac:dyDescent="0.25"/>
  <cols>
    <col min="7" max="7" width="10.7109375" bestFit="1" customWidth="1"/>
    <col min="8" max="8" width="9.140625" style="1"/>
    <col min="10" max="10" width="9.140625" style="2"/>
    <col min="11" max="11" width="9.7109375" bestFit="1" customWidth="1"/>
    <col min="12" max="12" width="9.140625" style="2"/>
    <col min="13" max="13" width="9.140625" style="3"/>
    <col min="14" max="14" width="9.140625" style="1"/>
  </cols>
  <sheetData>
    <row r="1" spans="1:14" x14ac:dyDescent="0.25">
      <c r="A1" t="s">
        <v>104</v>
      </c>
      <c r="B1" t="str">
        <f>CONCATENATE(A1,"_low")</f>
        <v>line_home_close_low</v>
      </c>
      <c r="C1" t="str">
        <f>CONCATENATE(A1,"_high")</f>
        <v>line_home_close_high</v>
      </c>
      <c r="D1" t="s">
        <v>105</v>
      </c>
      <c r="E1" t="str">
        <f>CONCATENATE(D1,"_low")</f>
        <v>total_low</v>
      </c>
      <c r="F1" t="str">
        <f>CONCATENATE(D1,"_high")</f>
        <v>total_high</v>
      </c>
      <c r="G1" t="s">
        <v>106</v>
      </c>
      <c r="H1" s="1" t="s">
        <v>107</v>
      </c>
      <c r="I1" t="s">
        <v>108</v>
      </c>
      <c r="J1" s="2" t="s">
        <v>109</v>
      </c>
      <c r="K1" t="s">
        <v>111</v>
      </c>
      <c r="L1" s="2" t="s">
        <v>110</v>
      </c>
      <c r="M1" s="3" t="s">
        <v>112</v>
      </c>
      <c r="N1" s="1" t="s">
        <v>113</v>
      </c>
    </row>
    <row r="2" spans="1:14" x14ac:dyDescent="0.25">
      <c r="A2" t="s">
        <v>0</v>
      </c>
      <c r="B2">
        <f>IF(RIGHT(A2,1)="+",VALUE(LEFT(A2,FIND("+",A2)-1)),VALUE(LEFT(A2,FIND("-",A2)-1)))</f>
        <v>7</v>
      </c>
      <c r="C2">
        <f t="shared" ref="C2:C25" si="0">IF(RIGHT(A2,1)="+",4*VALUE(LEFT(A2,LEN(A2)-1)),VALUE(RIGHT(A2,LEN(A2)-FIND("-",A2))))</f>
        <v>9.5</v>
      </c>
      <c r="D2" t="s">
        <v>1</v>
      </c>
      <c r="E2">
        <f>IF(RIGHT(D2,1)="+",VALUE(LEFT(D2,FIND("+",D2)-1)),VALUE(LEFT(D2,FIND("-",D2)-1)))</f>
        <v>0</v>
      </c>
      <c r="F2">
        <f t="shared" ref="F2:F11" si="1">IF(RIGHT(D2,1)="+",4*VALUE(LEFT(D2,LEN(D2)-1)),VALUE(RIGHT(D2,LEN(D2)-FIND("-",D2))))</f>
        <v>35.5</v>
      </c>
      <c r="G2" t="s">
        <v>2</v>
      </c>
      <c r="H2" s="1">
        <v>0.48799999999999999</v>
      </c>
      <c r="I2" s="3" t="s">
        <v>3</v>
      </c>
      <c r="J2" s="2">
        <v>0.51200000000000001</v>
      </c>
      <c r="K2" t="s">
        <v>4</v>
      </c>
      <c r="L2" s="2">
        <v>0.6</v>
      </c>
      <c r="M2" s="3" t="s">
        <v>5</v>
      </c>
      <c r="N2" s="1">
        <v>0.4</v>
      </c>
    </row>
    <row r="3" spans="1:14" x14ac:dyDescent="0.25">
      <c r="A3" t="s">
        <v>0</v>
      </c>
      <c r="B3">
        <f t="shared" ref="B3:B25" si="2">IF(RIGHT(A3,1)="+",VALUE(LEFT(A3,FIND("+",A3)-1)),VALUE(LEFT(A3,FIND("-",A3)-1)))</f>
        <v>7</v>
      </c>
      <c r="C3">
        <f t="shared" si="0"/>
        <v>9.5</v>
      </c>
      <c r="D3" t="s">
        <v>6</v>
      </c>
      <c r="E3">
        <f t="shared" ref="E3:E25" si="3">IF(RIGHT(D3,1)="+",VALUE(LEFT(D3,FIND("+",D3)-1)),VALUE(LEFT(D3,FIND("-",D3)-1)))</f>
        <v>36</v>
      </c>
      <c r="F3">
        <f t="shared" si="1"/>
        <v>40.5</v>
      </c>
      <c r="G3" t="s">
        <v>7</v>
      </c>
      <c r="H3" s="1">
        <v>0.54500000000000004</v>
      </c>
      <c r="I3" s="3" t="s">
        <v>8</v>
      </c>
      <c r="J3" s="2">
        <v>0.45500000000000002</v>
      </c>
      <c r="K3" t="s">
        <v>9</v>
      </c>
      <c r="L3" s="2">
        <v>0.48299999999999998</v>
      </c>
      <c r="M3" s="3" t="s">
        <v>10</v>
      </c>
      <c r="N3" s="1">
        <v>0.51700000000000002</v>
      </c>
    </row>
    <row r="4" spans="1:14" x14ac:dyDescent="0.25">
      <c r="A4" t="s">
        <v>0</v>
      </c>
      <c r="B4">
        <f t="shared" si="2"/>
        <v>7</v>
      </c>
      <c r="C4">
        <f t="shared" si="0"/>
        <v>9.5</v>
      </c>
      <c r="D4" t="s">
        <v>11</v>
      </c>
      <c r="E4">
        <f t="shared" si="3"/>
        <v>41</v>
      </c>
      <c r="F4">
        <f t="shared" si="1"/>
        <v>45.5</v>
      </c>
      <c r="G4" t="s">
        <v>12</v>
      </c>
      <c r="H4" s="1">
        <v>0.47499999999999998</v>
      </c>
      <c r="I4" s="3" t="s">
        <v>13</v>
      </c>
      <c r="J4" s="2">
        <v>0.52500000000000002</v>
      </c>
      <c r="K4" t="s">
        <v>14</v>
      </c>
      <c r="L4" s="2">
        <v>0.49</v>
      </c>
      <c r="M4" s="3" t="s">
        <v>15</v>
      </c>
      <c r="N4" s="1">
        <v>0.51</v>
      </c>
    </row>
    <row r="5" spans="1:14" x14ac:dyDescent="0.25">
      <c r="A5" t="s">
        <v>0</v>
      </c>
      <c r="B5">
        <f t="shared" si="2"/>
        <v>7</v>
      </c>
      <c r="C5">
        <f t="shared" si="0"/>
        <v>9.5</v>
      </c>
      <c r="D5" t="s">
        <v>16</v>
      </c>
      <c r="E5">
        <f t="shared" si="3"/>
        <v>46</v>
      </c>
      <c r="F5">
        <f t="shared" si="1"/>
        <v>50.5</v>
      </c>
      <c r="G5" t="s">
        <v>17</v>
      </c>
      <c r="H5" s="1">
        <v>0.48499999999999999</v>
      </c>
      <c r="I5" s="3" t="s">
        <v>18</v>
      </c>
      <c r="J5" s="2">
        <v>0.51500000000000001</v>
      </c>
      <c r="K5" t="s">
        <v>19</v>
      </c>
      <c r="L5" s="2">
        <v>0.45900000000000002</v>
      </c>
      <c r="M5" s="3" t="s">
        <v>20</v>
      </c>
      <c r="N5" s="1">
        <v>0.54100000000000004</v>
      </c>
    </row>
    <row r="6" spans="1:14" x14ac:dyDescent="0.25">
      <c r="A6" t="s">
        <v>0</v>
      </c>
      <c r="B6">
        <f t="shared" si="2"/>
        <v>7</v>
      </c>
      <c r="C6">
        <f t="shared" si="0"/>
        <v>9.5</v>
      </c>
      <c r="D6" t="s">
        <v>21</v>
      </c>
      <c r="E6">
        <f t="shared" si="3"/>
        <v>51</v>
      </c>
      <c r="F6">
        <f t="shared" si="1"/>
        <v>204</v>
      </c>
      <c r="G6" t="s">
        <v>22</v>
      </c>
      <c r="H6" s="1">
        <v>0.39600000000000002</v>
      </c>
      <c r="I6" s="3" t="s">
        <v>23</v>
      </c>
      <c r="J6" s="2">
        <v>0.60399999999999998</v>
      </c>
      <c r="K6" t="s">
        <v>24</v>
      </c>
      <c r="L6" s="2">
        <v>0.54200000000000004</v>
      </c>
      <c r="M6" s="3" t="s">
        <v>25</v>
      </c>
      <c r="N6" s="1">
        <v>0.45800000000000002</v>
      </c>
    </row>
    <row r="7" spans="1:14" x14ac:dyDescent="0.25">
      <c r="A7" t="s">
        <v>26</v>
      </c>
      <c r="B7">
        <f t="shared" si="2"/>
        <v>3</v>
      </c>
      <c r="C7">
        <f t="shared" si="0"/>
        <v>6.5</v>
      </c>
      <c r="D7" t="s">
        <v>1</v>
      </c>
      <c r="E7">
        <f t="shared" si="3"/>
        <v>0</v>
      </c>
      <c r="F7">
        <f t="shared" si="1"/>
        <v>35.5</v>
      </c>
      <c r="G7" t="s">
        <v>27</v>
      </c>
      <c r="H7" s="1">
        <v>0.48199999999999998</v>
      </c>
      <c r="I7" s="3" t="s">
        <v>28</v>
      </c>
      <c r="J7" s="2">
        <v>0.51800000000000002</v>
      </c>
      <c r="K7" t="s">
        <v>29</v>
      </c>
      <c r="L7" s="2">
        <v>0.56100000000000005</v>
      </c>
      <c r="M7" s="3" t="s">
        <v>30</v>
      </c>
      <c r="N7" s="1">
        <v>0.439</v>
      </c>
    </row>
    <row r="8" spans="1:14" x14ac:dyDescent="0.25">
      <c r="A8" t="s">
        <v>26</v>
      </c>
      <c r="B8">
        <f t="shared" si="2"/>
        <v>3</v>
      </c>
      <c r="C8">
        <f t="shared" si="0"/>
        <v>6.5</v>
      </c>
      <c r="D8" t="s">
        <v>6</v>
      </c>
      <c r="E8">
        <f t="shared" si="3"/>
        <v>36</v>
      </c>
      <c r="F8">
        <f t="shared" si="1"/>
        <v>40.5</v>
      </c>
      <c r="G8" t="s">
        <v>31</v>
      </c>
      <c r="H8" s="1">
        <v>0.48899999999999999</v>
      </c>
      <c r="I8" s="3" t="s">
        <v>32</v>
      </c>
      <c r="J8" s="2">
        <v>0.51100000000000001</v>
      </c>
      <c r="K8" t="s">
        <v>33</v>
      </c>
      <c r="L8" s="2">
        <v>0.51100000000000001</v>
      </c>
      <c r="M8" s="3" t="s">
        <v>34</v>
      </c>
      <c r="N8" s="1">
        <v>0.48899999999999999</v>
      </c>
    </row>
    <row r="9" spans="1:14" x14ac:dyDescent="0.25">
      <c r="A9" t="s">
        <v>26</v>
      </c>
      <c r="B9">
        <f t="shared" si="2"/>
        <v>3</v>
      </c>
      <c r="C9">
        <f t="shared" si="0"/>
        <v>6.5</v>
      </c>
      <c r="D9" t="s">
        <v>11</v>
      </c>
      <c r="E9">
        <f t="shared" si="3"/>
        <v>41</v>
      </c>
      <c r="F9">
        <f t="shared" si="1"/>
        <v>45.5</v>
      </c>
      <c r="G9" t="s">
        <v>35</v>
      </c>
      <c r="H9" s="1">
        <v>0.47699999999999998</v>
      </c>
      <c r="I9" s="3" t="s">
        <v>36</v>
      </c>
      <c r="J9" s="2">
        <v>0.52300000000000002</v>
      </c>
      <c r="K9" t="s">
        <v>37</v>
      </c>
      <c r="L9" s="2">
        <v>0.48699999999999999</v>
      </c>
      <c r="M9" s="3" t="s">
        <v>38</v>
      </c>
      <c r="N9" s="1">
        <v>0.51300000000000001</v>
      </c>
    </row>
    <row r="10" spans="1:14" x14ac:dyDescent="0.25">
      <c r="A10" t="s">
        <v>26</v>
      </c>
      <c r="B10">
        <f t="shared" si="2"/>
        <v>3</v>
      </c>
      <c r="C10">
        <f t="shared" si="0"/>
        <v>6.5</v>
      </c>
      <c r="D10" t="s">
        <v>16</v>
      </c>
      <c r="E10">
        <f t="shared" si="3"/>
        <v>46</v>
      </c>
      <c r="F10">
        <f t="shared" si="1"/>
        <v>50.5</v>
      </c>
      <c r="G10" t="s">
        <v>39</v>
      </c>
      <c r="H10" s="1">
        <v>0.54700000000000004</v>
      </c>
      <c r="I10" s="3" t="s">
        <v>40</v>
      </c>
      <c r="J10" s="2">
        <v>0.45300000000000001</v>
      </c>
      <c r="K10" t="s">
        <v>41</v>
      </c>
      <c r="L10" s="2">
        <v>0.504</v>
      </c>
      <c r="M10" s="3" t="s">
        <v>42</v>
      </c>
      <c r="N10" s="1">
        <v>0.496</v>
      </c>
    </row>
    <row r="11" spans="1:14" x14ac:dyDescent="0.25">
      <c r="A11" t="s">
        <v>26</v>
      </c>
      <c r="B11">
        <f t="shared" si="2"/>
        <v>3</v>
      </c>
      <c r="C11">
        <f t="shared" si="0"/>
        <v>6.5</v>
      </c>
      <c r="D11" t="s">
        <v>21</v>
      </c>
      <c r="E11">
        <f t="shared" si="3"/>
        <v>51</v>
      </c>
      <c r="F11">
        <f t="shared" si="1"/>
        <v>204</v>
      </c>
      <c r="G11" t="s">
        <v>43</v>
      </c>
      <c r="H11" s="1">
        <v>0.47699999999999998</v>
      </c>
      <c r="I11" s="3" t="s">
        <v>44</v>
      </c>
      <c r="J11" s="2">
        <v>0.52300000000000002</v>
      </c>
      <c r="K11" t="s">
        <v>45</v>
      </c>
      <c r="L11" s="2">
        <v>0.5</v>
      </c>
      <c r="M11" s="3" t="s">
        <v>45</v>
      </c>
      <c r="N11" s="1">
        <v>0.5</v>
      </c>
    </row>
    <row r="12" spans="1:14" x14ac:dyDescent="0.25">
      <c r="A12" t="s">
        <v>46</v>
      </c>
      <c r="B12">
        <f>IF(RIGHT(A12,1)="+",VALUE(LEFT(A12,FIND("+",A12)-1)),VALUE(LEFT(A12,FIND("-",A12)-1)))</f>
        <v>14</v>
      </c>
      <c r="C12">
        <f>IF(RIGHT(A12,1)="+",4*VALUE(LEFT(A12,LEN(A12)-1)),VALUE(RIGHT(A12,LEN(A12)-FIND("-",A12))))</f>
        <v>56</v>
      </c>
      <c r="D12" t="s">
        <v>6</v>
      </c>
      <c r="E12">
        <f>IF(RIGHT(D12,1)="+",VALUE(LEFT(D12,FIND("+",D12)-1)),VALUE(LEFT(D12,FIND("-",D12)-1)))</f>
        <v>36</v>
      </c>
      <c r="F12">
        <f>IF(RIGHT(D12,1)="+",4*VALUE(LEFT(D12,LEN(D12)-1)),VALUE(RIGHT(D12,LEN(D12)-FIND("-",D12))))</f>
        <v>40.5</v>
      </c>
      <c r="G12" t="s">
        <v>47</v>
      </c>
      <c r="H12" s="1">
        <v>0.48099999999999998</v>
      </c>
      <c r="I12" s="3" t="s">
        <v>48</v>
      </c>
      <c r="J12" s="2">
        <v>0.51900000000000002</v>
      </c>
      <c r="K12" t="s">
        <v>49</v>
      </c>
      <c r="L12" s="2">
        <v>0.57699999999999996</v>
      </c>
      <c r="M12" s="3" t="s">
        <v>99</v>
      </c>
      <c r="N12" s="1">
        <v>0.42299999999999999</v>
      </c>
    </row>
    <row r="13" spans="1:14" x14ac:dyDescent="0.25">
      <c r="A13" t="s">
        <v>46</v>
      </c>
      <c r="B13">
        <f t="shared" si="2"/>
        <v>14</v>
      </c>
      <c r="C13">
        <f t="shared" si="0"/>
        <v>56</v>
      </c>
      <c r="D13" t="s">
        <v>11</v>
      </c>
      <c r="E13">
        <f t="shared" si="3"/>
        <v>41</v>
      </c>
      <c r="F13">
        <f t="shared" ref="F13:F25" si="4">IF(RIGHT(D13,1)="+",4*VALUE(LEFT(D13,LEN(D13)-1)),VALUE(RIGHT(D13,LEN(D13)-FIND("-",D13))))</f>
        <v>45.5</v>
      </c>
      <c r="G13" t="s">
        <v>50</v>
      </c>
      <c r="H13" s="1">
        <v>0.48699999999999999</v>
      </c>
      <c r="I13" s="3" t="s">
        <v>51</v>
      </c>
      <c r="J13" s="2">
        <v>0.51300000000000001</v>
      </c>
      <c r="K13" t="s">
        <v>52</v>
      </c>
      <c r="L13" s="2">
        <v>0.47399999999999998</v>
      </c>
      <c r="M13" s="3" t="s">
        <v>53</v>
      </c>
      <c r="N13" s="1">
        <v>0.52600000000000002</v>
      </c>
    </row>
    <row r="14" spans="1:14" x14ac:dyDescent="0.25">
      <c r="A14" t="s">
        <v>46</v>
      </c>
      <c r="B14">
        <f t="shared" si="2"/>
        <v>14</v>
      </c>
      <c r="C14">
        <f t="shared" si="0"/>
        <v>56</v>
      </c>
      <c r="D14" t="s">
        <v>16</v>
      </c>
      <c r="E14">
        <f t="shared" si="3"/>
        <v>46</v>
      </c>
      <c r="F14">
        <f t="shared" si="4"/>
        <v>50.5</v>
      </c>
      <c r="G14" t="s">
        <v>54</v>
      </c>
      <c r="H14" s="1">
        <v>0.53600000000000003</v>
      </c>
      <c r="I14" s="3" t="s">
        <v>55</v>
      </c>
      <c r="J14" s="2">
        <v>0.46400000000000002</v>
      </c>
      <c r="K14" t="s">
        <v>56</v>
      </c>
      <c r="L14" s="2">
        <v>0.56699999999999995</v>
      </c>
      <c r="M14" s="3" t="s">
        <v>57</v>
      </c>
      <c r="N14" s="1">
        <v>0.433</v>
      </c>
    </row>
    <row r="15" spans="1:14" x14ac:dyDescent="0.25">
      <c r="A15" t="s">
        <v>46</v>
      </c>
      <c r="B15">
        <f t="shared" si="2"/>
        <v>14</v>
      </c>
      <c r="C15">
        <f t="shared" si="0"/>
        <v>56</v>
      </c>
      <c r="D15" t="s">
        <v>21</v>
      </c>
      <c r="E15">
        <f t="shared" si="3"/>
        <v>51</v>
      </c>
      <c r="F15">
        <f t="shared" si="4"/>
        <v>204</v>
      </c>
      <c r="G15" t="s">
        <v>58</v>
      </c>
      <c r="H15" s="1">
        <v>0</v>
      </c>
      <c r="I15" s="3" t="s">
        <v>59</v>
      </c>
      <c r="J15" s="2">
        <v>1</v>
      </c>
      <c r="K15" s="3" t="s">
        <v>94</v>
      </c>
      <c r="L15" s="2">
        <v>0.66700000000000004</v>
      </c>
      <c r="M15" s="3" t="s">
        <v>100</v>
      </c>
      <c r="N15" s="1">
        <v>0.33300000000000002</v>
      </c>
    </row>
    <row r="16" spans="1:14" x14ac:dyDescent="0.25">
      <c r="A16" t="s">
        <v>60</v>
      </c>
      <c r="B16">
        <f t="shared" si="2"/>
        <v>10</v>
      </c>
      <c r="C16">
        <f t="shared" si="0"/>
        <v>13.5</v>
      </c>
      <c r="D16" t="s">
        <v>1</v>
      </c>
      <c r="E16">
        <f t="shared" si="3"/>
        <v>0</v>
      </c>
      <c r="F16">
        <f t="shared" si="4"/>
        <v>35.5</v>
      </c>
      <c r="G16" s="3" t="s">
        <v>93</v>
      </c>
      <c r="H16" s="1">
        <v>0.42899999999999999</v>
      </c>
      <c r="I16" s="3" t="s">
        <v>93</v>
      </c>
      <c r="J16" s="2">
        <v>0.57099999999999995</v>
      </c>
      <c r="K16" s="3" t="s">
        <v>95</v>
      </c>
      <c r="L16" s="2">
        <v>0.52600000000000002</v>
      </c>
      <c r="M16" s="3" t="s">
        <v>101</v>
      </c>
      <c r="N16" s="1">
        <v>0.47399999999999998</v>
      </c>
    </row>
    <row r="17" spans="1:14" x14ac:dyDescent="0.25">
      <c r="A17" t="s">
        <v>60</v>
      </c>
      <c r="B17">
        <f t="shared" si="2"/>
        <v>10</v>
      </c>
      <c r="C17">
        <f t="shared" si="0"/>
        <v>13.5</v>
      </c>
      <c r="D17" t="s">
        <v>6</v>
      </c>
      <c r="E17">
        <f t="shared" si="3"/>
        <v>36</v>
      </c>
      <c r="F17">
        <f t="shared" si="4"/>
        <v>40.5</v>
      </c>
      <c r="G17" t="s">
        <v>61</v>
      </c>
      <c r="H17" s="1">
        <v>0.55700000000000005</v>
      </c>
      <c r="I17" s="3" t="s">
        <v>62</v>
      </c>
      <c r="J17" s="2">
        <v>0.443</v>
      </c>
      <c r="K17" t="s">
        <v>63</v>
      </c>
      <c r="L17" s="2">
        <v>0.52500000000000002</v>
      </c>
      <c r="M17" s="3" t="s">
        <v>64</v>
      </c>
      <c r="N17" s="1">
        <v>0.47499999999999998</v>
      </c>
    </row>
    <row r="18" spans="1:14" x14ac:dyDescent="0.25">
      <c r="A18" t="s">
        <v>60</v>
      </c>
      <c r="B18">
        <f t="shared" si="2"/>
        <v>10</v>
      </c>
      <c r="C18">
        <f t="shared" si="0"/>
        <v>13.5</v>
      </c>
      <c r="D18" t="s">
        <v>11</v>
      </c>
      <c r="E18">
        <f t="shared" si="3"/>
        <v>41</v>
      </c>
      <c r="F18">
        <f t="shared" si="4"/>
        <v>45.5</v>
      </c>
      <c r="G18" t="s">
        <v>65</v>
      </c>
      <c r="H18" s="1">
        <v>0.40300000000000002</v>
      </c>
      <c r="I18" s="3" t="s">
        <v>66</v>
      </c>
      <c r="J18" s="2">
        <v>0.59699999999999998</v>
      </c>
      <c r="K18" t="s">
        <v>67</v>
      </c>
      <c r="L18" s="2">
        <v>0.49</v>
      </c>
      <c r="M18" s="3" t="s">
        <v>68</v>
      </c>
      <c r="N18" s="1">
        <v>0.51</v>
      </c>
    </row>
    <row r="19" spans="1:14" x14ac:dyDescent="0.25">
      <c r="A19" t="s">
        <v>60</v>
      </c>
      <c r="B19">
        <f t="shared" si="2"/>
        <v>10</v>
      </c>
      <c r="C19">
        <f t="shared" si="0"/>
        <v>13.5</v>
      </c>
      <c r="D19" t="s">
        <v>16</v>
      </c>
      <c r="E19">
        <f t="shared" si="3"/>
        <v>46</v>
      </c>
      <c r="F19">
        <f t="shared" si="4"/>
        <v>50.5</v>
      </c>
      <c r="G19" t="s">
        <v>69</v>
      </c>
      <c r="H19" s="1">
        <v>0.47199999999999998</v>
      </c>
      <c r="I19" s="3" t="s">
        <v>70</v>
      </c>
      <c r="J19" s="2">
        <v>0.52800000000000002</v>
      </c>
      <c r="K19" t="s">
        <v>71</v>
      </c>
      <c r="L19" s="2">
        <v>0.4</v>
      </c>
      <c r="M19" s="3" t="s">
        <v>72</v>
      </c>
      <c r="N19" s="1">
        <v>0.6</v>
      </c>
    </row>
    <row r="20" spans="1:14" x14ac:dyDescent="0.25">
      <c r="A20" t="s">
        <v>60</v>
      </c>
      <c r="B20">
        <f t="shared" si="2"/>
        <v>10</v>
      </c>
      <c r="C20">
        <f t="shared" si="0"/>
        <v>13.5</v>
      </c>
      <c r="D20" t="s">
        <v>21</v>
      </c>
      <c r="E20">
        <f t="shared" si="3"/>
        <v>51</v>
      </c>
      <c r="F20">
        <f t="shared" si="4"/>
        <v>204</v>
      </c>
      <c r="G20" t="s">
        <v>73</v>
      </c>
      <c r="H20" s="1">
        <v>0.625</v>
      </c>
      <c r="I20" s="3" t="s">
        <v>97</v>
      </c>
      <c r="J20" s="2">
        <v>0.375</v>
      </c>
      <c r="K20" s="3" t="s">
        <v>96</v>
      </c>
      <c r="L20" s="2">
        <v>0.47799999999999998</v>
      </c>
      <c r="M20" s="3" t="s">
        <v>102</v>
      </c>
      <c r="N20" s="1">
        <v>0.52200000000000002</v>
      </c>
    </row>
    <row r="21" spans="1:14" x14ac:dyDescent="0.25">
      <c r="A21" t="s">
        <v>74</v>
      </c>
      <c r="B21">
        <f t="shared" si="2"/>
        <v>1</v>
      </c>
      <c r="C21">
        <f t="shared" si="0"/>
        <v>2.5</v>
      </c>
      <c r="D21" t="s">
        <v>1</v>
      </c>
      <c r="E21">
        <f t="shared" si="3"/>
        <v>0</v>
      </c>
      <c r="F21">
        <f t="shared" si="4"/>
        <v>35.5</v>
      </c>
      <c r="G21" t="s">
        <v>75</v>
      </c>
      <c r="H21" s="1">
        <v>0.52900000000000003</v>
      </c>
      <c r="I21" s="3" t="s">
        <v>76</v>
      </c>
      <c r="J21" s="2">
        <v>0.47099999999999997</v>
      </c>
      <c r="K21" t="s">
        <v>77</v>
      </c>
      <c r="L21" s="2">
        <v>0.58799999999999997</v>
      </c>
      <c r="M21" s="3" t="s">
        <v>78</v>
      </c>
      <c r="N21" s="1">
        <v>0.41199999999999998</v>
      </c>
    </row>
    <row r="22" spans="1:14" x14ac:dyDescent="0.25">
      <c r="A22" t="s">
        <v>74</v>
      </c>
      <c r="B22">
        <f t="shared" si="2"/>
        <v>1</v>
      </c>
      <c r="C22">
        <f t="shared" si="0"/>
        <v>2.5</v>
      </c>
      <c r="D22" t="s">
        <v>6</v>
      </c>
      <c r="E22">
        <f t="shared" si="3"/>
        <v>36</v>
      </c>
      <c r="F22">
        <f t="shared" si="4"/>
        <v>40.5</v>
      </c>
      <c r="G22" t="s">
        <v>79</v>
      </c>
      <c r="H22" s="1">
        <v>0.48899999999999999</v>
      </c>
      <c r="I22" s="3" t="s">
        <v>80</v>
      </c>
      <c r="J22" s="2">
        <v>0.51100000000000001</v>
      </c>
      <c r="K22" t="s">
        <v>81</v>
      </c>
      <c r="L22" s="2">
        <v>0.50600000000000001</v>
      </c>
      <c r="M22" s="3" t="s">
        <v>82</v>
      </c>
      <c r="N22" s="1">
        <v>0.49399999999999999</v>
      </c>
    </row>
    <row r="23" spans="1:14" x14ac:dyDescent="0.25">
      <c r="A23" t="s">
        <v>74</v>
      </c>
      <c r="B23">
        <f t="shared" si="2"/>
        <v>1</v>
      </c>
      <c r="C23">
        <f t="shared" si="0"/>
        <v>2.5</v>
      </c>
      <c r="D23" t="s">
        <v>11</v>
      </c>
      <c r="E23">
        <f t="shared" si="3"/>
        <v>41</v>
      </c>
      <c r="F23">
        <f t="shared" si="4"/>
        <v>45.5</v>
      </c>
      <c r="G23" t="s">
        <v>83</v>
      </c>
      <c r="H23" s="1">
        <v>0.51600000000000001</v>
      </c>
      <c r="I23" s="3" t="s">
        <v>84</v>
      </c>
      <c r="J23" s="2">
        <v>0.48399999999999999</v>
      </c>
      <c r="K23" t="s">
        <v>85</v>
      </c>
      <c r="L23" s="2">
        <v>0.55900000000000005</v>
      </c>
      <c r="M23" s="3" t="s">
        <v>86</v>
      </c>
      <c r="N23" s="1">
        <v>0.441</v>
      </c>
    </row>
    <row r="24" spans="1:14" x14ac:dyDescent="0.25">
      <c r="A24" t="s">
        <v>74</v>
      </c>
      <c r="B24">
        <f t="shared" si="2"/>
        <v>1</v>
      </c>
      <c r="C24">
        <f t="shared" si="0"/>
        <v>2.5</v>
      </c>
      <c r="D24" t="s">
        <v>16</v>
      </c>
      <c r="E24">
        <f t="shared" si="3"/>
        <v>46</v>
      </c>
      <c r="F24">
        <f t="shared" si="4"/>
        <v>50.5</v>
      </c>
      <c r="G24" t="s">
        <v>87</v>
      </c>
      <c r="H24" s="1">
        <v>0.48699999999999999</v>
      </c>
      <c r="I24" s="3" t="s">
        <v>88</v>
      </c>
      <c r="J24" s="2">
        <v>0.51300000000000001</v>
      </c>
      <c r="K24" t="s">
        <v>89</v>
      </c>
      <c r="L24" s="2">
        <v>0.47399999999999998</v>
      </c>
      <c r="M24" s="3" t="s">
        <v>90</v>
      </c>
      <c r="N24" s="1">
        <v>0.52600000000000002</v>
      </c>
    </row>
    <row r="25" spans="1:14" x14ac:dyDescent="0.25">
      <c r="A25" t="s">
        <v>74</v>
      </c>
      <c r="B25">
        <f t="shared" si="2"/>
        <v>1</v>
      </c>
      <c r="C25">
        <f t="shared" si="0"/>
        <v>2.5</v>
      </c>
      <c r="D25" t="s">
        <v>21</v>
      </c>
      <c r="E25">
        <f t="shared" si="3"/>
        <v>51</v>
      </c>
      <c r="F25">
        <f t="shared" si="4"/>
        <v>204</v>
      </c>
      <c r="G25" t="s">
        <v>91</v>
      </c>
      <c r="H25" s="1">
        <v>0.68600000000000005</v>
      </c>
      <c r="I25" s="3" t="s">
        <v>98</v>
      </c>
      <c r="J25" s="2">
        <v>0.314</v>
      </c>
      <c r="K25" t="s">
        <v>92</v>
      </c>
      <c r="L25" s="2">
        <v>0.65700000000000003</v>
      </c>
      <c r="M25" s="3" t="s">
        <v>103</v>
      </c>
      <c r="N25" s="1">
        <v>0.34300000000000003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Electric Reliability Council of Texas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ElHabr, Anthony</dc:creator>
  <cp:lastModifiedBy>ElHabr, Anthony</cp:lastModifiedBy>
  <dcterms:created xsi:type="dcterms:W3CDTF">2017-09-26T17:50:45Z</dcterms:created>
  <dcterms:modified xsi:type="dcterms:W3CDTF">2017-09-26T19:49:06Z</dcterms:modified>
</cp:coreProperties>
</file>