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esktop\Anaconda Proyects\SistemaVentasFerreteria\SistemaVentasFlask\"/>
    </mc:Choice>
  </mc:AlternateContent>
  <xr:revisionPtr revIDLastSave="0" documentId="8_{4BD24B5C-1B97-4E82-8EB8-1DF81817BCB0}" xr6:coauthVersionLast="47" xr6:coauthVersionMax="47" xr10:uidLastSave="{00000000-0000-0000-0000-000000000000}"/>
  <bookViews>
    <workbookView xWindow="-120" yWindow="-120" windowWidth="38640" windowHeight="21120" xr2:uid="{8FBF1F7C-D79D-43FE-A499-5CB5A7ABA1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68" i="1" l="1"/>
  <c r="D2566" i="1"/>
  <c r="D2564" i="1"/>
  <c r="D2563" i="1"/>
  <c r="D2562" i="1"/>
  <c r="D2561" i="1"/>
  <c r="D2559" i="1"/>
  <c r="D2558" i="1"/>
  <c r="D2557" i="1"/>
  <c r="D2555" i="1"/>
  <c r="D2554" i="1"/>
  <c r="D2553" i="1"/>
  <c r="D2552" i="1"/>
  <c r="D2551" i="1"/>
  <c r="D2550" i="1"/>
  <c r="D2549" i="1"/>
  <c r="D2548" i="1"/>
  <c r="D2547" i="1"/>
  <c r="D2545" i="1"/>
  <c r="D2540" i="1"/>
  <c r="D2539" i="1"/>
  <c r="D2538" i="1"/>
  <c r="D2537" i="1"/>
  <c r="D2535" i="1"/>
  <c r="D2534" i="1"/>
  <c r="D2533" i="1"/>
  <c r="D2532" i="1"/>
  <c r="D2531" i="1"/>
  <c r="D2530" i="1"/>
  <c r="D2529" i="1"/>
  <c r="D2525" i="1"/>
  <c r="D2523" i="1"/>
  <c r="D2522" i="1"/>
  <c r="D2521" i="1"/>
  <c r="D2520" i="1"/>
  <c r="D2519" i="1"/>
  <c r="D2518" i="1"/>
  <c r="D2516" i="1"/>
  <c r="D2515" i="1"/>
  <c r="D2514" i="1"/>
  <c r="D2513" i="1"/>
  <c r="D2512" i="1"/>
  <c r="D2511" i="1"/>
  <c r="D2510" i="1"/>
  <c r="D2509" i="1"/>
  <c r="D2507" i="1"/>
  <c r="D2506" i="1"/>
  <c r="D2504" i="1"/>
  <c r="D2503" i="1"/>
  <c r="D2501" i="1"/>
  <c r="D2500" i="1"/>
  <c r="D2499" i="1"/>
  <c r="D2498" i="1"/>
  <c r="D2497" i="1"/>
  <c r="D2496" i="1"/>
  <c r="D2493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1" i="1"/>
  <c r="D2469" i="1"/>
  <c r="D2468" i="1"/>
  <c r="D2467" i="1"/>
  <c r="D2465" i="1"/>
  <c r="D2462" i="1"/>
  <c r="D2461" i="1"/>
  <c r="D2460" i="1"/>
  <c r="D2459" i="1"/>
  <c r="D2457" i="1"/>
  <c r="D2456" i="1"/>
  <c r="D2455" i="1"/>
  <c r="D2454" i="1"/>
  <c r="D2453" i="1"/>
  <c r="D2452" i="1"/>
  <c r="D2450" i="1"/>
  <c r="D2449" i="1"/>
  <c r="D2448" i="1"/>
  <c r="D2445" i="1"/>
  <c r="D2444" i="1"/>
  <c r="D2443" i="1"/>
  <c r="D2441" i="1"/>
  <c r="D2440" i="1"/>
  <c r="D2439" i="1"/>
  <c r="D2438" i="1"/>
  <c r="D2437" i="1"/>
  <c r="D2436" i="1"/>
  <c r="D2434" i="1"/>
  <c r="D2433" i="1"/>
  <c r="D2432" i="1"/>
  <c r="D2431" i="1"/>
  <c r="D2427" i="1"/>
  <c r="D2425" i="1"/>
  <c r="D2422" i="1"/>
  <c r="D2421" i="1"/>
  <c r="D2420" i="1"/>
  <c r="D2419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2" i="1"/>
  <c r="D2401" i="1"/>
  <c r="D2400" i="1"/>
  <c r="D2399" i="1"/>
  <c r="D2398" i="1"/>
  <c r="D2397" i="1"/>
  <c r="D2396" i="1"/>
  <c r="D2395" i="1"/>
  <c r="D2393" i="1"/>
  <c r="D2392" i="1"/>
  <c r="D2389" i="1"/>
  <c r="D2387" i="1"/>
  <c r="D2386" i="1"/>
  <c r="D2385" i="1"/>
  <c r="D2384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43" i="1"/>
  <c r="D2342" i="1"/>
  <c r="D2340" i="1"/>
  <c r="D2337" i="1"/>
  <c r="D2329" i="1"/>
  <c r="D2328" i="1"/>
  <c r="D2327" i="1"/>
  <c r="D2326" i="1"/>
  <c r="D2325" i="1"/>
  <c r="D2323" i="1"/>
  <c r="D2322" i="1"/>
  <c r="D2305" i="1"/>
  <c r="D2304" i="1"/>
  <c r="D2303" i="1"/>
  <c r="D2302" i="1"/>
  <c r="D2301" i="1"/>
  <c r="D2300" i="1"/>
  <c r="D2299" i="1"/>
  <c r="D2298" i="1"/>
  <c r="D2297" i="1"/>
  <c r="D2294" i="1"/>
  <c r="D2293" i="1"/>
  <c r="D2292" i="1"/>
  <c r="D2290" i="1"/>
  <c r="D2288" i="1"/>
  <c r="D2287" i="1"/>
  <c r="D2286" i="1"/>
  <c r="D2285" i="1"/>
  <c r="D2284" i="1"/>
  <c r="D2283" i="1"/>
  <c r="D2282" i="1"/>
  <c r="D2281" i="1"/>
  <c r="D2280" i="1"/>
  <c r="D2279" i="1"/>
  <c r="D2278" i="1"/>
  <c r="D2276" i="1"/>
  <c r="D2274" i="1"/>
  <c r="D2273" i="1"/>
  <c r="D2272" i="1"/>
  <c r="D2271" i="1"/>
  <c r="D2270" i="1"/>
  <c r="D2269" i="1"/>
  <c r="D2268" i="1"/>
  <c r="D2266" i="1"/>
  <c r="D2265" i="1"/>
  <c r="D2264" i="1"/>
  <c r="D2262" i="1"/>
  <c r="D2250" i="1"/>
  <c r="D2248" i="1"/>
  <c r="D2247" i="1"/>
  <c r="D2246" i="1"/>
  <c r="D2245" i="1"/>
  <c r="D2243" i="1"/>
  <c r="D2242" i="1"/>
  <c r="D2241" i="1"/>
  <c r="D2239" i="1"/>
  <c r="D2237" i="1"/>
  <c r="D2236" i="1"/>
  <c r="D2235" i="1"/>
  <c r="D2234" i="1"/>
  <c r="D2233" i="1"/>
  <c r="D2230" i="1"/>
  <c r="D2229" i="1"/>
  <c r="D2228" i="1"/>
  <c r="D2223" i="1"/>
  <c r="D2220" i="1"/>
  <c r="D2219" i="1"/>
  <c r="D2218" i="1"/>
  <c r="D2217" i="1"/>
  <c r="D2216" i="1"/>
  <c r="D2213" i="1"/>
  <c r="D2212" i="1"/>
  <c r="D2210" i="1"/>
  <c r="D2207" i="1"/>
  <c r="D2206" i="1"/>
  <c r="D2205" i="1"/>
  <c r="D2203" i="1"/>
  <c r="D2202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8" i="1"/>
  <c r="D2177" i="1"/>
  <c r="D2176" i="1"/>
  <c r="D2175" i="1"/>
  <c r="D2174" i="1"/>
  <c r="D2173" i="1"/>
  <c r="D2172" i="1"/>
  <c r="D2169" i="1"/>
  <c r="D2168" i="1"/>
  <c r="D2167" i="1"/>
  <c r="D2166" i="1"/>
  <c r="D2165" i="1"/>
  <c r="D2164" i="1"/>
  <c r="D2163" i="1"/>
  <c r="D2162" i="1"/>
  <c r="D2161" i="1"/>
  <c r="D2152" i="1"/>
  <c r="D2151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1" i="1"/>
  <c r="D2130" i="1"/>
  <c r="D2129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0" i="1"/>
  <c r="D2109" i="1"/>
  <c r="D2106" i="1"/>
  <c r="D2105" i="1"/>
  <c r="D2104" i="1"/>
  <c r="D2103" i="1"/>
  <c r="D2102" i="1"/>
  <c r="D2099" i="1"/>
  <c r="D2098" i="1"/>
  <c r="D2097" i="1"/>
  <c r="D2096" i="1"/>
  <c r="D2095" i="1"/>
  <c r="D2094" i="1"/>
  <c r="D2089" i="1"/>
  <c r="D2086" i="1"/>
  <c r="D2085" i="1"/>
  <c r="D2079" i="1"/>
  <c r="D2078" i="1"/>
  <c r="D2077" i="1"/>
  <c r="D2076" i="1"/>
  <c r="D2075" i="1"/>
  <c r="D2074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4" i="1"/>
  <c r="D2052" i="1"/>
  <c r="D2051" i="1"/>
  <c r="D2050" i="1"/>
  <c r="D2049" i="1"/>
  <c r="D2048" i="1"/>
  <c r="D2047" i="1"/>
  <c r="D2046" i="1"/>
  <c r="D2044" i="1"/>
  <c r="D2043" i="1"/>
  <c r="D2042" i="1"/>
  <c r="D2041" i="1"/>
  <c r="D2040" i="1"/>
  <c r="D2037" i="1"/>
  <c r="D2035" i="1"/>
  <c r="D2030" i="1"/>
  <c r="D2029" i="1"/>
  <c r="D2028" i="1"/>
  <c r="D2027" i="1"/>
  <c r="D2026" i="1"/>
  <c r="D2025" i="1"/>
  <c r="D2023" i="1"/>
  <c r="D2022" i="1"/>
  <c r="D2021" i="1"/>
  <c r="D2019" i="1"/>
  <c r="D2015" i="1"/>
  <c r="D2013" i="1"/>
  <c r="D2012" i="1"/>
  <c r="D2011" i="1"/>
  <c r="D2010" i="1"/>
  <c r="D2009" i="1"/>
  <c r="D2008" i="1"/>
  <c r="D2007" i="1"/>
  <c r="D2006" i="1"/>
  <c r="D2005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4" i="1"/>
  <c r="D1980" i="1"/>
  <c r="D1976" i="1"/>
  <c r="D1975" i="1"/>
  <c r="D1974" i="1"/>
  <c r="D1973" i="1"/>
  <c r="D1971" i="1"/>
  <c r="D1970" i="1"/>
  <c r="D1969" i="1"/>
  <c r="D1968" i="1"/>
  <c r="D1967" i="1"/>
  <c r="D1966" i="1"/>
  <c r="D1965" i="1"/>
  <c r="D1964" i="1"/>
  <c r="D1962" i="1"/>
  <c r="D1960" i="1"/>
  <c r="D1959" i="1"/>
  <c r="D1953" i="1"/>
  <c r="D1951" i="1"/>
  <c r="D1949" i="1"/>
  <c r="D1948" i="1"/>
  <c r="D1946" i="1"/>
  <c r="D1945" i="1"/>
  <c r="D1944" i="1"/>
  <c r="D1941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1" i="1"/>
  <c r="D1920" i="1"/>
  <c r="D1919" i="1"/>
  <c r="D1918" i="1"/>
  <c r="D1917" i="1"/>
  <c r="D1916" i="1"/>
  <c r="D1915" i="1"/>
  <c r="D1914" i="1"/>
  <c r="D1913" i="1"/>
  <c r="D1911" i="1"/>
  <c r="D1909" i="1"/>
  <c r="D1908" i="1"/>
  <c r="D1907" i="1"/>
  <c r="D1906" i="1"/>
  <c r="D1905" i="1"/>
  <c r="D1903" i="1"/>
  <c r="D1901" i="1"/>
  <c r="D1900" i="1"/>
  <c r="D1899" i="1"/>
  <c r="D1898" i="1"/>
  <c r="D1896" i="1"/>
  <c r="D1895" i="1"/>
  <c r="D1894" i="1"/>
  <c r="D1893" i="1"/>
  <c r="D1892" i="1"/>
  <c r="D1891" i="1"/>
  <c r="D1890" i="1"/>
  <c r="D1886" i="1"/>
  <c r="D1885" i="1"/>
  <c r="D1882" i="1"/>
  <c r="D1881" i="1"/>
  <c r="D1880" i="1"/>
  <c r="D1879" i="1"/>
  <c r="D1878" i="1"/>
  <c r="D1875" i="1"/>
  <c r="D1874" i="1"/>
  <c r="D1872" i="1"/>
  <c r="D1871" i="1"/>
  <c r="D1868" i="1"/>
  <c r="D1867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0" i="1"/>
  <c r="D1848" i="1"/>
  <c r="D1847" i="1"/>
  <c r="D1846" i="1"/>
  <c r="D1842" i="1"/>
  <c r="D1839" i="1"/>
  <c r="D1836" i="1"/>
  <c r="D1833" i="1"/>
  <c r="D1832" i="1"/>
  <c r="D1831" i="1"/>
  <c r="D1829" i="1"/>
  <c r="D1828" i="1"/>
  <c r="D1826" i="1"/>
  <c r="D1825" i="1"/>
  <c r="D1824" i="1"/>
  <c r="D1823" i="1"/>
  <c r="D1822" i="1"/>
  <c r="D1821" i="1"/>
  <c r="D1816" i="1"/>
  <c r="D1815" i="1"/>
  <c r="D1814" i="1"/>
  <c r="D1813" i="1"/>
  <c r="D1812" i="1"/>
  <c r="D1811" i="1"/>
  <c r="D1810" i="1"/>
  <c r="D1809" i="1"/>
  <c r="D1808" i="1"/>
  <c r="D1807" i="1"/>
  <c r="D1804" i="1"/>
  <c r="D1803" i="1"/>
  <c r="D1802" i="1"/>
  <c r="D1801" i="1"/>
  <c r="D1800" i="1"/>
  <c r="D1799" i="1"/>
  <c r="D1779" i="1"/>
  <c r="D1773" i="1"/>
  <c r="D1772" i="1"/>
  <c r="D1771" i="1"/>
  <c r="D1753" i="1"/>
  <c r="D1745" i="1"/>
  <c r="D1728" i="1"/>
  <c r="D1727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699" i="1"/>
  <c r="D1698" i="1"/>
  <c r="D1697" i="1"/>
  <c r="D1696" i="1"/>
  <c r="D1695" i="1"/>
  <c r="D1694" i="1"/>
  <c r="D1690" i="1"/>
  <c r="D1689" i="1"/>
  <c r="D1688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3" i="1"/>
  <c r="D1662" i="1"/>
  <c r="D1660" i="1"/>
  <c r="D1659" i="1"/>
  <c r="D1658" i="1"/>
  <c r="D1657" i="1"/>
  <c r="D1656" i="1"/>
  <c r="D1654" i="1"/>
  <c r="D1653" i="1"/>
  <c r="D1652" i="1"/>
  <c r="D1651" i="1"/>
  <c r="D1650" i="1"/>
  <c r="D1649" i="1"/>
  <c r="D1648" i="1"/>
  <c r="D1647" i="1"/>
  <c r="D1646" i="1"/>
  <c r="D1645" i="1"/>
  <c r="D1644" i="1"/>
  <c r="D1641" i="1"/>
  <c r="D1640" i="1"/>
  <c r="D1639" i="1"/>
  <c r="D1638" i="1"/>
  <c r="D1637" i="1"/>
  <c r="D1633" i="1"/>
  <c r="D1632" i="1"/>
  <c r="D1631" i="1"/>
  <c r="D1630" i="1"/>
  <c r="D1629" i="1"/>
  <c r="D1628" i="1"/>
  <c r="D1627" i="1"/>
  <c r="D1626" i="1"/>
  <c r="D1625" i="1"/>
  <c r="D1622" i="1"/>
  <c r="D1620" i="1"/>
  <c r="D1619" i="1"/>
  <c r="D1618" i="1"/>
  <c r="D1616" i="1"/>
  <c r="D1615" i="1"/>
  <c r="D1613" i="1"/>
  <c r="D1612" i="1"/>
  <c r="D1611" i="1"/>
  <c r="D1610" i="1"/>
  <c r="D1608" i="1"/>
  <c r="D1600" i="1"/>
  <c r="D1598" i="1"/>
  <c r="D1595" i="1"/>
  <c r="D1590" i="1"/>
  <c r="D1578" i="1"/>
  <c r="D1577" i="1"/>
  <c r="D1575" i="1"/>
  <c r="D1574" i="1"/>
  <c r="D1572" i="1"/>
  <c r="D1570" i="1"/>
  <c r="D1565" i="1"/>
  <c r="D1564" i="1"/>
  <c r="D1561" i="1"/>
  <c r="D1559" i="1"/>
  <c r="D1558" i="1"/>
  <c r="D1557" i="1"/>
  <c r="D1555" i="1"/>
  <c r="D1553" i="1"/>
  <c r="D1552" i="1"/>
  <c r="D1551" i="1"/>
  <c r="D1549" i="1"/>
  <c r="D1541" i="1"/>
  <c r="D1540" i="1"/>
  <c r="D1538" i="1"/>
  <c r="D1537" i="1"/>
  <c r="D1536" i="1"/>
  <c r="D1535" i="1"/>
  <c r="D1532" i="1"/>
  <c r="D1531" i="1"/>
  <c r="D1528" i="1"/>
  <c r="D1527" i="1"/>
  <c r="D1525" i="1"/>
  <c r="D1524" i="1"/>
  <c r="D1522" i="1"/>
  <c r="D1521" i="1"/>
  <c r="D1520" i="1"/>
  <c r="D1519" i="1"/>
  <c r="D1518" i="1"/>
  <c r="D1517" i="1"/>
  <c r="D1514" i="1"/>
  <c r="D1512" i="1"/>
  <c r="D1509" i="1"/>
  <c r="D1508" i="1"/>
  <c r="D1507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1" i="1"/>
  <c r="D1489" i="1"/>
  <c r="D1487" i="1"/>
  <c r="D1486" i="1"/>
  <c r="D1483" i="1"/>
  <c r="D1481" i="1"/>
  <c r="D1480" i="1"/>
  <c r="D1479" i="1"/>
  <c r="D1478" i="1"/>
  <c r="D1477" i="1"/>
  <c r="D1476" i="1"/>
  <c r="D1470" i="1"/>
  <c r="D1469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8" i="1"/>
  <c r="D1447" i="1"/>
  <c r="D1445" i="1"/>
  <c r="D1444" i="1"/>
  <c r="D1443" i="1"/>
  <c r="D1442" i="1"/>
  <c r="D1441" i="1"/>
  <c r="D1438" i="1"/>
  <c r="D1434" i="1"/>
  <c r="D1433" i="1"/>
  <c r="D1432" i="1"/>
  <c r="D1425" i="1"/>
  <c r="D1424" i="1"/>
  <c r="D1422" i="1"/>
  <c r="D1421" i="1"/>
  <c r="D1420" i="1"/>
  <c r="D1416" i="1"/>
  <c r="D1415" i="1"/>
  <c r="D1413" i="1"/>
  <c r="D1404" i="1"/>
  <c r="D1403" i="1"/>
  <c r="D1402" i="1"/>
  <c r="D1401" i="1"/>
  <c r="D1398" i="1"/>
  <c r="D1397" i="1"/>
  <c r="D1396" i="1"/>
  <c r="D1395" i="1"/>
  <c r="D1393" i="1"/>
  <c r="D1392" i="1"/>
  <c r="D1390" i="1"/>
  <c r="D1389" i="1"/>
  <c r="D1388" i="1"/>
  <c r="D1386" i="1"/>
  <c r="D1383" i="1"/>
  <c r="D1376" i="1"/>
  <c r="D1375" i="1"/>
  <c r="D1374" i="1"/>
  <c r="D1370" i="1"/>
  <c r="D1367" i="1"/>
  <c r="D1366" i="1"/>
  <c r="D1365" i="1"/>
  <c r="D1364" i="1"/>
  <c r="D1363" i="1"/>
  <c r="D1362" i="1"/>
  <c r="D1359" i="1"/>
  <c r="D1358" i="1"/>
  <c r="D1357" i="1"/>
  <c r="D1356" i="1"/>
  <c r="D1355" i="1"/>
  <c r="D1354" i="1"/>
  <c r="D1352" i="1"/>
  <c r="D1351" i="1"/>
  <c r="D1350" i="1"/>
  <c r="D1349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1" i="1"/>
  <c r="D1330" i="1"/>
  <c r="D1329" i="1"/>
  <c r="D1327" i="1"/>
  <c r="D1326" i="1"/>
  <c r="D1323" i="1"/>
  <c r="D1321" i="1"/>
  <c r="D1318" i="1"/>
  <c r="D1316" i="1"/>
  <c r="D1315" i="1"/>
  <c r="D1314" i="1"/>
  <c r="D1311" i="1"/>
  <c r="D1310" i="1"/>
  <c r="D1309" i="1"/>
  <c r="D1308" i="1"/>
  <c r="D1307" i="1"/>
  <c r="D1306" i="1"/>
  <c r="D1305" i="1"/>
  <c r="D1304" i="1"/>
  <c r="D1303" i="1"/>
  <c r="D1302" i="1"/>
  <c r="D1299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2" i="1"/>
  <c r="D1269" i="1"/>
  <c r="D1268" i="1"/>
  <c r="D1265" i="1"/>
  <c r="D1260" i="1"/>
  <c r="D1259" i="1"/>
  <c r="D1255" i="1"/>
  <c r="D1254" i="1"/>
  <c r="D1253" i="1"/>
  <c r="D1252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29" i="1"/>
  <c r="D1227" i="1"/>
  <c r="D1226" i="1"/>
  <c r="D1225" i="1"/>
  <c r="D1222" i="1"/>
  <c r="D1220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0" i="1"/>
  <c r="D1189" i="1"/>
  <c r="D1188" i="1"/>
  <c r="D1187" i="1"/>
  <c r="D1186" i="1"/>
  <c r="D1185" i="1"/>
  <c r="D1184" i="1"/>
  <c r="D1183" i="1"/>
  <c r="D1182" i="1"/>
  <c r="D1181" i="1"/>
  <c r="D1179" i="1"/>
  <c r="D1178" i="1"/>
  <c r="D1176" i="1"/>
  <c r="D1174" i="1"/>
  <c r="D1173" i="1"/>
  <c r="D1172" i="1"/>
  <c r="D1170" i="1"/>
  <c r="D1169" i="1"/>
  <c r="D1168" i="1"/>
  <c r="D1167" i="1"/>
  <c r="D1166" i="1"/>
  <c r="D1165" i="1"/>
  <c r="D1164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3" i="1"/>
  <c r="D1140" i="1"/>
  <c r="D1134" i="1"/>
  <c r="D1123" i="1"/>
  <c r="D1122" i="1"/>
  <c r="D1121" i="1"/>
  <c r="D1120" i="1"/>
  <c r="D1119" i="1"/>
  <c r="D1118" i="1"/>
  <c r="D1117" i="1"/>
  <c r="D1116" i="1"/>
  <c r="D1115" i="1"/>
  <c r="D1114" i="1"/>
  <c r="D1113" i="1"/>
  <c r="D1111" i="1"/>
  <c r="D1100" i="1"/>
  <c r="D1099" i="1"/>
  <c r="D1097" i="1"/>
  <c r="D1096" i="1"/>
  <c r="D1095" i="1"/>
  <c r="D1094" i="1"/>
  <c r="D1093" i="1"/>
  <c r="D1092" i="1"/>
  <c r="D1091" i="1"/>
  <c r="D1090" i="1"/>
  <c r="D1089" i="1"/>
  <c r="D1086" i="1"/>
  <c r="D1085" i="1"/>
  <c r="D1084" i="1"/>
  <c r="D1082" i="1"/>
  <c r="D1081" i="1"/>
  <c r="D1080" i="1"/>
  <c r="D1079" i="1"/>
  <c r="D1078" i="1"/>
  <c r="D1077" i="1"/>
  <c r="D1076" i="1"/>
  <c r="D1075" i="1"/>
  <c r="D1074" i="1"/>
  <c r="D1073" i="1"/>
  <c r="D1070" i="1"/>
  <c r="D1069" i="1"/>
  <c r="D1064" i="1"/>
  <c r="D1063" i="1"/>
  <c r="D1062" i="1"/>
  <c r="D1059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6" i="1"/>
  <c r="D1033" i="1"/>
  <c r="D1031" i="1"/>
  <c r="D1030" i="1"/>
  <c r="D1029" i="1"/>
  <c r="D1028" i="1"/>
  <c r="D1027" i="1"/>
  <c r="D1026" i="1"/>
  <c r="D1024" i="1"/>
  <c r="D1018" i="1"/>
  <c r="D1017" i="1"/>
  <c r="D1016" i="1"/>
  <c r="D1015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5" i="1"/>
  <c r="D966" i="1"/>
  <c r="D955" i="1"/>
  <c r="D953" i="1"/>
  <c r="D952" i="1"/>
  <c r="D950" i="1"/>
  <c r="D949" i="1"/>
  <c r="D947" i="1"/>
  <c r="D946" i="1"/>
  <c r="D945" i="1"/>
  <c r="D944" i="1"/>
  <c r="D942" i="1"/>
  <c r="D940" i="1"/>
  <c r="D939" i="1"/>
  <c r="D938" i="1"/>
  <c r="D937" i="1"/>
  <c r="D936" i="1"/>
  <c r="D934" i="1"/>
  <c r="D932" i="1"/>
  <c r="D931" i="1"/>
  <c r="D925" i="1"/>
  <c r="D924" i="1"/>
  <c r="D923" i="1"/>
  <c r="D922" i="1"/>
  <c r="D921" i="1"/>
  <c r="D920" i="1"/>
  <c r="D919" i="1"/>
  <c r="D918" i="1"/>
  <c r="D917" i="1"/>
  <c r="D916" i="1"/>
  <c r="D912" i="1"/>
  <c r="D911" i="1"/>
  <c r="D909" i="1"/>
  <c r="D908" i="1"/>
  <c r="D907" i="1"/>
  <c r="D905" i="1"/>
  <c r="D904" i="1"/>
  <c r="D903" i="1"/>
  <c r="D902" i="1"/>
  <c r="D901" i="1"/>
  <c r="D899" i="1"/>
  <c r="D897" i="1"/>
  <c r="D896" i="1"/>
  <c r="D895" i="1"/>
  <c r="D893" i="1"/>
  <c r="D891" i="1"/>
  <c r="D890" i="1"/>
  <c r="D889" i="1"/>
  <c r="D888" i="1"/>
  <c r="D885" i="1"/>
  <c r="D884" i="1"/>
  <c r="F883" i="1"/>
  <c r="F882" i="1"/>
  <c r="D880" i="1"/>
  <c r="D879" i="1"/>
  <c r="D878" i="1"/>
  <c r="D877" i="1"/>
  <c r="D876" i="1"/>
  <c r="D874" i="1"/>
  <c r="D872" i="1"/>
  <c r="D871" i="1"/>
  <c r="D870" i="1"/>
  <c r="D868" i="1"/>
  <c r="D867" i="1"/>
  <c r="D866" i="1"/>
  <c r="D865" i="1"/>
  <c r="D863" i="1"/>
  <c r="D861" i="1"/>
  <c r="D860" i="1"/>
  <c r="D859" i="1"/>
  <c r="D853" i="1"/>
  <c r="D850" i="1"/>
  <c r="D849" i="1"/>
  <c r="D847" i="1"/>
  <c r="D844" i="1"/>
  <c r="D843" i="1"/>
  <c r="D842" i="1"/>
  <c r="D837" i="1"/>
  <c r="D836" i="1"/>
  <c r="D834" i="1"/>
  <c r="D833" i="1"/>
  <c r="D831" i="1"/>
  <c r="D830" i="1"/>
  <c r="D829" i="1"/>
  <c r="D828" i="1"/>
  <c r="D827" i="1"/>
  <c r="D826" i="1"/>
  <c r="D822" i="1"/>
  <c r="D820" i="1"/>
  <c r="D819" i="1"/>
  <c r="D818" i="1"/>
  <c r="D817" i="1"/>
  <c r="D816" i="1"/>
  <c r="D815" i="1"/>
  <c r="D814" i="1"/>
  <c r="D813" i="1"/>
  <c r="D812" i="1"/>
  <c r="D811" i="1"/>
  <c r="D810" i="1"/>
  <c r="D802" i="1"/>
  <c r="D800" i="1"/>
  <c r="D799" i="1"/>
  <c r="D798" i="1"/>
  <c r="D795" i="1"/>
  <c r="D794" i="1"/>
  <c r="D793" i="1"/>
  <c r="D792" i="1"/>
  <c r="D791" i="1"/>
  <c r="D790" i="1"/>
  <c r="D789" i="1"/>
  <c r="D785" i="1"/>
  <c r="D784" i="1"/>
  <c r="D783" i="1"/>
  <c r="D782" i="1"/>
  <c r="D777" i="1"/>
  <c r="D776" i="1"/>
  <c r="D775" i="1"/>
  <c r="D774" i="1"/>
  <c r="D772" i="1"/>
  <c r="D768" i="1"/>
  <c r="D767" i="1"/>
  <c r="D766" i="1"/>
  <c r="D765" i="1"/>
  <c r="D764" i="1"/>
  <c r="D763" i="1"/>
  <c r="D759" i="1"/>
  <c r="D758" i="1"/>
  <c r="D757" i="1"/>
  <c r="D756" i="1"/>
  <c r="D755" i="1"/>
  <c r="D750" i="1"/>
  <c r="D749" i="1"/>
  <c r="D748" i="1"/>
  <c r="D747" i="1"/>
  <c r="D745" i="1"/>
  <c r="D744" i="1"/>
  <c r="D743" i="1"/>
  <c r="D741" i="1"/>
  <c r="D740" i="1"/>
  <c r="D739" i="1"/>
  <c r="D738" i="1"/>
  <c r="D736" i="1"/>
  <c r="D735" i="1"/>
  <c r="D734" i="1"/>
  <c r="D732" i="1"/>
  <c r="D730" i="1"/>
  <c r="D729" i="1"/>
  <c r="D728" i="1"/>
  <c r="D727" i="1"/>
  <c r="D726" i="1"/>
  <c r="D725" i="1"/>
  <c r="D724" i="1"/>
  <c r="D722" i="1"/>
  <c r="D719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8" i="1"/>
  <c r="D695" i="1"/>
  <c r="D694" i="1"/>
  <c r="D693" i="1"/>
  <c r="D692" i="1"/>
  <c r="D691" i="1"/>
  <c r="D688" i="1"/>
  <c r="D686" i="1"/>
  <c r="D685" i="1"/>
  <c r="D684" i="1"/>
  <c r="D683" i="1"/>
  <c r="D681" i="1"/>
  <c r="D680" i="1"/>
  <c r="D676" i="1"/>
  <c r="D675" i="1"/>
  <c r="D674" i="1"/>
  <c r="D673" i="1"/>
  <c r="D672" i="1"/>
  <c r="D671" i="1"/>
  <c r="D670" i="1"/>
  <c r="D669" i="1"/>
  <c r="D668" i="1"/>
  <c r="D667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25" i="1"/>
  <c r="D624" i="1"/>
  <c r="D618" i="1"/>
  <c r="D613" i="1"/>
  <c r="D612" i="1"/>
  <c r="D609" i="1"/>
  <c r="D607" i="1"/>
  <c r="D606" i="1"/>
  <c r="D605" i="1"/>
  <c r="D604" i="1"/>
  <c r="D601" i="1"/>
  <c r="D599" i="1"/>
  <c r="D598" i="1"/>
  <c r="D596" i="1"/>
  <c r="D594" i="1"/>
  <c r="D592" i="1"/>
  <c r="D591" i="1"/>
  <c r="D590" i="1"/>
  <c r="D589" i="1"/>
  <c r="D588" i="1"/>
  <c r="D586" i="1"/>
  <c r="D585" i="1"/>
  <c r="D584" i="1"/>
  <c r="D582" i="1"/>
  <c r="D581" i="1"/>
  <c r="D580" i="1"/>
  <c r="D579" i="1"/>
  <c r="D577" i="1"/>
  <c r="D576" i="1"/>
  <c r="D575" i="1"/>
  <c r="D574" i="1"/>
  <c r="D573" i="1"/>
  <c r="D566" i="1"/>
  <c r="D564" i="1"/>
  <c r="D563" i="1"/>
  <c r="D562" i="1"/>
  <c r="D561" i="1"/>
  <c r="D554" i="1"/>
  <c r="D552" i="1"/>
  <c r="D550" i="1"/>
  <c r="D549" i="1"/>
  <c r="D548" i="1"/>
  <c r="D545" i="1"/>
  <c r="D544" i="1"/>
  <c r="D536" i="1"/>
  <c r="D534" i="1"/>
  <c r="D533" i="1"/>
  <c r="D532" i="1"/>
  <c r="D531" i="1"/>
  <c r="D530" i="1"/>
  <c r="D529" i="1"/>
  <c r="D526" i="1"/>
  <c r="D525" i="1"/>
  <c r="D524" i="1"/>
  <c r="D523" i="1"/>
  <c r="D520" i="1"/>
  <c r="D518" i="1"/>
  <c r="D517" i="1"/>
  <c r="D516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7" i="1"/>
  <c r="D476" i="1"/>
  <c r="D475" i="1"/>
  <c r="D474" i="1"/>
  <c r="D473" i="1"/>
  <c r="D472" i="1"/>
  <c r="D465" i="1"/>
  <c r="D464" i="1"/>
  <c r="D463" i="1"/>
  <c r="D462" i="1"/>
  <c r="D459" i="1"/>
  <c r="D458" i="1"/>
  <c r="D457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1" i="1"/>
  <c r="D430" i="1"/>
  <c r="D429" i="1"/>
  <c r="D422" i="1"/>
  <c r="D414" i="1"/>
  <c r="D410" i="1"/>
  <c r="D409" i="1"/>
  <c r="D408" i="1"/>
  <c r="D407" i="1"/>
  <c r="D406" i="1"/>
  <c r="D405" i="1"/>
  <c r="D402" i="1"/>
  <c r="D401" i="1"/>
  <c r="D400" i="1"/>
  <c r="D399" i="1"/>
  <c r="D398" i="1"/>
  <c r="D397" i="1"/>
  <c r="D396" i="1"/>
  <c r="D395" i="1"/>
  <c r="D394" i="1"/>
  <c r="D392" i="1"/>
  <c r="D391" i="1"/>
  <c r="D390" i="1"/>
  <c r="D389" i="1"/>
  <c r="D388" i="1"/>
  <c r="D386" i="1"/>
  <c r="D385" i="1"/>
  <c r="D384" i="1"/>
  <c r="D382" i="1"/>
  <c r="D381" i="1"/>
  <c r="D380" i="1"/>
  <c r="D379" i="1"/>
  <c r="D377" i="1"/>
  <c r="D375" i="1"/>
  <c r="D373" i="1"/>
  <c r="D372" i="1"/>
  <c r="D371" i="1"/>
  <c r="D370" i="1"/>
  <c r="D369" i="1"/>
  <c r="D360" i="1"/>
  <c r="D359" i="1"/>
  <c r="D358" i="1"/>
  <c r="D357" i="1"/>
  <c r="D355" i="1"/>
  <c r="D348" i="1"/>
  <c r="D346" i="1"/>
  <c r="D345" i="1"/>
  <c r="D343" i="1"/>
  <c r="D334" i="1"/>
  <c r="D328" i="1"/>
  <c r="D327" i="1"/>
  <c r="D326" i="1"/>
  <c r="D325" i="1"/>
  <c r="D324" i="1"/>
  <c r="D322" i="1"/>
  <c r="D320" i="1"/>
  <c r="D319" i="1"/>
  <c r="D318" i="1"/>
  <c r="D315" i="1"/>
  <c r="D314" i="1"/>
  <c r="D313" i="1"/>
  <c r="D311" i="1"/>
  <c r="D310" i="1"/>
  <c r="D308" i="1"/>
  <c r="D307" i="1"/>
  <c r="D305" i="1"/>
  <c r="D303" i="1"/>
  <c r="D300" i="1"/>
  <c r="D299" i="1"/>
  <c r="D297" i="1"/>
  <c r="D295" i="1"/>
  <c r="D294" i="1"/>
  <c r="D290" i="1"/>
  <c r="D288" i="1"/>
  <c r="D287" i="1"/>
  <c r="D285" i="1"/>
  <c r="D283" i="1"/>
  <c r="D280" i="1"/>
  <c r="D279" i="1"/>
  <c r="D278" i="1"/>
  <c r="D274" i="1"/>
  <c r="D273" i="1"/>
  <c r="D270" i="1"/>
  <c r="D268" i="1"/>
  <c r="D267" i="1"/>
  <c r="D265" i="1"/>
  <c r="D264" i="1"/>
  <c r="D259" i="1"/>
  <c r="D252" i="1"/>
  <c r="D251" i="1"/>
  <c r="D248" i="1"/>
  <c r="D247" i="1"/>
  <c r="D245" i="1"/>
  <c r="D244" i="1"/>
  <c r="D243" i="1"/>
  <c r="D241" i="1"/>
  <c r="D240" i="1"/>
  <c r="D239" i="1"/>
  <c r="D233" i="1"/>
  <c r="D232" i="1"/>
  <c r="D229" i="1"/>
  <c r="D228" i="1"/>
  <c r="D227" i="1"/>
  <c r="D226" i="1"/>
  <c r="D223" i="1"/>
  <c r="D222" i="1"/>
  <c r="D221" i="1"/>
  <c r="D214" i="1"/>
  <c r="D213" i="1"/>
  <c r="D212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87" i="1"/>
  <c r="D186" i="1"/>
  <c r="D185" i="1"/>
  <c r="D184" i="1"/>
  <c r="D183" i="1"/>
  <c r="D182" i="1"/>
  <c r="D180" i="1"/>
  <c r="D179" i="1"/>
  <c r="D178" i="1"/>
  <c r="D177" i="1"/>
  <c r="D176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5" i="1"/>
  <c r="D154" i="1"/>
  <c r="D153" i="1"/>
  <c r="D152" i="1"/>
  <c r="D151" i="1"/>
  <c r="D150" i="1"/>
  <c r="D149" i="1"/>
  <c r="D148" i="1"/>
  <c r="D139" i="1"/>
  <c r="D137" i="1"/>
  <c r="D136" i="1"/>
  <c r="D135" i="1"/>
  <c r="D134" i="1"/>
  <c r="D133" i="1"/>
  <c r="D132" i="1"/>
  <c r="D131" i="1"/>
  <c r="D130" i="1"/>
  <c r="D128" i="1"/>
  <c r="D127" i="1"/>
  <c r="D120" i="1"/>
  <c r="D119" i="1"/>
  <c r="D118" i="1"/>
  <c r="D117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99" i="1"/>
  <c r="D97" i="1"/>
  <c r="D95" i="1"/>
  <c r="D94" i="1"/>
  <c r="D93" i="1"/>
  <c r="D92" i="1"/>
  <c r="D91" i="1"/>
  <c r="D87" i="1"/>
  <c r="D83" i="1"/>
  <c r="D82" i="1"/>
  <c r="D81" i="1"/>
  <c r="D77" i="1"/>
  <c r="D76" i="1"/>
  <c r="D75" i="1"/>
  <c r="D74" i="1"/>
  <c r="D73" i="1"/>
  <c r="D72" i="1"/>
  <c r="D71" i="1"/>
  <c r="D70" i="1"/>
  <c r="D69" i="1"/>
  <c r="D68" i="1"/>
  <c r="D67" i="1"/>
  <c r="D64" i="1"/>
  <c r="D63" i="1"/>
  <c r="D57" i="1"/>
  <c r="D54" i="1"/>
  <c r="D52" i="1"/>
  <c r="D46" i="1"/>
  <c r="D45" i="1"/>
  <c r="D40" i="1"/>
  <c r="D39" i="1"/>
  <c r="D33" i="1"/>
  <c r="D32" i="1"/>
  <c r="D31" i="1"/>
  <c r="D22" i="1"/>
  <c r="D21" i="1"/>
  <c r="D20" i="1"/>
  <c r="D19" i="1"/>
  <c r="D14" i="1"/>
  <c r="D1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<sst xmlns="http://schemas.openxmlformats.org/spreadsheetml/2006/main" count="2571" uniqueCount="2552">
  <si>
    <t>Material</t>
  </si>
  <si>
    <t>SALDO</t>
  </si>
  <si>
    <t>C Promedio S/.</t>
  </si>
  <si>
    <t>COSTO</t>
  </si>
  <si>
    <t>C Promedio US$</t>
  </si>
  <si>
    <t>PRECIO PUBLICO</t>
  </si>
  <si>
    <t xml:space="preserve">ABRAZADERA P/MANGUERA SIN FIN 1"                                                                    </t>
  </si>
  <si>
    <t xml:space="preserve">ABRAZADERA P/MANGUERA SIN FIN 2"                                                                    </t>
  </si>
  <si>
    <t xml:space="preserve">ABRAZADERA P/MANGUERA SIN FIN 3/4"                                                                  </t>
  </si>
  <si>
    <t xml:space="preserve">ABRAZADERA P/MANGUERA SIN FIN 5/8"                                                                  </t>
  </si>
  <si>
    <t xml:space="preserve">ABRAZADERA P/TUBO AGUA 1" - 1 OREJAS                                                                </t>
  </si>
  <si>
    <t xml:space="preserve">ABRAZADERA P/TUBO AGUA 1" - 2 OREJAS                                                                </t>
  </si>
  <si>
    <t xml:space="preserve">ABRAZADERA P/TUBO AGUA 1"1/4 - 2 OREJAS                                                                </t>
  </si>
  <si>
    <t xml:space="preserve">ABRAZADERA P/TUBO AGUA 1/2" - 2 OREJAS                                                              </t>
  </si>
  <si>
    <t xml:space="preserve">ABRAZADERA P/TUBO AGUA 2" - 2 OREJAS                                                                </t>
  </si>
  <si>
    <t xml:space="preserve">ABRAZADERA P/TUBO AGUA 3" - 2 OREJAS                                                                </t>
  </si>
  <si>
    <t xml:space="preserve">ABRAZADERA P/TUBO AGUA 3/4" - 1 OREJAS                                                              </t>
  </si>
  <si>
    <t xml:space="preserve">ABRAZADERA P/TUBO AGUA 3/4" - 2 OREJAS                                                              </t>
  </si>
  <si>
    <t xml:space="preserve">ABRAZADERA P/TUBO LUZ 3/4" - 2 OREJAS                                                               </t>
  </si>
  <si>
    <t xml:space="preserve">ACCESORIO PARA TANQUE INODORO 5/8" SANI                                                             </t>
  </si>
  <si>
    <t xml:space="preserve">ACCESORIO PARA TANQUE INODORO 7/8" SANI                                                             </t>
  </si>
  <si>
    <t xml:space="preserve">ACEITE LUBRICATODO 3 EN 1 CHICO                                                                     </t>
  </si>
  <si>
    <t xml:space="preserve">ACEITE LUBRICATODO 3 EN 1 GRANDE                                                                    </t>
  </si>
  <si>
    <t xml:space="preserve">ACEITE LUBRICATODO 30ML. 3 EN 1                                                                     </t>
  </si>
  <si>
    <t xml:space="preserve">ACEITERA MANUAL 300CC                                                                               </t>
  </si>
  <si>
    <t xml:space="preserve">ACIDO DOMESTICO GLN                                                                                 </t>
  </si>
  <si>
    <t xml:space="preserve">ACIDO DOMESTICO LT.                                                                                 </t>
  </si>
  <si>
    <t xml:space="preserve">ACIDO EXTRAFORTE MURIADER 1 GLN. DERQUSA                                                            </t>
  </si>
  <si>
    <t xml:space="preserve">ACIDO EXTRAFORTE MURIADER 1 LT. DERQUSA                                                             </t>
  </si>
  <si>
    <t xml:space="preserve">ACONDICIONADOR DE METAL 1 GLN. TAMSA                                                                </t>
  </si>
  <si>
    <t xml:space="preserve">ACONDICIONADOR DE METALES 1 GLN. LOSARO                                                             </t>
  </si>
  <si>
    <t xml:space="preserve">ACONDICIONADOR DE METALES 1 GLN. MARTELL                                                            </t>
  </si>
  <si>
    <t xml:space="preserve">ACONDICIONADOR DE METALES 1 LT. DERQUSA                                                             </t>
  </si>
  <si>
    <t xml:space="preserve">ACONDICIONADOR DE METALES 1 LT. MARTELL                                                             </t>
  </si>
  <si>
    <t xml:space="preserve">ACONDICIONADOR DE METALES LT. LOSARO                                                                </t>
  </si>
  <si>
    <t xml:space="preserve">ADAPTADOR 1 1/2" S/R AGUA                                                                           </t>
  </si>
  <si>
    <t xml:space="preserve">ADAPTADOR 1 1/4" C/R AGUA PLASTICA                                                                  </t>
  </si>
  <si>
    <t xml:space="preserve">ADAPTADOR 1" C/R AGUA PAVCO                                                                         </t>
  </si>
  <si>
    <t xml:space="preserve">ADAPTADOR 1" C/R AGUA PLASTICA                                                                      </t>
  </si>
  <si>
    <t xml:space="preserve">ADAPTADOR 1/2" BRONCE GROSSO                                                                        </t>
  </si>
  <si>
    <t xml:space="preserve">ADAPTADOR 1/2" C/R AGUA                                                                             </t>
  </si>
  <si>
    <t xml:space="preserve">ADAPTADOR 1/2" C/R AGUA NICOLL                                                                     </t>
  </si>
  <si>
    <t xml:space="preserve">ADAPTADOR 1/2" C/R AGUA PAVCO                                                                       </t>
  </si>
  <si>
    <t xml:space="preserve">ADAPTADOR 1/2" C/R AGUA PLASTICA                                                                    </t>
  </si>
  <si>
    <t xml:space="preserve">ADAPTADOR 1/2" CPVC PAVCO                                                                           </t>
  </si>
  <si>
    <t xml:space="preserve">ADAPTADOR 2" C/R AGUA PLASTICA                                                                      </t>
  </si>
  <si>
    <t xml:space="preserve">ADAPTADOR 3/4" C/R AGUA                                                                        </t>
  </si>
  <si>
    <t xml:space="preserve">ADAPTADOR 3/4" C/R AGUA PAVCO                                                                       </t>
  </si>
  <si>
    <t xml:space="preserve">ADAPTADOR 3/4" C/R AGUA PLASTICA                                                                    </t>
  </si>
  <si>
    <t xml:space="preserve">ADAPTADOR BUSHI 1/2" - 1 1/2" BRONCE                                                                </t>
  </si>
  <si>
    <t xml:space="preserve">ADAPTADOR BUSHING 1/2" - 1/2" F/GALVANIZADO                                                         </t>
  </si>
  <si>
    <t>ADAPTADOR BUSHING 1-3/4</t>
  </si>
  <si>
    <t>ADAPTADOR DE ENCHUFE</t>
  </si>
  <si>
    <t>ADAPTADOR DE TANQUE 1 1/2X2</t>
  </si>
  <si>
    <t>ADAPTADOR DE TANQUE 2X2</t>
  </si>
  <si>
    <t xml:space="preserve">AFRICANO 1/32 GLN                                                                                   </t>
  </si>
  <si>
    <t xml:space="preserve">AFRICANO 1/4 GLN                                                                                    </t>
  </si>
  <si>
    <t xml:space="preserve">AFRICANO 1/64 GLN                                                                                   </t>
  </si>
  <si>
    <t xml:space="preserve">AGUARRAZ MINERAL 1 GLN. DERQUSA                                                                     </t>
  </si>
  <si>
    <t xml:space="preserve">AGUARRAZ MINERAL 1 GLN. LOSARO                                                                      </t>
  </si>
  <si>
    <t xml:space="preserve">AGUARRAZ MINERAL 1 GLN. MARTELL                                                                     </t>
  </si>
  <si>
    <t xml:space="preserve">AGUARRAZ MINERAL 900 ML MARTELL                                                                     </t>
  </si>
  <si>
    <t xml:space="preserve">AGUARRAZ MINERAL LT LOSARO                                                                          </t>
  </si>
  <si>
    <t>AGUJARRIERO</t>
  </si>
  <si>
    <t xml:space="preserve">ALAMBRE ALBAÑIL RECOCIDO NRO 08                                                                </t>
  </si>
  <si>
    <t xml:space="preserve">ALAMBRE ALBAÑIL RECOCIDO NRO 16                                                                     </t>
  </si>
  <si>
    <t xml:space="preserve">ALAMBRE DE PUAS X ROLLO                                                                             </t>
  </si>
  <si>
    <t xml:space="preserve">ALAMBRE GALVANIZADO NRO 08 PRODAC                                                                   </t>
  </si>
  <si>
    <t xml:space="preserve">ALAMBRE GALVANIZADO NRO 10 PRODAC                                                                   </t>
  </si>
  <si>
    <t xml:space="preserve">ALAMBRE GALVANIZADO NRO 14 PRODAC                                                                   </t>
  </si>
  <si>
    <t xml:space="preserve">ALAMBRE GALVANIZADO NRO 16 PRODAC                                                                   </t>
  </si>
  <si>
    <t xml:space="preserve">ALAMBRE GALVANIZADO NRO 20 PRODAC                                                                   </t>
  </si>
  <si>
    <t xml:space="preserve">ALAMBRE GALVANIZADO NRO 22 PRODAC                                                                   </t>
  </si>
  <si>
    <t xml:space="preserve">ALAMBRE TW#80 14 AWG INDECO                                                                         </t>
  </si>
  <si>
    <t xml:space="preserve">ALCOHOL DESINFECTANTE AMERCIA  LT.                                                                  </t>
  </si>
  <si>
    <t xml:space="preserve">ALCOHOL DESINFECTANTE GLN                                                                           </t>
  </si>
  <si>
    <t xml:space="preserve">ALCOHOL DESINFECTANTE LOSARO 900ML                                                                  </t>
  </si>
  <si>
    <t xml:space="preserve">ALCOHOL ISOPROPILICO 1LT. LOSARO                                                                    </t>
  </si>
  <si>
    <t xml:space="preserve">ALCOHOL ISOPROPILICO 500 ML SAPOLIO                                                                 </t>
  </si>
  <si>
    <t xml:space="preserve">ALCOHOL ISOPROPILICO 500ML. LOSARO                                                                  </t>
  </si>
  <si>
    <t xml:space="preserve">ALCOHOL PURO LOSARO 900ML                                                                           </t>
  </si>
  <si>
    <t xml:space="preserve">ALCOHOL RECTIFICADO DERQUSA 900ML                                                                   </t>
  </si>
  <si>
    <t>ALICATE CORTE 6" DJTOOLS</t>
  </si>
  <si>
    <t xml:space="preserve">ALICATE DE CORTE 6" C &amp; A                                                                           </t>
  </si>
  <si>
    <t xml:space="preserve">ALICATE DE CORTE KAMASA  6"                                                                           </t>
  </si>
  <si>
    <t xml:space="preserve">ALICATE DE ESTUCHE JHONNY TOOLS                                                                     </t>
  </si>
  <si>
    <t xml:space="preserve">ALICATE DE PUNTA 6" C &amp; A                                                                           </t>
  </si>
  <si>
    <t xml:space="preserve">ALICATE PICO LORO NRO 08 UYUSTOOLDS                                                                 </t>
  </si>
  <si>
    <t xml:space="preserve">ALICATE PICO LORO NRO 10 ASAKI                                                                 </t>
  </si>
  <si>
    <t xml:space="preserve">ALICATE PICO LORO NRO 12 KAMASA                                                                 </t>
  </si>
  <si>
    <t>ALICATE PINZA 6" DJTOOLS</t>
  </si>
  <si>
    <t xml:space="preserve">ALICATE PRESION 10" KAMASA                                                                          </t>
  </si>
  <si>
    <t xml:space="preserve">ALICATE PRESION 8" ADRIANO                                                                          </t>
  </si>
  <si>
    <t>ALICATE PRESION DJ</t>
  </si>
  <si>
    <t xml:space="preserve">ALICATE UNIVERSAL 8"                                                                                </t>
  </si>
  <si>
    <t xml:space="preserve">ALICATE UNIVERSAL 8"  KAMASA                                                                        </t>
  </si>
  <si>
    <t xml:space="preserve">ALICATE UNIVERSAL 8" C&amp;A TOOLS                                                                      </t>
  </si>
  <si>
    <t xml:space="preserve">ALICATE UNIVERSAL 8" TRUPPER (17330)                                                                </t>
  </si>
  <si>
    <t xml:space="preserve">ALICATE UNIVERSAL 8" TRUPPER (22674)                                                                </t>
  </si>
  <si>
    <t xml:space="preserve">ALQUITRAN GLN. DERQUSA                                                                              </t>
  </si>
  <si>
    <t xml:space="preserve">ALQUITRAN GLN. LOSARO                                                                               </t>
  </si>
  <si>
    <t xml:space="preserve">ALQUITRAN GLN. MARTELL                                                                              </t>
  </si>
  <si>
    <t xml:space="preserve">AMBIENTADOR  ROSAS 369 ML SAPOLIO                                                                   </t>
  </si>
  <si>
    <t xml:space="preserve">AMBIENTADOR BOUQUET 369ML. SAPOLIO                                                                  </t>
  </si>
  <si>
    <t xml:space="preserve">AMBIENTADOR LAVANDA  369ML. SAPOLIO                                                                  </t>
  </si>
  <si>
    <t xml:space="preserve">AMBIENTADOR POTPOURRI DE FLORES 360 ML SAPOLIO                                                      </t>
  </si>
  <si>
    <t xml:space="preserve">AMOLADORA INDUSTRIAL 4 1/2" 900W TRUPER                                                             </t>
  </si>
  <si>
    <t xml:space="preserve">AMOLADORA PROFESIONAL 4 1/2" 700W TRUPER                                                            </t>
  </si>
  <si>
    <t xml:space="preserve">AMOLADORA PROFESIONAL 4 1/2" 800W TRUPER                                                            </t>
  </si>
  <si>
    <t xml:space="preserve">ANGULO 2 HUECOS PESADOS 2X2                                                                         </t>
  </si>
  <si>
    <t xml:space="preserve">ANGULO 2 HUECOS PESADOS 3X3                                                                         </t>
  </si>
  <si>
    <t xml:space="preserve">ANGULO 37.9MM X 1.45MM CRISTALUM                                                                    </t>
  </si>
  <si>
    <t>ANGULO 6X8</t>
  </si>
  <si>
    <t xml:space="preserve">ANILLO 6" ALCANTARILLADO                                                       </t>
  </si>
  <si>
    <t xml:space="preserve">ANILLO A PRESION ZINC 1/2"                                                                          </t>
  </si>
  <si>
    <t xml:space="preserve">ANILLO A PRESION ZINC 1/4"                                                                          </t>
  </si>
  <si>
    <t xml:space="preserve">ANILLO A PRESION ZINC 3/8"                                                                          </t>
  </si>
  <si>
    <t xml:space="preserve">ANILLO A PRESION ZINC 5/16"                                                                         </t>
  </si>
  <si>
    <t xml:space="preserve">ANILLO A PRESION ZINC 5/8"                                                                          </t>
  </si>
  <si>
    <t xml:space="preserve">ANILLO DE CERA C/CUELLO MAGNUN                                                                      </t>
  </si>
  <si>
    <t xml:space="preserve">ANILLO DE CERA S/CUELLO MAGNUN                                                                      </t>
  </si>
  <si>
    <t xml:space="preserve">APLICADOR P/SILICONA PVC                                                                            </t>
  </si>
  <si>
    <t xml:space="preserve">ARANDELA C/PRESION 1/2" HUACHA                                                                      </t>
  </si>
  <si>
    <t xml:space="preserve">ARANDELA MILIMETRICA M-5                                                                            </t>
  </si>
  <si>
    <t xml:space="preserve">ARANDELA MILIMETRICA M-6                                                                            </t>
  </si>
  <si>
    <t xml:space="preserve">ARANDELA PLANA 1/2" HUACHA   X KG                                                                         </t>
  </si>
  <si>
    <t xml:space="preserve">ARANDELA PLANA 1/4" HUACHA  X KG                                                                        </t>
  </si>
  <si>
    <t xml:space="preserve">ARANDELA PLANA 3/8" HUACHA    X KG                                                                        </t>
  </si>
  <si>
    <t xml:space="preserve">ARANDELA PLANA 5/16" HUACHA   X KG                                                                        </t>
  </si>
  <si>
    <t xml:space="preserve">ARANDELA PLANA 5/32" HUACHA                                                                         </t>
  </si>
  <si>
    <t xml:space="preserve">ARANDELA PLANA 5/8" HUACHA                                                                          </t>
  </si>
  <si>
    <t xml:space="preserve">ARANDELA PLANA 7/16" HUACHA    X KG                                                                       </t>
  </si>
  <si>
    <t xml:space="preserve">ARANDELA PLANA ZINC 5/16" HUACHA                                                                    </t>
  </si>
  <si>
    <t xml:space="preserve">ARANDELA PRESION NEGRO 1" HUACHA                                                                    </t>
  </si>
  <si>
    <t xml:space="preserve">ARANDELA PRESION NEGRO 3/8" HUACHA                                                                  </t>
  </si>
  <si>
    <t xml:space="preserve">ARCILLA PREPARADA GRIS 1 KG. DERQUSA                                                                </t>
  </si>
  <si>
    <t xml:space="preserve">ARCILLA PREPARADA GRIS 1 KG. MARTELL                                                                </t>
  </si>
  <si>
    <t xml:space="preserve">ARCILLA PREPARADA ROJA 1 KG. DERQUSA                                                                </t>
  </si>
  <si>
    <t xml:space="preserve">ARCILLA PREPARADA ROJA 1 KG. LOSARO                                                                 </t>
  </si>
  <si>
    <t xml:space="preserve">ARCO DE SIERRA AJUSTABLE DE 12" MARTELL                                                             </t>
  </si>
  <si>
    <t xml:space="preserve">ARCO DE SIERRA ARTESANAL                                                                       </t>
  </si>
  <si>
    <t xml:space="preserve">ARCO DE SIERRA PRETUL                                                                               </t>
  </si>
  <si>
    <t xml:space="preserve">ARCO DE SIERRA PROFESIONAL 12 TRUPER                                                                </t>
  </si>
  <si>
    <t>ARENA FINA  CARRET</t>
  </si>
  <si>
    <t>ARENA FINA  X M3</t>
  </si>
  <si>
    <t xml:space="preserve">ARENA GRUESA  CARRET                                                                       </t>
  </si>
  <si>
    <t xml:space="preserve">ARENA GRUESA  X 5M3 OVALO                                                                                    </t>
  </si>
  <si>
    <t xml:space="preserve">ARENA GRUESA  X 5M3 PERALVILLO                                                                                    </t>
  </si>
  <si>
    <t xml:space="preserve">ARENA GRUESA  X M3 OVALO                                                                                    </t>
  </si>
  <si>
    <t xml:space="preserve">ARENA GRUESA  X M3 PERALVILLO                                                                                    </t>
  </si>
  <si>
    <t xml:space="preserve">ARMELLA CERRADA 1 1/2"                                                                              </t>
  </si>
  <si>
    <t xml:space="preserve">ARMELLA CERRADA 1"                                                                                  </t>
  </si>
  <si>
    <t xml:space="preserve">ARMELLA CERRADA 1/2"                                                                                </t>
  </si>
  <si>
    <t xml:space="preserve">ARMELLA CERRADA 2"                                                                                  </t>
  </si>
  <si>
    <t xml:space="preserve">AROMA  ANTITABACO 360ML SAPOLIO                                                                     </t>
  </si>
  <si>
    <t xml:space="preserve">AROMA ARRULLOS DE BEBE 360 ML SAPOLIO                                                               </t>
  </si>
  <si>
    <t xml:space="preserve">AROMA LAVANDA 360ML SAPOLIO                                                                         </t>
  </si>
  <si>
    <t xml:space="preserve">AROMA VAINILLA 360ML SAPOLIO                                                                        </t>
  </si>
  <si>
    <t xml:space="preserve">ARRANCADORES PHILIPS (CHANCHITO)                                                                    </t>
  </si>
  <si>
    <t>ASIENTO BLANCO IMPERIAL</t>
  </si>
  <si>
    <t>ASIENTO LIVIANO BONE</t>
  </si>
  <si>
    <t xml:space="preserve">ASIENTO P/INODORO LIVIANO PLASTICO BLANCO ECONOMICO                                                 </t>
  </si>
  <si>
    <t xml:space="preserve">AUTOPERFORANTE 10 X 1                                                                               </t>
  </si>
  <si>
    <t xml:space="preserve">AUTOPERFORANTE 10 X 1 1/2                                                                           </t>
  </si>
  <si>
    <t xml:space="preserve">AUTOPERFORANTE 8X1                                                                                  </t>
  </si>
  <si>
    <t xml:space="preserve">AUTOPERFORANTE 8X1 1/2                                                                              </t>
  </si>
  <si>
    <t xml:space="preserve">AUTOPERFORANTE 8X1/2                                                                                </t>
  </si>
  <si>
    <t xml:space="preserve">AUTOPERFORANTE 8X3/4                                                                                </t>
  </si>
  <si>
    <t xml:space="preserve">AUTOPERFORANTE PAN 8 X 1                                                                            </t>
  </si>
  <si>
    <t xml:space="preserve">AUTOPERFORANTE PAN 8 X 1 1/2                                                                        </t>
  </si>
  <si>
    <t xml:space="preserve">AUTOPERFORANTE PAN 8 X 3/4                                                                          </t>
  </si>
  <si>
    <t xml:space="preserve">AUTORROSCANTE 1 1/4" C/PAN 6                                                                        </t>
  </si>
  <si>
    <t xml:space="preserve">AUTORROSCANTE CAB. PHILLIPS COMB 10 X 1                                                             </t>
  </si>
  <si>
    <t xml:space="preserve">AUTORROSCANTE CAB. PHILLIPS COMB 6 x 1.1/2"                                                         </t>
  </si>
  <si>
    <t xml:space="preserve">AUTORROSCANTE CAB. PHILLIPS COMB 6 x 1.1/4"                                                         </t>
  </si>
  <si>
    <t xml:space="preserve">AUTORROSCANTE CAB. PHILLIPS COMB 8 X 1                                                              </t>
  </si>
  <si>
    <t xml:space="preserve">AUTORROSCANTE CAB. PHILLIPS COMB 8 x 1/2"                                                             </t>
  </si>
  <si>
    <t xml:space="preserve">AUTORROSCANTE CAB. PHILLIPS COMB 8 x 3/4"                                                             </t>
  </si>
  <si>
    <t xml:space="preserve">AUTORROSCANTE SPACK 6 x 50                                                                          </t>
  </si>
  <si>
    <t xml:space="preserve">AZUFRE EN POLVO 1KG. MARTELL                                                                        </t>
  </si>
  <si>
    <t xml:space="preserve">AZUFRE EN POLVO 250GR. MARTELL                                                                      </t>
  </si>
  <si>
    <t xml:space="preserve">BADILEJO CHICO 6"                                                                                   </t>
  </si>
  <si>
    <t xml:space="preserve">BADILEJO CHICO 6" M/M                                                                               </t>
  </si>
  <si>
    <t xml:space="preserve">BADILEJO CHICO 7" M/M KAMASA                                                                          </t>
  </si>
  <si>
    <t xml:space="preserve">BADILEJO SOLDADO NRO07 TRUPER                                                                       </t>
  </si>
  <si>
    <t xml:space="preserve">BADILEJO SOLDADO NRO08 TRUPER                                                                       </t>
  </si>
  <si>
    <t xml:space="preserve">BALDE C/ESCURRIDOR 14LT + MOPA 200G VIRUTEX                                                         </t>
  </si>
  <si>
    <t xml:space="preserve">BALDEADOR DE 30 CM (ESCOBILLÓN)                                                                     </t>
  </si>
  <si>
    <t xml:space="preserve">BALDEADOR DE 50 CM (ESCOBILLÓN)                                                                     </t>
  </si>
  <si>
    <t xml:space="preserve">BALUN NEGRO                                                                                         </t>
  </si>
  <si>
    <t xml:space="preserve">BARNIZ  1 GLN. LOSARO                                                                           </t>
  </si>
  <si>
    <t xml:space="preserve">BARNIZ  1 GLN. TAMSA                                                                           </t>
  </si>
  <si>
    <t xml:space="preserve">BARNIZ  1/16 GLN. TAMSA                                                                         </t>
  </si>
  <si>
    <t xml:space="preserve">BARNIZ  1/32 GLN. TAMSA                                                                         </t>
  </si>
  <si>
    <t xml:space="preserve">BARNIZ  1/4 GLN. TAMSA                                                                         </t>
  </si>
  <si>
    <t xml:space="preserve">BARNIZ  1/8 GLN. TAMSA                                                                         </t>
  </si>
  <si>
    <t xml:space="preserve">BARNIZ PARA MADERA CEDRO 1/16 GLN. VELSA                                                            </t>
  </si>
  <si>
    <t xml:space="preserve">BARNIZ PARA MADERA CEDRO 1/32 GLN. VELSA                                                            </t>
  </si>
  <si>
    <t xml:space="preserve">BARRA DE CONSTRUCCION 4,7MM X 8,80 MT AC. AREQ.                                                     </t>
  </si>
  <si>
    <t xml:space="preserve">BARRA DE CONSTRUCCION 5/8" X 9 MT SIDERPERU                                                         </t>
  </si>
  <si>
    <t xml:space="preserve">BARRA DE CONSTRUCCION 6MM X 9 MT SIDERPERU                                                          </t>
  </si>
  <si>
    <t xml:space="preserve">BARRA DE CONSTRUCCION 8MM X 9 MT SIDERPERU                                                          </t>
  </si>
  <si>
    <t xml:space="preserve">BARRA DE CONSTRUCCION ASTM A615 GRADO 60 1" X 9MT AC. AREQ.                                         </t>
  </si>
  <si>
    <t xml:space="preserve">BARRA DE CONSTRUCCION ASTM A615 GRADO 60 1/2" X 9MT AC. AREQ.                                       </t>
  </si>
  <si>
    <t xml:space="preserve">BARRA DE CONSTRUCCION ASTM A615 GRADO 60 12MM X 9MT AC. AREQ.                                       </t>
  </si>
  <si>
    <t xml:space="preserve">BARRA DE CONSTRUCCION ASTM A615 GRADO 60 3/4" X 9MT AC. AREQ.                                       </t>
  </si>
  <si>
    <t xml:space="preserve">BARRA DE CONSTRUCCION ASTM A615 GRADO 60 3/8" X 9MT AC. AREQ.                                       </t>
  </si>
  <si>
    <t xml:space="preserve">BARRA DE CONSTRUCCION ASTM A615 GRADO 60 5/8" X 9MT AC. AREQ.                                       </t>
  </si>
  <si>
    <t xml:space="preserve">BARRA DE CONSTRUCCION ASTM A615 GRADO 60 6MM X 9MT AC. AREQ.                                        </t>
  </si>
  <si>
    <t xml:space="preserve">BARRA DE CONSTRUCCION ASTM A615 GRADO 60 8MM X 9MT AC. AREQ.                                        </t>
  </si>
  <si>
    <t>BARRETA CORRUGADA 1.7MT</t>
  </si>
  <si>
    <t xml:space="preserve">BASE AL ACEITE ROJO OXIDO 1 GLN. TAMSA                                                              </t>
  </si>
  <si>
    <t xml:space="preserve">BASE AL ACEITE TAMSA GRIS X GLN                                                                     </t>
  </si>
  <si>
    <t xml:space="preserve">BASE AL ACEITE TAMSA NEGRO X GLN                                                                    </t>
  </si>
  <si>
    <t xml:space="preserve">BASE ZINCROMATO 1/4 GLN. REYES                                                                      </t>
  </si>
  <si>
    <t xml:space="preserve">BASE ZINCROMATO 1/8 GLN. REYES                                                                      </t>
  </si>
  <si>
    <t xml:space="preserve">BASE ZINCROMATO AUTOMOTRIZ 1 GLN. JHOMERON                                                          </t>
  </si>
  <si>
    <t xml:space="preserve">BASE ZINCROMATO AUTOMOTRIZ 1/4 GLN. TAMSA                                                           </t>
  </si>
  <si>
    <t xml:space="preserve">BASE ZINCROMATO INDUSTRIAL  1 GLN. TCOLOR                                                         </t>
  </si>
  <si>
    <t xml:space="preserve">BASE ZINCROMATO INDUSTRIAL  1/4 GLN. TCOLOR                                                         </t>
  </si>
  <si>
    <t xml:space="preserve">BASE ZINCROMATO INDUSTRIAL 1 GLN. TAMSA                                                             </t>
  </si>
  <si>
    <t xml:space="preserve">BASE ZINCROMATO INDUSTRIAL 1/8 GLN. TAMSA                                                           </t>
  </si>
  <si>
    <t xml:space="preserve">BATEAS GRANDES                                                                                      </t>
  </si>
  <si>
    <t xml:space="preserve">BAYGON ESPIRALES                                                                                    </t>
  </si>
  <si>
    <t xml:space="preserve">BAYGON RASTRERO SPRAY (360ML) BAYGON                                                                </t>
  </si>
  <si>
    <t xml:space="preserve">BENCINA 1/2 LT.                                                                                     </t>
  </si>
  <si>
    <t xml:space="preserve">BENCINA 1/2 LT. LOSARO                                                                              </t>
  </si>
  <si>
    <t xml:space="preserve">BENCINA 1LT. MARTELL                                                                             </t>
  </si>
  <si>
    <t xml:space="preserve">BERBIQUI PROF PERILLA MADERA 12" TRUPER                                                             </t>
  </si>
  <si>
    <t xml:space="preserve">BISAGRA CAPUCHINA ALUM 3 1/2"x 3 1/2" SIGMA                                                         </t>
  </si>
  <si>
    <t xml:space="preserve">BISAGRA CAPUCHINA ALUM 3"x 3" SIGMA                                                                 </t>
  </si>
  <si>
    <t xml:space="preserve">BISAGRA CAPUCHINA ALUM 4"x 4" SIGMA                                                                 </t>
  </si>
  <si>
    <t xml:space="preserve">BISAGRA FIERRO P/SOLDAR 1/2"X4                                                      </t>
  </si>
  <si>
    <t xml:space="preserve">BISAGRA FIERRO P/SOLDAR 3/8"X4                                                               </t>
  </si>
  <si>
    <t xml:space="preserve">BISAGRA FIERRO P/SOLDAR 5/8"X4                                                                      </t>
  </si>
  <si>
    <t xml:space="preserve">BISAGRA FIJA ALUMINIZADA 1 1/2"x 1 1/2" SIGMA                                                       </t>
  </si>
  <si>
    <t xml:space="preserve">BISAGRA FIJA ALUMINIZADA 2"x 2" SIGMA                                                               </t>
  </si>
  <si>
    <t xml:space="preserve">BISAGRA FIJA ALUMINIZADA 21/2"x 21/2" SIGMA                                                               </t>
  </si>
  <si>
    <t xml:space="preserve">BISAGRA FIJA ALUMINIZADA 3 "X 3 " SIGMA                                                             </t>
  </si>
  <si>
    <t xml:space="preserve">BISAGRA FIJA ALUMINIZADA 4 "X 4 " SIGMA                                                             </t>
  </si>
  <si>
    <t xml:space="preserve">BISAGRA P/ESCALERA NRO 06                                                                           </t>
  </si>
  <si>
    <t xml:space="preserve">BOLFO PLUS                                                                                          </t>
  </si>
  <si>
    <t xml:space="preserve">BOMBA PEDROLLO 1.00HP CPM 620                                                                       </t>
  </si>
  <si>
    <t xml:space="preserve">BOMBA PEDROLLO 1/2 HP PK 60 PERIFERICA                                                              </t>
  </si>
  <si>
    <t>BORAX DECAHIDRATADO X KG</t>
  </si>
  <si>
    <t xml:space="preserve">BORNES P/BATERIA                                                                                    </t>
  </si>
  <si>
    <t xml:space="preserve">BOYA PARA TANQUE DE AGUA                                                                            </t>
  </si>
  <si>
    <t xml:space="preserve">BRAQUETE DE 1 X 40 WATT NEWSTAR                                                                     </t>
  </si>
  <si>
    <t>BRAZO DE  DUCHA PVC</t>
  </si>
  <si>
    <t xml:space="preserve">BRIDA DE 1"                                                                                         </t>
  </si>
  <si>
    <t xml:space="preserve">BRIDA DE 3/4"                                                                                       </t>
  </si>
  <si>
    <t xml:space="preserve">BROCA P/CONCRETO 1/2"                                                                               </t>
  </si>
  <si>
    <t xml:space="preserve">BROCA P/CONCRETO 1/4"                                                                               </t>
  </si>
  <si>
    <t xml:space="preserve">BROCA P/CONCRETO 1/4" TRUPER                                                                        </t>
  </si>
  <si>
    <t xml:space="preserve">BROCA P/CONCRETO 1/8"                                                                               </t>
  </si>
  <si>
    <t xml:space="preserve">BROCA P/CONCRETO 3/16"                                                                              </t>
  </si>
  <si>
    <t xml:space="preserve">BROCA P/CONCRETO 3/8"                                                                               </t>
  </si>
  <si>
    <t xml:space="preserve">BROCA P/CONCRETO 5/16"                                                                              </t>
  </si>
  <si>
    <t xml:space="preserve">BROCA P/CONCRETO 5/32"                                                                              </t>
  </si>
  <si>
    <t xml:space="preserve">BROCA P/CONCRETO 5/8"                                                                               </t>
  </si>
  <si>
    <t xml:space="preserve">BROCA P/CONCRETO 7/16"                                                                        </t>
  </si>
  <si>
    <t xml:space="preserve">BROCA P/FIERRO 1/16"                                                                                </t>
  </si>
  <si>
    <t xml:space="preserve">BROCA P/FIERRO 1/2"                                                                                 </t>
  </si>
  <si>
    <t xml:space="preserve">BROCA P/FIERRO 1/4"                                                                                 </t>
  </si>
  <si>
    <t xml:space="preserve">BROCA P/FIERRO 1/8"                                                                                 </t>
  </si>
  <si>
    <t xml:space="preserve">BROCA P/FIERRO 3/16"                                                                                </t>
  </si>
  <si>
    <t xml:space="preserve">BROCA P/FIERRO 3/32"                                                                                </t>
  </si>
  <si>
    <t xml:space="preserve">BROCA P/FIERRO 3/8"                                                                                 </t>
  </si>
  <si>
    <t xml:space="preserve">BROCA P/FIERRO 5/16"                                                                        </t>
  </si>
  <si>
    <t xml:space="preserve">BROCA P/FIERRO 5/32"                                                                                </t>
  </si>
  <si>
    <t xml:space="preserve">BROCA P/FIERRO 5/64"                                                                                </t>
  </si>
  <si>
    <t xml:space="preserve">BROCA P/FIERRO 7/64"                                                                                </t>
  </si>
  <si>
    <t xml:space="preserve">BROCA P/FIERRO 9/64"                                                                                </t>
  </si>
  <si>
    <t xml:space="preserve">BROCA P/MADERA 1/2"                                                                                 </t>
  </si>
  <si>
    <t xml:space="preserve">BROCA P/MADERA 1/4"                                                                           </t>
  </si>
  <si>
    <t xml:space="preserve">BROCA P/MADERA 1/8"                                                                                 </t>
  </si>
  <si>
    <t xml:space="preserve">BROCA P/MADERA 3/16"                                                                                </t>
  </si>
  <si>
    <t xml:space="preserve">BROCA P/MADERA 3/8"                                                                                 </t>
  </si>
  <si>
    <t xml:space="preserve">BROCA P/MADERA 5/16"                                                                                </t>
  </si>
  <si>
    <t xml:space="preserve">BROCA P/MADERA 5/32"                                                                                </t>
  </si>
  <si>
    <t xml:space="preserve">BROCA P/MADERA 5/8"                                                                                 </t>
  </si>
  <si>
    <t xml:space="preserve">BROCA P/ROTOMARTILLO 5/8" 20CM DEWALT                                                               </t>
  </si>
  <si>
    <t xml:space="preserve">BROCA P/ROTOMARTILLO 5/8" 40CM TITAN                                                                </t>
  </si>
  <si>
    <t>BROCA PROFIELD</t>
  </si>
  <si>
    <t xml:space="preserve">BROCHA 1 1/2"                                                                                   </t>
  </si>
  <si>
    <t xml:space="preserve">BROCHA 1 1/2"                                                                                       </t>
  </si>
  <si>
    <t xml:space="preserve">BROCHA 1 1/2" C &amp; A                                                                                 </t>
  </si>
  <si>
    <t xml:space="preserve">BROCHA 1 1/2" COPERSA                                                                               </t>
  </si>
  <si>
    <t xml:space="preserve">BROCHA 1 1/2" PONY                                                                                  </t>
  </si>
  <si>
    <t xml:space="preserve">BROCHA 1 1/2" TRUPER                                                                                </t>
  </si>
  <si>
    <t xml:space="preserve">BROCHA 1 1/2" TUMI                                                                                  </t>
  </si>
  <si>
    <t xml:space="preserve">BROCHA 1"                                                                                           </t>
  </si>
  <si>
    <t xml:space="preserve">BROCHA 1" ADELU                                                                                     </t>
  </si>
  <si>
    <t xml:space="preserve">BROCHA 1" C &amp; A                                                                                     </t>
  </si>
  <si>
    <t xml:space="preserve">BROCHA 1" NARANJA                                                                                            </t>
  </si>
  <si>
    <t xml:space="preserve">BROCHA 1" TUMI                                                                                            </t>
  </si>
  <si>
    <t xml:space="preserve">BROCHA 1/2" PONY                                                                                    </t>
  </si>
  <si>
    <t xml:space="preserve">BROCHA 1/2" TRUPER                                                                                  </t>
  </si>
  <si>
    <t xml:space="preserve">BROCHA 1/2" TUMI                                                                                    </t>
  </si>
  <si>
    <t xml:space="preserve">BROCHA 2 1/2" ADELU                                                                                 </t>
  </si>
  <si>
    <t xml:space="preserve">BROCHA 2 1/2" NARANJA                                                                                </t>
  </si>
  <si>
    <t xml:space="preserve">BROCHA 2 1/2" TRUPER                                                                                </t>
  </si>
  <si>
    <t xml:space="preserve">BROCHA 2 1/2" TUMI                                                                                  </t>
  </si>
  <si>
    <t xml:space="preserve">BROCHA 2"                                                                                      </t>
  </si>
  <si>
    <t xml:space="preserve">BROCHA 2" ADELU                                                                                     </t>
  </si>
  <si>
    <t xml:space="preserve">BROCHA 2" INCAYA                                                                                    </t>
  </si>
  <si>
    <t xml:space="preserve">BROCHA 2" NARANJA                                                                                    </t>
  </si>
  <si>
    <t xml:space="preserve">BROCHA 2" TRUPER                                                                                    </t>
  </si>
  <si>
    <t xml:space="preserve">BROCHA 3" ADELU                                                                                     </t>
  </si>
  <si>
    <t xml:space="preserve">BROCHA 3" C &amp; A                                                                                     </t>
  </si>
  <si>
    <t xml:space="preserve">BROCHA 3" COPERSA                                                                                   </t>
  </si>
  <si>
    <t xml:space="preserve">BROCHA 3" NARANJA                                                                                           </t>
  </si>
  <si>
    <t xml:space="preserve">BROCHA 3" TUMI                                                                                      </t>
  </si>
  <si>
    <t xml:space="preserve">BROCHA 3/4"                                                                                         </t>
  </si>
  <si>
    <t xml:space="preserve">BROCHA 3/4" TUMI                                                                                        </t>
  </si>
  <si>
    <t xml:space="preserve">BROCHA 4"                                                                                           </t>
  </si>
  <si>
    <t xml:space="preserve">BROCHA 4" C &amp; A                                                                                     </t>
  </si>
  <si>
    <t xml:space="preserve">BROCHA 4" INCAYA                                                                                    </t>
  </si>
  <si>
    <t xml:space="preserve">BROCHA 4" NARANJA                                                                                   </t>
  </si>
  <si>
    <t xml:space="preserve">BROCHA 4" TUMI                                                                                    </t>
  </si>
  <si>
    <t xml:space="preserve">BROCHA 5" ADELU                                                                                     </t>
  </si>
  <si>
    <t xml:space="preserve">BROCHA 5" INCAYA                                                                                    </t>
  </si>
  <si>
    <t xml:space="preserve">BROCHA 6" PONY                                                                                      </t>
  </si>
  <si>
    <t xml:space="preserve">CABEZAL D/BRONCE                                                                                    </t>
  </si>
  <si>
    <t xml:space="preserve">CABLE COAXIAL                                                                                       </t>
  </si>
  <si>
    <t xml:space="preserve">CABLE GPT#10 (AUTOMOTRIZ) INDECO                                                                    </t>
  </si>
  <si>
    <t xml:space="preserve">CABLE GPT#12 (AUTOMOTRIZ) INDECO                                                                    </t>
  </si>
  <si>
    <t xml:space="preserve">CABLE GPT#14 (AUTOMOTRIZ) INDECO                                                                    </t>
  </si>
  <si>
    <t xml:space="preserve">CABLE GPT#16 (AUTOMOTRIZ) INDECO                                                                    </t>
  </si>
  <si>
    <t xml:space="preserve">CABLE GPT#18 (AUTOMOTRIZ) INDECO                                                                    </t>
  </si>
  <si>
    <t xml:space="preserve">CABLE INTERNET UTP </t>
  </si>
  <si>
    <t xml:space="preserve">CABLE MELLIZO 2x14 BRANDE                                                                           </t>
  </si>
  <si>
    <t xml:space="preserve">CABLE MELLIZO 2x16 BRANDE                                                                           </t>
  </si>
  <si>
    <t xml:space="preserve">CABLE MELLIZO 2x18 BRANDE                                                                           </t>
  </si>
  <si>
    <t xml:space="preserve">CABLE MELLIZO 2x20 BRANDE                                                                           </t>
  </si>
  <si>
    <t xml:space="preserve">CABLE MELLIZO 2x22 BRANDE                                                                           </t>
  </si>
  <si>
    <t xml:space="preserve">CABLE PARA PARLANTE (BICOLOR)                                                                       </t>
  </si>
  <si>
    <t>CABLE PODER</t>
  </si>
  <si>
    <t xml:space="preserve">CABLE THW - 90 # 10 - AWG INDECO                                                                    </t>
  </si>
  <si>
    <t xml:space="preserve">CABLE THW - 90 # 12 - AWG INDECO                                                                     </t>
  </si>
  <si>
    <t xml:space="preserve">CABLE THW - 90 # 14 - AWG INDECO                                                                    </t>
  </si>
  <si>
    <t xml:space="preserve">CABLE VULCANIZADO 2x12 INDECO                                                                       </t>
  </si>
  <si>
    <t xml:space="preserve">CABLE VULCANIZADO 2x14 INDECO                                                                        </t>
  </si>
  <si>
    <t xml:space="preserve">CABLE VULCANIZADO 2x16 INDECO                                                                        </t>
  </si>
  <si>
    <t xml:space="preserve">CABLE VULCANIZADO 2x18 INDECO                                                                        </t>
  </si>
  <si>
    <t xml:space="preserve">CABLE VULCANIZADO 3X12                                                                              </t>
  </si>
  <si>
    <t xml:space="preserve">CABLE VULCANIZADO 3X14                                                                              </t>
  </si>
  <si>
    <t xml:space="preserve">CADENA                                                                                              </t>
  </si>
  <si>
    <t xml:space="preserve">CAJA DE PASE 10 X 10 X 70                                                                           </t>
  </si>
  <si>
    <t xml:space="preserve">CAJA DE PASE 10 X 15 X 70                                                                           </t>
  </si>
  <si>
    <t xml:space="preserve">CAJA DE PASE 15 X 11 X 80                                                                           </t>
  </si>
  <si>
    <t xml:space="preserve">CAJA DE PASE 15 X 15 X 70                                                                           </t>
  </si>
  <si>
    <t xml:space="preserve">CAJA DE PASE 20 X 15 X 10                                                                           </t>
  </si>
  <si>
    <t xml:space="preserve">CAJA DE PASE 20 X 20 X 10                                                                           </t>
  </si>
  <si>
    <t xml:space="preserve">CAJA DE PASE 20 X 25 X 10                                                                           </t>
  </si>
  <si>
    <t xml:space="preserve">CAJA DE PASO 80 X 80 KBA                                                                            </t>
  </si>
  <si>
    <t xml:space="preserve">CAJA METAL                                                                                          </t>
  </si>
  <si>
    <t xml:space="preserve">CAJA MODULAR BLANCA                                                                                 </t>
  </si>
  <si>
    <t xml:space="preserve">CAJA OCTAGONAL ECONOMICO                                                                               </t>
  </si>
  <si>
    <t xml:space="preserve">CAJA OCTAGONAL NICOLL                                                                               </t>
  </si>
  <si>
    <t xml:space="preserve">CAJA OCTOGONAL MATUSITA                                                                             </t>
  </si>
  <si>
    <t xml:space="preserve">CAJA OCTOGONAL PAVCO                                                                                </t>
  </si>
  <si>
    <t xml:space="preserve">CAJA OCTOGONAL PLASTICA                                                                             </t>
  </si>
  <si>
    <t xml:space="preserve">CAJA PVC PARA 1 LLAVE (2POLOS) KBA                                                                  </t>
  </si>
  <si>
    <t xml:space="preserve">CAJA PVC PARA 1 LLAVE (3POLOS) KBA                                                                  </t>
  </si>
  <si>
    <t xml:space="preserve">CAJA PVC PARA 10 LLAVES (20POLOS) KBA                                                                </t>
  </si>
  <si>
    <t xml:space="preserve">CAJA PVC PARA 2 LLAVES (4POLOS) KBA VISIBLE                                                                </t>
  </si>
  <si>
    <t xml:space="preserve">CAJA PVC PARA 4 LLAVES (8 POLOS) VISIBLE                                                              </t>
  </si>
  <si>
    <t xml:space="preserve">CAJA PVC PARA 6 LLAVES (12POLOS) KBA EMP.                                                               </t>
  </si>
  <si>
    <t xml:space="preserve">CAJA PVC PARA 8 LLAVES (16POLOS) KBA                                                                </t>
  </si>
  <si>
    <t xml:space="preserve">CAJA PVC PARA 9 LLAVES (18POLOS) KBA                                                                </t>
  </si>
  <si>
    <t xml:space="preserve">CAJA RECTANGULAR ECONOMICO                                                                                </t>
  </si>
  <si>
    <t xml:space="preserve">CAJA RECTANGULAR NICOLL                                                                             </t>
  </si>
  <si>
    <t xml:space="preserve">CAJA RECTANGULAR PAVCO                                                                              </t>
  </si>
  <si>
    <t xml:space="preserve">CAJA RECTANGULAR PLASTICA                                                                           </t>
  </si>
  <si>
    <t xml:space="preserve">CAL DE OBRA 17KG                                                                                    </t>
  </si>
  <si>
    <t xml:space="preserve">CAL DE OBRA 17KG DERQUSA                                                                            </t>
  </si>
  <si>
    <t xml:space="preserve">CAL NIEVE (13% - 36%) X 18 KG. LOSARO                                                               </t>
  </si>
  <si>
    <t xml:space="preserve">CAL NIEVE 17 KG.                   (sonia)                                                                 </t>
  </si>
  <si>
    <t xml:space="preserve">CAL NIEVE DERQUSA 1 KG.                                                                             </t>
  </si>
  <si>
    <t xml:space="preserve">CAL NIEVE DERQUSA 17 KG.                                                                            </t>
  </si>
  <si>
    <t xml:space="preserve">CALAMINA GALVANIZADA ONDA 0,14x800x3600                                                             </t>
  </si>
  <si>
    <t xml:space="preserve">CAMPEON PEGAMOSCA                                                                                   </t>
  </si>
  <si>
    <t xml:space="preserve">CANALETA 10 X 10 CON ADHESIVO HOME LIGHT                                                            </t>
  </si>
  <si>
    <t xml:space="preserve">CANALETA 10 X 15 CON ADHESIVO HOME LIGHT                                                            </t>
  </si>
  <si>
    <t xml:space="preserve">CANALETA 10 X 15 CON ADHESIVO SHUBERT                                                               </t>
  </si>
  <si>
    <t xml:space="preserve">CANALETA 10 X 20 CON ADHESIVO                                                                       </t>
  </si>
  <si>
    <t xml:space="preserve">CANALETA 10 X 20 CON ADHESIVO HOME LIGHT                                                            </t>
  </si>
  <si>
    <t xml:space="preserve">CANALETA 14 X 24 CON ADHESIVO HOME LIGHT                                                            </t>
  </si>
  <si>
    <t xml:space="preserve">CANALETA 19 X 39 CON ADHESIVO                                                                       </t>
  </si>
  <si>
    <t xml:space="preserve">CANALETA PVC DE PISO 40MM X 2MTS                                                                    </t>
  </si>
  <si>
    <t xml:space="preserve">CANDADO 20MM PORTE                                                                                  </t>
  </si>
  <si>
    <t xml:space="preserve">CANDADO 25MM                                                                                        </t>
  </si>
  <si>
    <t xml:space="preserve">CANDADO 25MM PORTE                                                                                  </t>
  </si>
  <si>
    <t xml:space="preserve">CANDADO 25MM YT27                                                                                   </t>
  </si>
  <si>
    <t xml:space="preserve">CANDADO 30MM                                                                                        </t>
  </si>
  <si>
    <t xml:space="preserve">CANDADO 30MM JINYE                                                                                  </t>
  </si>
  <si>
    <t xml:space="preserve">CANDADO 32MM                                                                                        </t>
  </si>
  <si>
    <t xml:space="preserve">CANDADO 32MM ECONOMICO                                                                              </t>
  </si>
  <si>
    <t xml:space="preserve">CANDADO 38MM                                                                                        </t>
  </si>
  <si>
    <t xml:space="preserve">CANDADO 38MM ECONOMICO                                                                              </t>
  </si>
  <si>
    <t xml:space="preserve">CANDADO 38MM PORTE                                                                                  </t>
  </si>
  <si>
    <t xml:space="preserve">CANDADO 40MM                                                                                        </t>
  </si>
  <si>
    <t xml:space="preserve">CANDADO 40MM PORTE                                                                                  </t>
  </si>
  <si>
    <t xml:space="preserve">CANDADO 40MM TRAVEX                                                                                 </t>
  </si>
  <si>
    <t xml:space="preserve">CANDADO 50MM                                                                                        </t>
  </si>
  <si>
    <t xml:space="preserve">CANDADO 50MM FORTE                                                                                  </t>
  </si>
  <si>
    <t xml:space="preserve">CANDADO 50MM JINYE                                                                                  </t>
  </si>
  <si>
    <t xml:space="preserve">CANDADO 50MM TRAVEX                                                                                 </t>
  </si>
  <si>
    <t xml:space="preserve">CANDADO 60MM TRAVEX                                                                                 </t>
  </si>
  <si>
    <t xml:space="preserve">CANDADO 70MM TRAVEX                                                                                 </t>
  </si>
  <si>
    <t xml:space="preserve">CANDADO 90MM TRAVEX                                                                                 </t>
  </si>
  <si>
    <t xml:space="preserve">CANDADO Y-110 50MM YALE                                                                             </t>
  </si>
  <si>
    <t>CANOPLA AC</t>
  </si>
  <si>
    <t>CANOPLA VAINSA REPUESTO</t>
  </si>
  <si>
    <t xml:space="preserve">CANTONERA 2" X 6MT                                                                                  </t>
  </si>
  <si>
    <t>CAÑO  GANZO</t>
  </si>
  <si>
    <t xml:space="preserve">CAÑO 1/2" AZUL                                              </t>
  </si>
  <si>
    <t xml:space="preserve">CAÑO 1/2" DE BRONCE JARDINERO                                                                              </t>
  </si>
  <si>
    <t xml:space="preserve">CAÑO 1/2" DE BRONCE PESADA CHICO                                                                    </t>
  </si>
  <si>
    <t xml:space="preserve">CAÑO 1/2" JARDINERO AZUL                                                                            </t>
  </si>
  <si>
    <t xml:space="preserve">CAÑO 1/2" JARDINERO AZURIN                                                                           </t>
  </si>
  <si>
    <t xml:space="preserve">CAÑO 1/2" JARDINERO CYA                                                                      </t>
  </si>
  <si>
    <t xml:space="preserve">CAÑO 1/2" JARDINERO KLEPER AMARILLO                                                                                     </t>
  </si>
  <si>
    <t xml:space="preserve">CAÑO 1/2" JARDINERO KROSS                                                                           </t>
  </si>
  <si>
    <t xml:space="preserve">CAÑO 1/2" JARDINERO METAL PESADA CINVAL                                                             </t>
  </si>
  <si>
    <t xml:space="preserve">CAÑO 1/2" JARDINERO RAYMA  ROJO                                                                    </t>
  </si>
  <si>
    <t xml:space="preserve">CAÑO 1/2" JARDINERO VALMAX                                                                          </t>
  </si>
  <si>
    <t xml:space="preserve">CAÑO 1/2" LAVATORIO  CROMADO FABRISUR                                                          </t>
  </si>
  <si>
    <t xml:space="preserve">CAÑO 1/2" LAVATORIO  RECORD                                               </t>
  </si>
  <si>
    <t xml:space="preserve">CAÑO 1/2" LAVATORIO BRONCE CROMADO FAVINSA                                                          </t>
  </si>
  <si>
    <t xml:space="preserve">CAÑO 1/2" LAVATORIO PESADO A304 WALITALY                                                            </t>
  </si>
  <si>
    <t xml:space="preserve">CAÑO PICO DE GANZO ACRILICO FAVINSA                                                                 </t>
  </si>
  <si>
    <t xml:space="preserve">CAÑO PICO DE GANZO CROMADO FAGRISUR                                                                 </t>
  </si>
  <si>
    <t xml:space="preserve">CAÑO PICO DE GANZO CROMADO FAVINSA                                                                  </t>
  </si>
  <si>
    <t xml:space="preserve">CAÑO PICO DE GANZO CROMADO LIMBICO                                                                  </t>
  </si>
  <si>
    <t xml:space="preserve">CAPUCHONES GRIS                                                                                     </t>
  </si>
  <si>
    <t xml:space="preserve">CAPUCHONES ROJOS                                                                                    </t>
  </si>
  <si>
    <t xml:space="preserve">CARBON P/AMOLADORA BLACK DECKER 41/2" C-531                                                         </t>
  </si>
  <si>
    <t xml:space="preserve">CARBON P/AMOLADORA BLACK DECKER 41/2" C-556                                                         </t>
  </si>
  <si>
    <t xml:space="preserve">CARBON P/AMOLADORA BOSCH 41/2" C-504 A                                                              </t>
  </si>
  <si>
    <t xml:space="preserve">CARBON P/AMOLADORA BOSCH 41/2" C-543                                                                </t>
  </si>
  <si>
    <t xml:space="preserve">CARBON P/AMOLADORA BOSCH C-508                                                                      </t>
  </si>
  <si>
    <t xml:space="preserve">CARBON P/AMOLADORA CROWN 41/2" C-532                                                                </t>
  </si>
  <si>
    <t xml:space="preserve">CARBON P/AMOLADORA CROWN C-538                                                                      </t>
  </si>
  <si>
    <t xml:space="preserve">CARBON P/AMOLADORA DEWALT 41/2" C-561                                                               </t>
  </si>
  <si>
    <t xml:space="preserve">CARBON P/AMOLADORA MAKITA 41/2" C-566                                                               </t>
  </si>
  <si>
    <t xml:space="preserve">CARBON P/ROTOMARTILLO BOSCH C-508A                                                                  </t>
  </si>
  <si>
    <t xml:space="preserve">CARBON P/ROTOMARTILLO BOSCH C-511                                                                   </t>
  </si>
  <si>
    <t xml:space="preserve">CARBON P/ROTOMARTILLO BOSCH C-527                                                                   </t>
  </si>
  <si>
    <t xml:space="preserve">CARBON P/ROTOMARTILLO BOSCH C-547                                                                   </t>
  </si>
  <si>
    <t xml:space="preserve">CARBON P/ROTOMARTILLO CRONW C-564                                                                   </t>
  </si>
  <si>
    <t xml:space="preserve">CARBON P/ROTOMARTILLO CROWN C-565                                                                   </t>
  </si>
  <si>
    <t xml:space="preserve">CARBON P/ROTOMARTILLO MAKITA C-584                                                                  </t>
  </si>
  <si>
    <t xml:space="preserve">CARBON P/ROTOMARTILLO Y AMOLADORA DEWALT C-548                                                      </t>
  </si>
  <si>
    <t xml:space="preserve">CARBONES NRO 236                                                                                    </t>
  </si>
  <si>
    <t xml:space="preserve">CARBONES NRO 264                                                                                    </t>
  </si>
  <si>
    <t xml:space="preserve">CARBONES NRO 280                                                                                    </t>
  </si>
  <si>
    <t xml:space="preserve">CARRETILLA C/ LLANTA FORZADA MARTELL                                                                </t>
  </si>
  <si>
    <t xml:space="preserve">CARRETILLA C/ LLANTA SUPER FORZADA SCHUBERT                                                         </t>
  </si>
  <si>
    <t xml:space="preserve">CARRETILLA CON ARENA FINA                                                                           </t>
  </si>
  <si>
    <t xml:space="preserve">CARRETILLA GAVANIZADA T/BUGGI   PESADA                                                                    </t>
  </si>
  <si>
    <t xml:space="preserve">CARRETILLA GAVANIZADA T/BUGGI  LIVIANA                                                                     </t>
  </si>
  <si>
    <t xml:space="preserve">CARRETILLA PESADA T/BUGGY ARMADA PRETUL                                                             </t>
  </si>
  <si>
    <t xml:space="preserve">CARRETILLA PESADA T/BUGGY ARMADA TRUPER                                                             </t>
  </si>
  <si>
    <t xml:space="preserve">CASCO DE SEGURIDAD NACIONALES                                                                       </t>
  </si>
  <si>
    <t xml:space="preserve">CASCO DE SEGURIDAD TRIDENTE                                                                         </t>
  </si>
  <si>
    <t xml:space="preserve">CASETONES 0.12 X 0.3 X 1.20                                                                         </t>
  </si>
  <si>
    <t xml:space="preserve">CASETONES 0.15 X 0.3 X 1.20                                                                         </t>
  </si>
  <si>
    <t xml:space="preserve">CATALIZADOR MASILLA TOQUE TAMSA CHISGUETE                                                           </t>
  </si>
  <si>
    <t>CAUTIL 30W EUROTOOLS</t>
  </si>
  <si>
    <t>CAUTIL 60W EUROTOOLS</t>
  </si>
  <si>
    <t xml:space="preserve">CAZADOR EN CEBO                                                                                     </t>
  </si>
  <si>
    <t xml:space="preserve">CEBO RATICIDA                                                                                       </t>
  </si>
  <si>
    <t xml:space="preserve">CEMENTO ANDINO ASTM TIPO V                                                                          </t>
  </si>
  <si>
    <t xml:space="preserve">CEMENTO ANDINO ULTRA TIPO HS                                                                        </t>
  </si>
  <si>
    <t xml:space="preserve">CEMENTO APU                                                                                         </t>
  </si>
  <si>
    <t xml:space="preserve">CEMENTO BLANCO 1KG. DERQUSA                                                                         </t>
  </si>
  <si>
    <t xml:space="preserve">CEMENTO BLANCO 1KG. LOSARO                                                                          </t>
  </si>
  <si>
    <t xml:space="preserve">CEMENTO BLANCO 1KG. MARTELL                                                                         </t>
  </si>
  <si>
    <t xml:space="preserve">CEMENTO BLANCO 1KG. NOVACERAM                                                                       </t>
  </si>
  <si>
    <t xml:space="preserve">CEMENTO SOL TIPO I                                                                                  </t>
  </si>
  <si>
    <t xml:space="preserve">CERA ACRILICA AL AGUA PERFUMADA 1 GLN. (3,5 LT) MARTELL                                             </t>
  </si>
  <si>
    <t xml:space="preserve">CERA ACRILICA BLANCO 1 GLN. AROMIX                                                                  </t>
  </si>
  <si>
    <t xml:space="preserve">CERA ACRILICA PERFUMADA BLANCO 1 GLN. AROMIX                                                        </t>
  </si>
  <si>
    <t xml:space="preserve">CERA AL AGUA 300 ML. SAPOLIO                                                                        </t>
  </si>
  <si>
    <t xml:space="preserve">CERA AL AGUA AMARILLA 1 GLN                                                                         </t>
  </si>
  <si>
    <t xml:space="preserve">CERA AL AGUA AUTOBRILLANTE AMARILLA C/TAPA 330ML. TEKNOWAX                                          </t>
  </si>
  <si>
    <t xml:space="preserve">CERA AL AGUA AUTOBRILLANTE AMARILLO 300 ML. SAPOLIO                                                 </t>
  </si>
  <si>
    <t xml:space="preserve">CERA AL AGUA AUTOBRILLANTE NEUTRAL C/TAPA 330ML. TEKNOWAX                                           </t>
  </si>
  <si>
    <t xml:space="preserve">CERA AL AGUA AUTOBRILLANTE ROJA 300 ML. SAPOLIO                                                     </t>
  </si>
  <si>
    <t xml:space="preserve">CERA AL AGUA AUTOBRILLANTE ROJA C/TAPA 330ML. TEKNOWAX                                              </t>
  </si>
  <si>
    <t xml:space="preserve">CERA AL AGUA NEUTRAL 1 GLN AROMIX                                                                   </t>
  </si>
  <si>
    <t xml:space="preserve">CERA AL AGUA PERFUMADA AMARILLA 1 GLN AROMIX                                                        </t>
  </si>
  <si>
    <t xml:space="preserve">CERA AL AGUA PERFUMADA BLANCA GLN. LOSARO                                                           </t>
  </si>
  <si>
    <t xml:space="preserve">CERA AL AGUA PERFUMADA ROJA 1 GLN AROMIX                                                            </t>
  </si>
  <si>
    <t xml:space="preserve">CERA AL AGUA PERFUMADA VERDE 1 GLN AROMIX                                                           </t>
  </si>
  <si>
    <t xml:space="preserve">CERA AUTOBRILLANTE NEUTRAL 1 GLN AROMIX                                                             </t>
  </si>
  <si>
    <t xml:space="preserve">CERA EN CREMA PARA AUTO C/SILICONA 200GR SAPOLIO                                                    </t>
  </si>
  <si>
    <t xml:space="preserve">CERA EN PASTA AMARILLO 300 ML. SAPOLIO                                                              </t>
  </si>
  <si>
    <t xml:space="preserve">CERA EN PASTA AMARILLO GLN. LOSARO                                                                  </t>
  </si>
  <si>
    <t xml:space="preserve">CERA EN PASTA NEGRO 300 ML. SAPOLIO                                                                 </t>
  </si>
  <si>
    <t xml:space="preserve">CERA EN PASTA NEUTRO 300 ML. SAPOLIO                                                                </t>
  </si>
  <si>
    <t xml:space="preserve">CERA EN PASTA ROJA 300 ML. TEKNO                                                                    </t>
  </si>
  <si>
    <t xml:space="preserve">CERA EN PASTA ROJO 300 ML. SAPOLIO                                                                  </t>
  </si>
  <si>
    <t xml:space="preserve">CERA EN PASTA VERDE 300 ML. SAPOLIO                                                                 </t>
  </si>
  <si>
    <t xml:space="preserve">CERA LIQUIDA NEGRO GLN. LOSARO                                                                      </t>
  </si>
  <si>
    <t xml:space="preserve">CERA LIQUIDA ROJO GLN.                                                                              </t>
  </si>
  <si>
    <t xml:space="preserve">CERA LIQUIDA ROJO GLN. LOSARO                                                                       </t>
  </si>
  <si>
    <t xml:space="preserve">CERA PREMIUN SILICONADA ROJA 1 GLN.LOSARO                                                           </t>
  </si>
  <si>
    <t xml:space="preserve">CERA SILICONADA ROJA 1 GLN. (3,5 LT) MARTELL                                                        </t>
  </si>
  <si>
    <t xml:space="preserve">CERRADURA 114 TRAVEX                                                                                </t>
  </si>
  <si>
    <t xml:space="preserve">CERRADURA 130 TRAVEX                                                                                </t>
  </si>
  <si>
    <t xml:space="preserve">CERRADURA 134 TRAVEX                                                                                </t>
  </si>
  <si>
    <t xml:space="preserve">CERRADURA 240 FORTE                                                                                </t>
  </si>
  <si>
    <t xml:space="preserve">CERRADURA 240 TRAVEX                                                                                </t>
  </si>
  <si>
    <t xml:space="preserve">CERRADURA MANIJA BRISA LB60DCANTOL                                                                  </t>
  </si>
  <si>
    <t xml:space="preserve">CERRADURA POMO BL80 CANTOL                                                                          </t>
  </si>
  <si>
    <t xml:space="preserve">CERRADURA POMO F8791BNET                                                                            </t>
  </si>
  <si>
    <t xml:space="preserve">CERRADURA POMO F8791SSET                                                                            </t>
  </si>
  <si>
    <t xml:space="preserve">CERRADURA SOBREPONER S900 CANTOL                                                                    </t>
  </si>
  <si>
    <t xml:space="preserve">CERRADURA SOBREPONER S900 TRAVEX                                                                    </t>
  </si>
  <si>
    <t>CERROJO 2"</t>
  </si>
  <si>
    <t>CERROJO 3"</t>
  </si>
  <si>
    <t xml:space="preserve">CERROJO ALDABA 2"                                                                                   </t>
  </si>
  <si>
    <t xml:space="preserve">CERROJO P/PORTON NRO 07"                                                                            </t>
  </si>
  <si>
    <t xml:space="preserve">CERROJO PICAPORTE 1 1/2"                                                                            </t>
  </si>
  <si>
    <t xml:space="preserve">CERROJO PICAPORTE 3"                                                                                </t>
  </si>
  <si>
    <t xml:space="preserve">CERROJO SANSOM 2"                                                                                </t>
  </si>
  <si>
    <t xml:space="preserve">CERROJO SANSOM 3"                                                                               </t>
  </si>
  <si>
    <t xml:space="preserve">CERROJO SANSOM CHICO                                                                                </t>
  </si>
  <si>
    <t xml:space="preserve">CERROJO SANSOM GRANDE                                                                               </t>
  </si>
  <si>
    <t xml:space="preserve">CHALECO POLYESTER C/CINTA REFLECTIVA                                                                </t>
  </si>
  <si>
    <t xml:space="preserve">CHAPA 333 (3GOLPES) TRAVEX                                                                          </t>
  </si>
  <si>
    <t xml:space="preserve">CHAPA 34 (3GOLPES) TRAVEX                                                                           </t>
  </si>
  <si>
    <t xml:space="preserve">CHAPA 911 (3GOLPES) TRAVEX                                                                          </t>
  </si>
  <si>
    <t>CHAPA CANTOL</t>
  </si>
  <si>
    <t xml:space="preserve">CHAPA D/ESCRITORIO ECON.                                                                            </t>
  </si>
  <si>
    <t xml:space="preserve">CHAPA PALANCA PISETY                                                                                </t>
  </si>
  <si>
    <t xml:space="preserve">CHAPA PERILLA 2100 TRAVEX                                                                           </t>
  </si>
  <si>
    <t xml:space="preserve">CHAPA PERILLA 2200 TRAVEX                                                                           </t>
  </si>
  <si>
    <t xml:space="preserve">CHAPA PERILLA 2300 TRAVEX                                                                           </t>
  </si>
  <si>
    <t xml:space="preserve">CHAPA PERILLA ACERADO                                                                               </t>
  </si>
  <si>
    <t xml:space="preserve">CHAPA PERILLA PISETY BOLA DORADO                                                                    </t>
  </si>
  <si>
    <t>CHAPA PERILLA WAILEC</t>
  </si>
  <si>
    <t xml:space="preserve">CHAPA POMO P/PUERTA CONTRAPLACADA ACERO INOX. YALE                                                  </t>
  </si>
  <si>
    <t xml:space="preserve">CHECK DE PIE 1 1/2" BRONCE GROSSO                                                                   </t>
  </si>
  <si>
    <t xml:space="preserve">CHECK DE PIE 1" BRONCE CINVAL                                                                       </t>
  </si>
  <si>
    <t xml:space="preserve">CHECK DE PIE 1/2" BRONCE CINVAL                                                                     </t>
  </si>
  <si>
    <t xml:space="preserve">CHECK DE PIE 1/2" BRONCE GROSSO                                                                     </t>
  </si>
  <si>
    <t xml:space="preserve">CHECK DE PIE 1/2" SCHUBERT                                                                          </t>
  </si>
  <si>
    <t xml:space="preserve">CHECK DE PIE 2"  BRONCE GROSSO                                                                      </t>
  </si>
  <si>
    <t xml:space="preserve">CHECK DE PIE 3/4" BRONCE CINVAL                                                                     </t>
  </si>
  <si>
    <t xml:space="preserve">CHECK DE POZO 1 1/4 "  GROSSO                                                                       </t>
  </si>
  <si>
    <t xml:space="preserve">CHECK VERTICAL 1" DE BRONCE CINVALL                                                                 </t>
  </si>
  <si>
    <t xml:space="preserve">CHECK VERTICAL 1" DE BRONCE ITALI AYRON                                                             </t>
  </si>
  <si>
    <t xml:space="preserve">CHECK VERTICAL 1" DE BRONCE VALMAX                                                               </t>
  </si>
  <si>
    <t xml:space="preserve">CHECK VERTICAL 1/2" DE BRONCE CINVALL                                                                 </t>
  </si>
  <si>
    <t xml:space="preserve">CHECK VERTICAL 1/2" DE BRONCE ITALI AYRON                                                           </t>
  </si>
  <si>
    <t xml:space="preserve">CHECK VERTICAL 1/2" DE BRONCE SCHUBERT                                                              </t>
  </si>
  <si>
    <t xml:space="preserve">CHECK VERTICAL 3/4" DE BRONCE CINVALL                                                                 </t>
  </si>
  <si>
    <t xml:space="preserve">CHEMA 3 ACELERANTE DE FRAGUA BIDON                                                                  </t>
  </si>
  <si>
    <t xml:space="preserve">CHEMA 3 ACELERANTE DE FRAGUA GLN                                                                    </t>
  </si>
  <si>
    <t xml:space="preserve">CINCEL 12 CUNA 1" S/EMPUNADURA                                                                      </t>
  </si>
  <si>
    <t xml:space="preserve">CINCEL 12 CUNA 3/4" S/EMPUNADURA                                                                    </t>
  </si>
  <si>
    <t xml:space="preserve">CINCEL DE FIERRO 1/2"                                                                               </t>
  </si>
  <si>
    <t xml:space="preserve">CINCEL DE FIERRO 3/8"                                                                               </t>
  </si>
  <si>
    <t xml:space="preserve">CINTA AISLANTE 3M TEMFLEX 20YDS 3M                                                                  </t>
  </si>
  <si>
    <t xml:space="preserve">CINTA AISLANTE 3M TEMFLEX 5YDS 3M                                                                   </t>
  </si>
  <si>
    <t xml:space="preserve">CINTA AISLANTE INDECO                                                             </t>
  </si>
  <si>
    <t xml:space="preserve">CINTA AMARILLA X ROLLO 200MT                                                                             </t>
  </si>
  <si>
    <t>CINTA DE EMBALAJE 2X100M</t>
  </si>
  <si>
    <t>CINTA DE EMBALAJE 2X40M</t>
  </si>
  <si>
    <t xml:space="preserve">CINTA DE EMBALAJE DELGADO                                                                           </t>
  </si>
  <si>
    <t xml:space="preserve">CINTA DOBLE CONTACTO                                                                                </t>
  </si>
  <si>
    <t xml:space="preserve">CINTA MASKING PROFESIONAL 3/4"X30 YARDAS                                                            </t>
  </si>
  <si>
    <t xml:space="preserve">CINTA MASKING TAPE USO GENERAL 1 1/2"X40 YARDAS PEGAFAN                                             </t>
  </si>
  <si>
    <t xml:space="preserve">CINTA MASKING TAPE USO GENERAL 1"X164FT TRUPER                                                      </t>
  </si>
  <si>
    <t xml:space="preserve">CINTA MASKING TAPE USO GENERAL 1"X30 YARDAS PEGAFAN                                                 </t>
  </si>
  <si>
    <t xml:space="preserve">CINTA MASKING TAPE USO GENERAL 1/2"X30 YARDAS PEGAFAN                                               </t>
  </si>
  <si>
    <t xml:space="preserve">CINTA MASKING TAPE USO GENERAL 11/2" TRUPER                                                         </t>
  </si>
  <si>
    <t xml:space="preserve">CINTA MASKING TAPE USO GENERAL 2" TRUPER                                                            </t>
  </si>
  <si>
    <t xml:space="preserve">CINTA MASKING TAPE USO GENERAL 2"X40 YARDAS 3M                                                      </t>
  </si>
  <si>
    <t xml:space="preserve">CINTA MASKING TAPE USO GENERAL 2"X40 YARDAS PEGAFAN                                                 </t>
  </si>
  <si>
    <t xml:space="preserve">CINTA MASKING TAPE USO GENERAL 3/4"X164FT TRUPER                                                    </t>
  </si>
  <si>
    <t xml:space="preserve">CINTA MASKING TAPE USO GENERAL 3/4"X27 YARDAS 3M                                                    </t>
  </si>
  <si>
    <t xml:space="preserve">CINTA METRICA 10 MT                                                                                 </t>
  </si>
  <si>
    <t xml:space="preserve">CINTA METRICA 30MT. C &amp; A                                                                           </t>
  </si>
  <si>
    <t xml:space="preserve">CINTA METRICA 3MT AC. AREQ.                                                                         </t>
  </si>
  <si>
    <t xml:space="preserve">CINTA METRICA 3MT KAMASA                                                                            </t>
  </si>
  <si>
    <t xml:space="preserve">CINTA METRICA 3MT SCHUBERT                                                                          </t>
  </si>
  <si>
    <t xml:space="preserve">CINTA METRICA 3MT STANLEY                                                                           </t>
  </si>
  <si>
    <t xml:space="preserve">CINTA METRICA 3MT TRUPER                                                                            </t>
  </si>
  <si>
    <t xml:space="preserve">CINTA METRICA 50 MT                                                                                 </t>
  </si>
  <si>
    <t xml:space="preserve">CINTA METRICA 50MT. ASAKI                                                                           </t>
  </si>
  <si>
    <t xml:space="preserve">CINTA METRICA 5MT                                                                                   </t>
  </si>
  <si>
    <t xml:space="preserve">CINTA METRICA 5MT AC. AREQ.                                                                         </t>
  </si>
  <si>
    <t>CINTA METRICA 5MT C/PROTECTOR</t>
  </si>
  <si>
    <t xml:space="preserve">CINTA METRICA 5MT GRIPPER IMPACTO 1" TRUPER                                                         </t>
  </si>
  <si>
    <t xml:space="preserve">CINTA METRICA 5MT GRIPPER IMPACTO 3/4 TRUPER                                                        </t>
  </si>
  <si>
    <t xml:space="preserve">CINTA METRICA 5MT KAMASA                                                                            </t>
  </si>
  <si>
    <t xml:space="preserve">CINTA METRICA 5MT SCHUBERT                                                                          </t>
  </si>
  <si>
    <t xml:space="preserve">CINTA METRICA 5MT STANLEY                                                                           </t>
  </si>
  <si>
    <t xml:space="preserve">CINTA METRICA 5MT TRUPER                                                                            </t>
  </si>
  <si>
    <t xml:space="preserve">CINTA METRICA 7.5MT                                                                                 </t>
  </si>
  <si>
    <t xml:space="preserve">CINTA METRICA 7.5MT KAMASA                                                                          </t>
  </si>
  <si>
    <t xml:space="preserve">CINTA METRICA 8MT ACER. AREQ.                                                                       </t>
  </si>
  <si>
    <t xml:space="preserve">CINTA METRICA 8MT PRETULS                                                                           </t>
  </si>
  <si>
    <t xml:space="preserve">CINTA METRICA 8MT TRUPER                                                                           </t>
  </si>
  <si>
    <t xml:space="preserve">CINTA METRICA P/CABLE 10MT. KAMASAKI                                                                </t>
  </si>
  <si>
    <t xml:space="preserve">CINTA PASA CABLE C/RESORTE 10MT. KLINSMANN                                                          </t>
  </si>
  <si>
    <t xml:space="preserve">CINTA PASA CABLE C/RESORTE 15MT. KLINSMANN                                                          </t>
  </si>
  <si>
    <t xml:space="preserve">CINTA PASA CABLE C/RESORTE 5MT. KLINSMANN                                                           </t>
  </si>
  <si>
    <t xml:space="preserve">CINTA PASA CABLE DE PLASTICO 5M/19MM BULLTOOLS                                                      </t>
  </si>
  <si>
    <t>CINTA PELIGRO AMARILLO</t>
  </si>
  <si>
    <t>CINTA PELIGRO ROJO</t>
  </si>
  <si>
    <t xml:space="preserve">CINTA ROJO X ROLLO 200MT                                                                                   </t>
  </si>
  <si>
    <t xml:space="preserve">CINTA TEFLON                                                                                        </t>
  </si>
  <si>
    <t xml:space="preserve">CINTA TEFLON MAGNUM                                                                                 </t>
  </si>
  <si>
    <t>CINTILLO 300X100UNID</t>
  </si>
  <si>
    <t>CINTILLO 4.8X300</t>
  </si>
  <si>
    <t>CINTILLO 4.8X400</t>
  </si>
  <si>
    <t>CINTILLO 4.8X500</t>
  </si>
  <si>
    <t>CINTILLO 400X100UNID</t>
  </si>
  <si>
    <t xml:space="preserve">CINTILLO NYLON BLANCO 3.6 X 200 MM                                                                  </t>
  </si>
  <si>
    <t xml:space="preserve">CINTILLO NYLON BLANCO 4,8 X 300 MM                                                                  </t>
  </si>
  <si>
    <t>CINTLLO 20 B/N</t>
  </si>
  <si>
    <t>CINTLLO 25 B/N</t>
  </si>
  <si>
    <t>CINTLLO 30 B/N</t>
  </si>
  <si>
    <t>CINTLLO 40 B/N</t>
  </si>
  <si>
    <t xml:space="preserve">CISTERNA COLOR AZUL 1200 LT. ROTOPLAS                                                               </t>
  </si>
  <si>
    <t xml:space="preserve">CIZALLA 12"                                                                                         </t>
  </si>
  <si>
    <t xml:space="preserve">CIZALLA 12" TRUPER                                                                                  </t>
  </si>
  <si>
    <t xml:space="preserve">CIZALLA 14 TRUPER                                                                                   </t>
  </si>
  <si>
    <t xml:space="preserve">CIZALLA 18"                                                                                         </t>
  </si>
  <si>
    <t xml:space="preserve">CIZALLA 18"  TRUPER                                                                                 </t>
  </si>
  <si>
    <t xml:space="preserve">CIZALLA 24"  C &amp; A                                                                                  </t>
  </si>
  <si>
    <t xml:space="preserve">CIZALLA 24" KAMASA                                                                                  </t>
  </si>
  <si>
    <t xml:space="preserve">CIZALLA 36"  KAMASA NEGRO                                                                           </t>
  </si>
  <si>
    <t xml:space="preserve">CLAVO ALBAÑIL 1 1/2" PRODAC                                                                         </t>
  </si>
  <si>
    <t xml:space="preserve">CLAVO ALBAÑIL 1" PRODAC                                                                             </t>
  </si>
  <si>
    <t xml:space="preserve">CLAVO ALBAÑIL 2 1/2"  ALDEA                                                                         </t>
  </si>
  <si>
    <t xml:space="preserve">CLAVO ALBAÑIL 2" ALDEA                                                                              </t>
  </si>
  <si>
    <t xml:space="preserve">CLAVO ALBAÑIL 2" MACHO                                                                             </t>
  </si>
  <si>
    <t xml:space="preserve">CLAVO ALBAÑIL 2" METALYCK                                                                           </t>
  </si>
  <si>
    <t xml:space="preserve">CLAVO ALBAÑIL 2" PRODAC                                                                             </t>
  </si>
  <si>
    <t xml:space="preserve">CLAVO ALBAÑIL 2" TREPER                                                                             </t>
  </si>
  <si>
    <t xml:space="preserve">CLAVO ALBAÑIL 3" ALDEA                                                                              </t>
  </si>
  <si>
    <t xml:space="preserve">CLAVO ALBAÑIL 3" MACHO                                                                             </t>
  </si>
  <si>
    <t xml:space="preserve">CLAVO ALBAÑIL 3" METALYCK                                                                           </t>
  </si>
  <si>
    <t xml:space="preserve">CLAVO ALBAÑIL 4" TREPER                                                                             </t>
  </si>
  <si>
    <t xml:space="preserve">CLAVO ALBAÑIL 5" CON CABEZA                                                                         </t>
  </si>
  <si>
    <t xml:space="preserve">CLAVO ALBAÑIL 5" PRODAC                                                                             </t>
  </si>
  <si>
    <t xml:space="preserve">CLAVO ALBAÑIL 7" CON CABEZA                                                                         </t>
  </si>
  <si>
    <t xml:space="preserve">CLAVO ALBAÑIL 8" CON CABEZA.                                                                        </t>
  </si>
  <si>
    <t xml:space="preserve">CLAVO ALCAYATA 2 1/2"                                                                               </t>
  </si>
  <si>
    <t xml:space="preserve">CLAVO ALCAYATA 2"                                                                                   </t>
  </si>
  <si>
    <t xml:space="preserve">CLAVO ALCAYATA 3"                                                                                   </t>
  </si>
  <si>
    <t xml:space="preserve">CLAVO ALCAYATA 3"  BARCO                                                                            </t>
  </si>
  <si>
    <t xml:space="preserve">CLAVO DE ACERO 1 1/2" BARCO                                                                         </t>
  </si>
  <si>
    <t xml:space="preserve">CLAVO DE ACERO 1" BARCO                                                                             </t>
  </si>
  <si>
    <t xml:space="preserve">CLAVO DE ACERO 2  1/2" BARCO                                                                        </t>
  </si>
  <si>
    <t xml:space="preserve">CLAVO DE ACERO 2 1/2" BARCO X CAJA                                                                      </t>
  </si>
  <si>
    <t xml:space="preserve">CLAVO DE ACERO 3 1/2" BARCO X CAJA                                                                  </t>
  </si>
  <si>
    <t xml:space="preserve">CLAVO DE ACERO 3" BARCO                                                                             </t>
  </si>
  <si>
    <t xml:space="preserve">CLAVO DE ACERO 3" BARCO X CAJA                                                                      </t>
  </si>
  <si>
    <t xml:space="preserve">CLAVO DE ACERO 4" BARCO                                                                             </t>
  </si>
  <si>
    <t xml:space="preserve">CLAVO DE ACERO 4" X CAJA                                                                            </t>
  </si>
  <si>
    <t xml:space="preserve">CLAVO DE ACERO 5" BARCO                                                                             </t>
  </si>
  <si>
    <t xml:space="preserve">CLAVO PARA CALAMINA 2 1/2" PRODAC                                                                   </t>
  </si>
  <si>
    <t xml:space="preserve">CLAVO PARA CALAMINA 2" PRODAC                                                                       </t>
  </si>
  <si>
    <t xml:space="preserve">CLORO LIQUIDO AL 6,5%  3,5 KG. MARTELL                                                              </t>
  </si>
  <si>
    <t xml:space="preserve">CLORO LIQUIDO AL 6,6%  3.30KG.  LOSARO                                                              </t>
  </si>
  <si>
    <t xml:space="preserve">CLORO LIQUIDO AL 7,5%  1GLN.  LOSARO                                                                </t>
  </si>
  <si>
    <t xml:space="preserve">COCODRILOS                                                                                          </t>
  </si>
  <si>
    <t xml:space="preserve">CODO 1" F/GALVANIZADO                                                                               </t>
  </si>
  <si>
    <t xml:space="preserve">CODO 1/2" BRONCE GROSSO LIVIANO                                                                            </t>
  </si>
  <si>
    <t xml:space="preserve">CODO 1/2" BRONCE GROSSO PESADO                                                                            </t>
  </si>
  <si>
    <t xml:space="preserve">CODO 1/2" F/GALVANIZADO                                                                             </t>
  </si>
  <si>
    <t xml:space="preserve">CODO 2X90 S/R AGUA PLASTICA                                                                         </t>
  </si>
  <si>
    <t xml:space="preserve">CODO 3" F/GALVANIZADO                                                                               </t>
  </si>
  <si>
    <t xml:space="preserve">CODO 3/4" BRONCE GROSSO                                                                             </t>
  </si>
  <si>
    <t xml:space="preserve">CODO 45º 1" S/R AGUA PLASTICA                                                                       </t>
  </si>
  <si>
    <t xml:space="preserve">CODO 45º 1/2" CPVC PAVCO                                                                            </t>
  </si>
  <si>
    <t xml:space="preserve">CODO 45º 1/2" S/R AGUA                                                                              </t>
  </si>
  <si>
    <t xml:space="preserve">CODO 45º 1/2" S/R AGUA NICOLL                                                                       </t>
  </si>
  <si>
    <t xml:space="preserve">CODO 45º 1/2" S/R AGUA PAVCO                                                                     </t>
  </si>
  <si>
    <t xml:space="preserve">CODO 45º 1/2" S/R AGUA PLASTICA                                                                     </t>
  </si>
  <si>
    <t xml:space="preserve">CODO 45º 2" AGUA HECHIZO                                                                   </t>
  </si>
  <si>
    <t xml:space="preserve">CODO 45º 2" DESAGUE GERFOR                                                                        </t>
  </si>
  <si>
    <t xml:space="preserve">CODO 45º 2" DESAGUE NICOLL                                                                          </t>
  </si>
  <si>
    <t xml:space="preserve">CODO 45º 2" DESAGUE PAVCO                                                                           </t>
  </si>
  <si>
    <t xml:space="preserve">CODO 45º 2" DESAGUE PLASTICA                                                                        </t>
  </si>
  <si>
    <t xml:space="preserve">CODO 45º 3" DESAGUE NICOLL                                                                          </t>
  </si>
  <si>
    <t xml:space="preserve">CODO 45º 3" DESAGUE PLASTICA                                                                        </t>
  </si>
  <si>
    <t xml:space="preserve">CODO 45º 3/4" S/R AGUA PAVCO                                                                     </t>
  </si>
  <si>
    <t xml:space="preserve">CODO 45º 4" DESAGUE GERFOR                                                                          </t>
  </si>
  <si>
    <t xml:space="preserve">CODO 45º 4" DESAGUE NICOLL                                                                          </t>
  </si>
  <si>
    <t xml:space="preserve">CODO 45º 4" DESAGUE PAVCO                                                                           </t>
  </si>
  <si>
    <t xml:space="preserve">CODO 45º 4" DESAGUE PLASTICA                                                                        </t>
  </si>
  <si>
    <t xml:space="preserve">CODO 45º 4" S/R AGUA PAVCO                                                                          </t>
  </si>
  <si>
    <t xml:space="preserve">CODO 45º 4" S/R AGUA PLASTICA                                                                       </t>
  </si>
  <si>
    <t xml:space="preserve">CODO 45º 6" ALCANTARILLADO                                                                          </t>
  </si>
  <si>
    <t xml:space="preserve">CODO 90° 1/2" MIXTO MATUSITA                                                                        </t>
  </si>
  <si>
    <t xml:space="preserve">CODO 90º 1 1/2" C/R AGUA PLASTICA                                                                   </t>
  </si>
  <si>
    <t xml:space="preserve">CODO 90º 1 1/2" S/R AGUA INYECTOPLAST                                                               </t>
  </si>
  <si>
    <t xml:space="preserve">CODO 90º 1 1/2" S/R AGUA PLASTICA                                                                   </t>
  </si>
  <si>
    <t xml:space="preserve">CODO 90º 1" C/R AGUA PLASTICA                                                                       </t>
  </si>
  <si>
    <t xml:space="preserve">CODO 90º 1" S/R AGUA PAVCO                                                                          </t>
  </si>
  <si>
    <t xml:space="preserve">CODO 90º 1" S/R AGUA PLASTICA                                                                       </t>
  </si>
  <si>
    <t xml:space="preserve">CODO 90º 1/2" C/R AGUA PAVCO                                                                        </t>
  </si>
  <si>
    <t xml:space="preserve">CODO 90º 1/2" C/R AGUA PLASTICA                                                                     </t>
  </si>
  <si>
    <t xml:space="preserve">CODO 90º 1/2" CPVC PAVCO                                                                            </t>
  </si>
  <si>
    <t xml:space="preserve">CODO 90º 1/2" MIXTO AGUA PAVCO                                                                      </t>
  </si>
  <si>
    <t xml:space="preserve">CODO 90º 1/2" MIXTO AGUA PLASTICA                                                                   </t>
  </si>
  <si>
    <t xml:space="preserve">CODO 90º 1/2" S/R AGUA NICOLL                                                                       </t>
  </si>
  <si>
    <t xml:space="preserve">CODO 90º 1/2" S/R AGUA PAVCO                                                                        </t>
  </si>
  <si>
    <t xml:space="preserve">CODO 90º 1/2" S/R AGUA PLASTICA                                                                     </t>
  </si>
  <si>
    <t xml:space="preserve">CODO 90º 2 1/2" S/R AGUA PLASTICA                                                                   </t>
  </si>
  <si>
    <t xml:space="preserve">CODO 90º 2" DESAGUE GERFOR                                                                        </t>
  </si>
  <si>
    <t xml:space="preserve">CODO 90º 2" DESAGUE NICOLL                                                                          </t>
  </si>
  <si>
    <t xml:space="preserve">CODO 90º 2" DESAGUE PAVCO                                                                           </t>
  </si>
  <si>
    <t xml:space="preserve">CODO 90º 2" DESAGUE PLASTICA                                                                        </t>
  </si>
  <si>
    <t xml:space="preserve">CODO 90º 2" S/R AGUA                                                                                </t>
  </si>
  <si>
    <t xml:space="preserve">CODO 90º 2" S/R AGUA INYECTOPLAST                                                                   </t>
  </si>
  <si>
    <t xml:space="preserve">CODO 90º 2" S/R AGUA PLASTICA                                                                       </t>
  </si>
  <si>
    <t xml:space="preserve">CODO 90º 3" DESAGUE NICOLL                                                                          </t>
  </si>
  <si>
    <t xml:space="preserve">CODO 90º 3" DESAGUE PLASTICA                                                                        </t>
  </si>
  <si>
    <t xml:space="preserve">CODO 90º 3" S/R AGUA PLASTICA                                                                       </t>
  </si>
  <si>
    <t xml:space="preserve">CODO 90º 3/4" CPVC                                                                                  </t>
  </si>
  <si>
    <t xml:space="preserve">CODO 90º 3/4" S/R AGUA PAVCO                                                                        </t>
  </si>
  <si>
    <t xml:space="preserve">CODO 90º 3/4" S/R AGUA PLASTICA                                                                     </t>
  </si>
  <si>
    <t xml:space="preserve">CODO 90º 4" DESAGUE GERFOR                                                                        </t>
  </si>
  <si>
    <t xml:space="preserve">CODO 90º 4" DESAGUE INYECTOPLAST                                                                    </t>
  </si>
  <si>
    <t xml:space="preserve">CODO 90º 4" DESAGUE NICOLL                                                                          </t>
  </si>
  <si>
    <t xml:space="preserve">CODO 90º 4" DESAGUE PAVCO                                                                           </t>
  </si>
  <si>
    <t xml:space="preserve">CODO 90º 4" DESAGUE PLASTICA                                                                        </t>
  </si>
  <si>
    <t xml:space="preserve">CODO 90º 6" ALCANTARILLADO                                                                          </t>
  </si>
  <si>
    <t xml:space="preserve">CODO VENTILACION 4" x 2" DESAGUE PAVCO                                                              </t>
  </si>
  <si>
    <t xml:space="preserve">COLA CLASICA CARPINTERO TEKNO                                                                       </t>
  </si>
  <si>
    <t xml:space="preserve">COLA EXTRA CARPINTERO TEKNO                                                                         </t>
  </si>
  <si>
    <t xml:space="preserve">COLA SINTETICA 1 GLN. LOSARO                                                                         </t>
  </si>
  <si>
    <t xml:space="preserve">COLA SINTETICA 1 KG. EL RAYO                                                                        </t>
  </si>
  <si>
    <t xml:space="preserve">COLA SINTETICA 1 KG. LOSARO                                                                         </t>
  </si>
  <si>
    <t xml:space="preserve">COLA SINTETICA 1 KG. MARTELL                                                                        </t>
  </si>
  <si>
    <t xml:space="preserve">COLA SINTETICA 1 KG. NOVACERAM                                                                      </t>
  </si>
  <si>
    <t xml:space="preserve">COLA SINTETICA 1/4 KG. LOSARO                                                                       </t>
  </si>
  <si>
    <t xml:space="preserve">COLA SINTETICA 1/4 KG. MARTELL                                                                      </t>
  </si>
  <si>
    <t xml:space="preserve">COLA SINTETICA 4 KG. (BALDE) MARTELL                                                                </t>
  </si>
  <si>
    <t xml:space="preserve">COLA SINTETICA 4 LT.NOVACERAM                                                                       </t>
  </si>
  <si>
    <t xml:space="preserve">COLA SINTETICA CARPINTERO GLN. TAMSA                                                                </t>
  </si>
  <si>
    <t xml:space="preserve">COMBA 1.5KG TRAMONTINA 3  LIBRAS                                                                    </t>
  </si>
  <si>
    <t xml:space="preserve">COMBA 1KG TRAMONTINA 2  LIBRAS                                                                    </t>
  </si>
  <si>
    <t xml:space="preserve">COMBA 2KG TRAMONTINA 4  LIBRAS                                                                      </t>
  </si>
  <si>
    <t xml:space="preserve">COMBA C/MANGO 4 LBS C &amp; A                                                                           </t>
  </si>
  <si>
    <t xml:space="preserve">COMBA ECONOMICA                                                                                     </t>
  </si>
  <si>
    <t xml:space="preserve">COMBA OCTAGONAL 12" 2.5 LIBRAS TRUPER                                                               </t>
  </si>
  <si>
    <t xml:space="preserve">COMBA OCTAGONAL 12" 3 LIBRAS TRUPER                                                                 </t>
  </si>
  <si>
    <t xml:space="preserve">COMBAS 6LB FIERRO FUNDIDO                                                                           </t>
  </si>
  <si>
    <t>CONCHO BASE/TECHO CARRET</t>
  </si>
  <si>
    <t>CONCHO BASE/TECHO X 5M3</t>
  </si>
  <si>
    <t>CONCHO BASE/TECHO XM 3</t>
  </si>
  <si>
    <t xml:space="preserve">CONECTOR COAXIAL "F" C/ROSCA                                                                        </t>
  </si>
  <si>
    <t xml:space="preserve">CONECTOR LUZ 1"                                                                                     </t>
  </si>
  <si>
    <t xml:space="preserve">CONECTOR LUZ 2"                                                                                     </t>
  </si>
  <si>
    <t xml:space="preserve">CONECTOR LUZ 3/4"                                                                                   </t>
  </si>
  <si>
    <t xml:space="preserve">CONECTOR P/CABLE COAXIAL TELEFONICA                                                                 </t>
  </si>
  <si>
    <t xml:space="preserve">CONECTOR ROSCA SCIENTIFIC                                                                           </t>
  </si>
  <si>
    <t xml:space="preserve">CONECTOR SCIENTIFIC SATELLITE PESADO                                                                       </t>
  </si>
  <si>
    <t>CONMUTACIÓN DOBLE PLATA TEOLUX</t>
  </si>
  <si>
    <t>CONMUTACIÓN SIMPLE PLATA TEOLUX</t>
  </si>
  <si>
    <t xml:space="preserve">CONTRATUERCA DE 2" BRONCE                                                                           </t>
  </si>
  <si>
    <t xml:space="preserve">CONTROL DE NIVEL ROTOPLAST(RADAR)                                                                   </t>
  </si>
  <si>
    <t xml:space="preserve">CORDON DE PLANCHA BRANDE                                                                            </t>
  </si>
  <si>
    <t xml:space="preserve">CORPORATION 1/2" AGUA                                                                               </t>
  </si>
  <si>
    <t xml:space="preserve">CORTAVIDRIO M/MADERA SCHUBERT                                                                       </t>
  </si>
  <si>
    <t xml:space="preserve">CORTAVIENTO                                                                                         </t>
  </si>
  <si>
    <t xml:space="preserve">CRUCETAS 1x1 BLANCO C/JALADOR                                                                       </t>
  </si>
  <si>
    <t xml:space="preserve">CRUCETAS 2x2 BLANCO C/JALADOR                                                                       </t>
  </si>
  <si>
    <t xml:space="preserve">CRUCETAS 3x3 BLANCO C/JALADOR                                                                       </t>
  </si>
  <si>
    <t xml:space="preserve">CURVA 1" AGUA PLASTICA                                                                              </t>
  </si>
  <si>
    <t xml:space="preserve">CURVA 1" LUZ SAP                                                                                    </t>
  </si>
  <si>
    <t xml:space="preserve">CURVA 1/2" AGUA PLASTICA                                                                            </t>
  </si>
  <si>
    <t xml:space="preserve">CURVA 2" AGUA                                                                                       </t>
  </si>
  <si>
    <t xml:space="preserve">CURVA 2" LUZ                                                                                        </t>
  </si>
  <si>
    <t xml:space="preserve">CURVA 3/4" AGUA PLASTICA                                                                            </t>
  </si>
  <si>
    <t xml:space="preserve">CURVA 3/4" LUZ - BLANCO PLASTICA                                                                    </t>
  </si>
  <si>
    <t xml:space="preserve">CURVA 3/4" LUZ - GRIS PAVCO                                                                      </t>
  </si>
  <si>
    <t xml:space="preserve">CURVA 3/4" LUZ - GRIS PLASTICA                                                                      </t>
  </si>
  <si>
    <t xml:space="preserve">CURVA 3/4" LUZ- GRIS NICOLL                                                                         </t>
  </si>
  <si>
    <t xml:space="preserve">CURVA 3/4" LUZ SAP                                                                                  </t>
  </si>
  <si>
    <t xml:space="preserve">CUTER                                                                                               </t>
  </si>
  <si>
    <t xml:space="preserve">CUTER JIAN SHONG                                                                                    </t>
  </si>
  <si>
    <t xml:space="preserve">CUTER TRUPER                                                                                        </t>
  </si>
  <si>
    <t xml:space="preserve">CUTTER KNIFE                                                                                        </t>
  </si>
  <si>
    <t>DADO CROMADO 10MM KAMASA</t>
  </si>
  <si>
    <t>DADO CROMADO 8MM KAMASA</t>
  </si>
  <si>
    <t xml:space="preserve">DADO MAGNETICO 3/8                                                                                  </t>
  </si>
  <si>
    <t xml:space="preserve">DADO MAGNETICO 5/16                                                                                 </t>
  </si>
  <si>
    <t xml:space="preserve">DADO NRO 08                                                                                         </t>
  </si>
  <si>
    <t xml:space="preserve">DADO NRO 10                                                                                         </t>
  </si>
  <si>
    <t xml:space="preserve">DADO NRO 11                                                                                         </t>
  </si>
  <si>
    <t xml:space="preserve">DADO NRO 13                                                                                         </t>
  </si>
  <si>
    <t xml:space="preserve">DADO NRO 15                                                                                         </t>
  </si>
  <si>
    <t xml:space="preserve">DADO NRO 17                                                                                         </t>
  </si>
  <si>
    <t xml:space="preserve">DADO NRO 22                                                                                         </t>
  </si>
  <si>
    <t xml:space="preserve">DADO NRO 24                                                                                         </t>
  </si>
  <si>
    <t xml:space="preserve">DADO POLIGONAL NRO 10 TRUPER                                                                        </t>
  </si>
  <si>
    <t xml:space="preserve">DADO POLIGONAL NRO 11 TRUPER                                                                        </t>
  </si>
  <si>
    <t xml:space="preserve">DADO POLIGONAL NRO 12 TRUPER                                                                        </t>
  </si>
  <si>
    <t xml:space="preserve">DADO POLIGONAL NRO 13 TRUPER                                                                        </t>
  </si>
  <si>
    <t xml:space="preserve">DADO POLIGONAL NRO 14 TRUPER                                                                        </t>
  </si>
  <si>
    <t xml:space="preserve">DADO POLIGONAL NRO 15 TRUPER                                                                        </t>
  </si>
  <si>
    <t xml:space="preserve">DADO POLIGONAL NRO 16 TRUPER                                                                        </t>
  </si>
  <si>
    <t xml:space="preserve">DADO POLIGONAL NRO 17 TRUPER                                                                        </t>
  </si>
  <si>
    <t xml:space="preserve">DCBDA08 4 1/2"x1/32"X7/8"                                                                           </t>
  </si>
  <si>
    <t xml:space="preserve">DCBNA32 14"X7/64"X1" NORTON                                                                         </t>
  </si>
  <si>
    <t xml:space="preserve">DCBNA32 9"x1/8x7/8" NORTON                                                                          </t>
  </si>
  <si>
    <t>DESAGUE  CROMADO CANASTILLA</t>
  </si>
  <si>
    <t xml:space="preserve">DESAGUE LAVATORIO PVC FAVINSA                                                                       </t>
  </si>
  <si>
    <t xml:space="preserve">DESARMADOR 3*3 KAMASA                                                                                         </t>
  </si>
  <si>
    <t xml:space="preserve">DESARMADOR DOBLE PUNTA 107                                                                          </t>
  </si>
  <si>
    <t xml:space="preserve">DESARMADOR DOBLE PUNTA 205                                                                          </t>
  </si>
  <si>
    <t xml:space="preserve">DESARMADOR DOBLE PUNTA 206                                                                          </t>
  </si>
  <si>
    <t xml:space="preserve">DESARMADOR DOBLE PUNTA 6X90MM TRUPER                                                                </t>
  </si>
  <si>
    <t xml:space="preserve">DESATORADOR LIQUIDO 1.4LT. MARTELL                                                                  </t>
  </si>
  <si>
    <t xml:space="preserve">DESATORADOR LIQUIDO LT. DERQUSA                                                                     </t>
  </si>
  <si>
    <t xml:space="preserve">DESATORADOR LIQUIDO LT. LOSARO                                                                      </t>
  </si>
  <si>
    <t xml:space="preserve">DESINFECTANTE AMBIENTAL PINO GLN. MARTELL                                                           </t>
  </si>
  <si>
    <t>DESINFECTANTE CLEAN BAÑO AZUL INDUSTRIAL</t>
  </si>
  <si>
    <t xml:space="preserve">DESINFECTANTE LIMON X 900 ML.                                                                       </t>
  </si>
  <si>
    <t xml:space="preserve">DESINFECTANTE PINO NATURAL FCO 900 ML. SAPOLIO                                                      </t>
  </si>
  <si>
    <t xml:space="preserve">DETERGENTE INDUSTRIAL X 15KG BEA                                                                    </t>
  </si>
  <si>
    <t xml:space="preserve">DETERGENTE INDUSTRIAL x 15KG SAPOLIO                                                                </t>
  </si>
  <si>
    <t xml:space="preserve">DIAFRAGMA DE JEBE SANI                                                                              </t>
  </si>
  <si>
    <t xml:space="preserve">DIAFRAGMA DE JEBE SAPITO                                                                            </t>
  </si>
  <si>
    <t>DIFERENCIAL 2X25A</t>
  </si>
  <si>
    <t>DIFERENCIAL 2X25A STRONGER</t>
  </si>
  <si>
    <t>DIFERENCIAL 2X32A</t>
  </si>
  <si>
    <t xml:space="preserve">DISCO 4 1/2" - DIAMOND SECO TIPO UYUSTOOLS                                                          </t>
  </si>
  <si>
    <t xml:space="preserve">DISCO CONCRETO CONTINUO CLASIC 4 1/2" NORTON                                                        </t>
  </si>
  <si>
    <t xml:space="preserve">DISCO CONCRETO CONTINUO PRO 4 1/2" NORTON                                                           </t>
  </si>
  <si>
    <t xml:space="preserve">DISCO DE CONCRETO 4 1/2"X 7/8" NORTON                                                               </t>
  </si>
  <si>
    <t xml:space="preserve">DISCO DE CONCRETO 4 1/2"X 7/8" UYUSTOOLS                                                            </t>
  </si>
  <si>
    <t xml:space="preserve">DISCO DE CONCRETO 7"X 7/8" MAKITA                                                                   </t>
  </si>
  <si>
    <t xml:space="preserve">DISCO DE CONCRETO 7"X 7/8" UYUSTOOLS                                                                </t>
  </si>
  <si>
    <t xml:space="preserve">DISCO DE CONCRETO 9"x 7/8" UYUSTOOLS                                                                </t>
  </si>
  <si>
    <t xml:space="preserve">DISCO DESBASTE 4 1/2" x 1/4 x 7/8                                                                   </t>
  </si>
  <si>
    <t xml:space="preserve">DISCO DESBASTE GRIS                                                                                 </t>
  </si>
  <si>
    <t xml:space="preserve">DISCO DESBASTE ROJO                                                                                 </t>
  </si>
  <si>
    <t xml:space="preserve">DISCO DIAMANTADO 4.1/2"" TURBO UYUSTOOLS                                                            </t>
  </si>
  <si>
    <t>DISCO FIERRO 41/2 NORTON</t>
  </si>
  <si>
    <t>DISCO FIERRO 7" NORTON</t>
  </si>
  <si>
    <t xml:space="preserve">DISCO PARA MADERA 4 1/2" AMARILLO                                                                  </t>
  </si>
  <si>
    <t xml:space="preserve">DISCO PARA MADERA 7 1/4" UYUSTOOLS                                                                  </t>
  </si>
  <si>
    <t xml:space="preserve">DISCO PARA MADERA 7 1/4" UYUSTOOLS 40DIENTES                                                                 </t>
  </si>
  <si>
    <t xml:space="preserve">DISCO ULTRA FINO DE CARBURO 9" - P/FIERRO NORTON                                                    </t>
  </si>
  <si>
    <t xml:space="preserve">DRIZA 1/2"                                                                                          </t>
  </si>
  <si>
    <t xml:space="preserve">DRIZA 1/4"  PREMIUM                                                                                 </t>
  </si>
  <si>
    <t xml:space="preserve">DRIZA 3/16 1KG EL ARQUERITO                                                                         </t>
  </si>
  <si>
    <t xml:space="preserve">DRIZA 3/32  1KG EL ARQUERITO                                                                        </t>
  </si>
  <si>
    <t xml:space="preserve">DRIZA 3/8 1KG EL ARQUERITO                                                                          </t>
  </si>
  <si>
    <t xml:space="preserve">DRIZA 3/8"  PREMIUM                                                                                 </t>
  </si>
  <si>
    <t xml:space="preserve">DRIZA 5/32 1KG EL ARQUERITO                                                                         </t>
  </si>
  <si>
    <t xml:space="preserve">DRIZA 7/16 1KG EL ARQUERITO                                                                         </t>
  </si>
  <si>
    <t xml:space="preserve">DUCHA PLASTICA C/CANASTILLA PESADO                                                                  </t>
  </si>
  <si>
    <t xml:space="preserve">DUCHA TERMICA LORENZETTY                                                                            </t>
  </si>
  <si>
    <t xml:space="preserve">DUCHAS COMPLETAS PVC                                                                                </t>
  </si>
  <si>
    <t xml:space="preserve">ECOTECHO P4 3X1.10 TRASLUCIDO BLANCO                                                                </t>
  </si>
  <si>
    <t xml:space="preserve">ELECTRODO PARA SOLDAR 1/8" NAZCA(SUPERCITO                                   </t>
  </si>
  <si>
    <t xml:space="preserve">ELECTRODO PARA SOLDAR 1/8" PUNTO AZUL                                                     </t>
  </si>
  <si>
    <t xml:space="preserve">ELECTRODO PARA SOLDAR 3/32" PUNTO AZUL                                                              </t>
  </si>
  <si>
    <t>EMPAQUETADURA 1/2</t>
  </si>
  <si>
    <t xml:space="preserve">ENCHUFE CIRCULAR SIMPLE NEGRO EPEM                                                                  </t>
  </si>
  <si>
    <t xml:space="preserve">ENCHUFE PLANO C/TIERRA NEGRO INDUST. DE JEBE                                                        </t>
  </si>
  <si>
    <t xml:space="preserve">ENCHUFE PLANO SIMPLE NEGRO EPEM                                                                     </t>
  </si>
  <si>
    <t xml:space="preserve">ENCHUFE PLANO VISION                                                                                </t>
  </si>
  <si>
    <t xml:space="preserve">ESCALERA  DE ALUMINIO MULTIPROPOSITO 150KG                                                          </t>
  </si>
  <si>
    <t xml:space="preserve">ESCALERA  DE MADERA x 10psos                                                                         </t>
  </si>
  <si>
    <t xml:space="preserve">ESCALERA  DE MADERA x 7psos                                                                         </t>
  </si>
  <si>
    <t xml:space="preserve">ESCALERA  DE MADERA x 8psos                                                                         </t>
  </si>
  <si>
    <t xml:space="preserve">ESCOBA CHELITA C/MANGO METALICO                                                                     </t>
  </si>
  <si>
    <t xml:space="preserve">ESCOBA MIGUELON C/MANGO METALICO                                                                    </t>
  </si>
  <si>
    <t xml:space="preserve">ESCOBA SUERPRACTIVA+RECOGEDOR                                                                       </t>
  </si>
  <si>
    <t>ESCOBA SUPERPRACTICA + RECOGEDOR</t>
  </si>
  <si>
    <t xml:space="preserve">ESCOBILLA DE ACERO 3X14 BROCE                                                                       </t>
  </si>
  <si>
    <t xml:space="preserve">ESCOBILLA DE ACERO 3X14 C&amp;A                                                                         </t>
  </si>
  <si>
    <t xml:space="preserve">ESCOBILLA DE ACERO 4X14 BROCE                                                                       </t>
  </si>
  <si>
    <t xml:space="preserve">ESCOBILLA DE COPA 3" BULLTOOLS                                                                      </t>
  </si>
  <si>
    <t xml:space="preserve">ESCOBILLA DE COPA 3" C&amp;A                                                                            </t>
  </si>
  <si>
    <t xml:space="preserve">ESCOBILLA DE COPA 4" BULLTOOLS                                                                      </t>
  </si>
  <si>
    <t xml:space="preserve">ESCOBILLA DE COPA 4" C&amp;A                                                                            </t>
  </si>
  <si>
    <t xml:space="preserve">ESCOBILLA DE COPA TRENZADO 3" TRUPER                                                                </t>
  </si>
  <si>
    <t xml:space="preserve">ESCOBILLA DE COPA TRENZADO 41/2" TRUPER                                                             </t>
  </si>
  <si>
    <t>ESCOBILLA RUEDA 8" NEGRO KAMASA</t>
  </si>
  <si>
    <t xml:space="preserve">ESCOBON HUDE                                                                                        </t>
  </si>
  <si>
    <t xml:space="preserve">ESCUADRA NRO 12"                                                                                    </t>
  </si>
  <si>
    <t xml:space="preserve">ESCUADRA NRO 24"                                                                                    </t>
  </si>
  <si>
    <t xml:space="preserve">ESCUADRA/CARPINTERO 24"x16" - AMARILLO KAMASA                                                       </t>
  </si>
  <si>
    <t xml:space="preserve">ESFERICA DE 1/2" CIM VAL                                                                            </t>
  </si>
  <si>
    <t xml:space="preserve">ESPARRAGO BASTON "J" 3/16 x 3"                                                                      </t>
  </si>
  <si>
    <t xml:space="preserve">ESPARRAGOS 3/4 X 1.80                                                                               </t>
  </si>
  <si>
    <t xml:space="preserve">ESPATULA 2" M/MADERA                                                         </t>
  </si>
  <si>
    <t xml:space="preserve">ESPATULA 2" TRUPER                                                                                  </t>
  </si>
  <si>
    <t xml:space="preserve">ESPATULA 3"  MANGO DE GOMA                                                                          </t>
  </si>
  <si>
    <t xml:space="preserve">ESPATULA 3" C &amp; A                                                                                   </t>
  </si>
  <si>
    <t xml:space="preserve">ESPATULA 3" M/MADERA                                                                                    </t>
  </si>
  <si>
    <t xml:space="preserve">ESPATULA 4" C &amp; A                                                                                   </t>
  </si>
  <si>
    <t xml:space="preserve">ESPATULA 4" TRUPER                                                                                  </t>
  </si>
  <si>
    <t xml:space="preserve">ESPONJA DE LIMPIEZA COLORES                                                                         </t>
  </si>
  <si>
    <t xml:space="preserve">ESTANQUE C/TAPA JET PLUS BLANCO TREBOL                                                    </t>
  </si>
  <si>
    <t xml:space="preserve">ESTANQUE C/TAPA JET PREMIUM BLANCO TREBOL                                                    </t>
  </si>
  <si>
    <t xml:space="preserve">ESTANQUE C/TAPA RAPID JET PLUS BONE TREBOL                                                          </t>
  </si>
  <si>
    <t xml:space="preserve">ESTANQUE FRESH BABY BLANCO TREBOL                                                                   </t>
  </si>
  <si>
    <t xml:space="preserve">ESTAÑO C/PASTA DE SOLDAR                                                                            </t>
  </si>
  <si>
    <t xml:space="preserve">ESTRIBO COLUMNA C1 18x18CM. BACO ASTM 6MMx20UND.                                                    </t>
  </si>
  <si>
    <t xml:space="preserve">ESTRIBO COLUMNA C2 8.5X26CM. BACO ASTM 6MMX20UND.                                                   </t>
  </si>
  <si>
    <t xml:space="preserve">ESTRIBO COLUMNA E2 17X22CM. BACO ASTM 3/8"X10UND.                                                   </t>
  </si>
  <si>
    <t xml:space="preserve">ESTRIBO COLUMNA E4 17X32CM. BACO ASTM 3/8"X10UND.                                                   </t>
  </si>
  <si>
    <t xml:space="preserve">ETE DURALON DOMEST CALIB 35 T.8 (GUANTE)                                                            </t>
  </si>
  <si>
    <t xml:space="preserve">ETE DURALON DOMEST CALIB 35 T.9 (GUANTE)                                                            </t>
  </si>
  <si>
    <t xml:space="preserve">ETE DURALON DOMEST CALIB 35 T.9.5  (GUANTE)                                                         </t>
  </si>
  <si>
    <t xml:space="preserve">EXTENSION 3M VULCANIZADO                                                                            </t>
  </si>
  <si>
    <t xml:space="preserve">EXTENSION 3MTS                                                                                      </t>
  </si>
  <si>
    <t xml:space="preserve">EXTENSION 4MTS                                                                                      </t>
  </si>
  <si>
    <t xml:space="preserve">EXTENSION 5MTS                                                                                      </t>
  </si>
  <si>
    <t xml:space="preserve">EXTENSION CHICO                                                                                     </t>
  </si>
  <si>
    <t xml:space="preserve">EXTENSION ENCASTRE 1/2" X 10" TRUPER                                                                </t>
  </si>
  <si>
    <t xml:space="preserve">EXTENSION ENCASTRE 1/2" X 5" TRUPER                                                                 </t>
  </si>
  <si>
    <t xml:space="preserve">EXTENSION GRANDE                                                                                    </t>
  </si>
  <si>
    <t xml:space="preserve">EXTENSION TRIPLE SPARK.                                                                             </t>
  </si>
  <si>
    <t xml:space="preserve">EXTENSION X3MT                                                                                    </t>
  </si>
  <si>
    <t xml:space="preserve">FIBRA ESPONJA ANATOMICA 6X CLASICA                                                                  </t>
  </si>
  <si>
    <t xml:space="preserve">FILTRO ROTOPLAST REPUESTO                                                                           </t>
  </si>
  <si>
    <t xml:space="preserve">FLUORESCENTE CIRCULAR 32W NEWSTAR                                                                   </t>
  </si>
  <si>
    <t xml:space="preserve">FLUORESCENTE CIRCULAR 32W PHILIPS                                                                   </t>
  </si>
  <si>
    <t xml:space="preserve">FLUORESCENTE LINEAL LED 36W                                                                         </t>
  </si>
  <si>
    <t xml:space="preserve">FOCO 1 CONTACTO 24 VOLT                                                                             </t>
  </si>
  <si>
    <t xml:space="preserve">FOCO AHORRADOR 18W 2 UÑAS NEWSTAR                                                                   </t>
  </si>
  <si>
    <t xml:space="preserve">FOCO AHORRADOR 18W 2UÑAS PHELIX                                                                     </t>
  </si>
  <si>
    <t xml:space="preserve">FOCO AHORRADOR 18W HOME LIGHT                                                                       </t>
  </si>
  <si>
    <t xml:space="preserve">FOCO AHORRADOR 21W 3 UÑAS HOME LIGHT                                                                </t>
  </si>
  <si>
    <t xml:space="preserve">FOCO AHORRADOR 27W 3 UÑAS HOME LIGHT                                                                </t>
  </si>
  <si>
    <t xml:space="preserve">FOCO AHORRADOR 27W ESPIRAL ULIX                                                                     </t>
  </si>
  <si>
    <t xml:space="preserve">FOCO AHORRADOR 36W 2UÑAS PHELIX                                                                     </t>
  </si>
  <si>
    <t xml:space="preserve">FOCO AHORRADOR 36W ESPIRAL                                                                          </t>
  </si>
  <si>
    <t xml:space="preserve">FOCO AHORRADOR 36W ESPIRAL DURILUX                                                                  </t>
  </si>
  <si>
    <t xml:space="preserve">FOCO AHORRADOR 36W ESPIRAL HOME LIGHT                                                               </t>
  </si>
  <si>
    <t xml:space="preserve">FOCO AHORRADOR 85W ESPIRAL ULIX                                                                     </t>
  </si>
  <si>
    <t xml:space="preserve">FOCO DICROICA                                                                                       </t>
  </si>
  <si>
    <t xml:space="preserve">FOCO LED 12 WHATS                                                                               </t>
  </si>
  <si>
    <t xml:space="preserve">FOCO LED 12 WHATS ASHUM                                                                               </t>
  </si>
  <si>
    <t xml:space="preserve">FOCO LED 13 WHATS                                                                                </t>
  </si>
  <si>
    <t xml:space="preserve">FOCO LED 15 WHATS                                                                                </t>
  </si>
  <si>
    <t xml:space="preserve">FOCO LED 15 WHATS ASHUM                                                                               </t>
  </si>
  <si>
    <t xml:space="preserve">FOCO LED 18 WHATS                                                                                </t>
  </si>
  <si>
    <t xml:space="preserve">FOCO LED 18 WHATS ASHUM                                                                               </t>
  </si>
  <si>
    <t xml:space="preserve">FOCO LED 36 WHATS                                                                                </t>
  </si>
  <si>
    <t xml:space="preserve">FOCO LED 38 WHATS                                                                                </t>
  </si>
  <si>
    <t xml:space="preserve">FOCO LED 45 WHATS                                                                                </t>
  </si>
  <si>
    <t xml:space="preserve">FOCO LED 5 WHATS.                                                                               </t>
  </si>
  <si>
    <t xml:space="preserve">FOCO LED 6 WHATS.                                                                               </t>
  </si>
  <si>
    <t xml:space="preserve">FOCO LED 7 WHATS  ASHUM                                                                               </t>
  </si>
  <si>
    <t xml:space="preserve">FOCO LED 7 WHATS  PHELIX                                                                               </t>
  </si>
  <si>
    <t xml:space="preserve">FOCO LED 9 WHATS                                                                                </t>
  </si>
  <si>
    <t xml:space="preserve">FOCO LED 9 WHATS  ASHUM                                                                               </t>
  </si>
  <si>
    <t>FOCO LED INTELIGENTE RECARGABLE</t>
  </si>
  <si>
    <t>FOCO LED PLATO 24w</t>
  </si>
  <si>
    <t>FOCO LED PLATO 36W</t>
  </si>
  <si>
    <t xml:space="preserve">FORMADOR D/EMPAQUETADURAS 3H T/AVIACION ADEX                                                        </t>
  </si>
  <si>
    <t xml:space="preserve">FORMONES x jgo 3 pzas m/ azul                                             </t>
  </si>
  <si>
    <t xml:space="preserve">FRAGUA INTERIORES ARENA 1 KG CELIMA                                                                 </t>
  </si>
  <si>
    <t xml:space="preserve">FRAGUA INTERIORES BEIGE 1 KG CELIMA                                                                 </t>
  </si>
  <si>
    <t xml:space="preserve">FRAGUA INTERIORES BLANCO 1 KG CELIMA                                                                </t>
  </si>
  <si>
    <t xml:space="preserve">FRAGUA INTERIORES BLANCO 1 KG NOVACERAM                                                             </t>
  </si>
  <si>
    <t xml:space="preserve">FRAGUA INTERIORES CUERO 1 KG NOVACERAM                                                              </t>
  </si>
  <si>
    <t xml:space="preserve">FRAGUA INTERIORES GRANIZO 1 KG CELIMA                                                               </t>
  </si>
  <si>
    <t xml:space="preserve">FRAGUA INTERIORES HUESO 1 KG CELIMA                                                                 </t>
  </si>
  <si>
    <t xml:space="preserve">FRAGUA INTERIORES MARRON 1 KG CELIMA                                                                </t>
  </si>
  <si>
    <t xml:space="preserve">FRAGUA INTERIORES MARRON 1 KG MARTELL                                                               </t>
  </si>
  <si>
    <t xml:space="preserve">FRAGUA INTERIORES NEGRO 1 KG CELIMA                                                                 </t>
  </si>
  <si>
    <t xml:space="preserve">FRAGUA PORCELANA DERQUSA - BLANCO c. 1 KILO                                                         </t>
  </si>
  <si>
    <t xml:space="preserve">FRAGUA PORCELANA EXTRA BLANCO 1 KG LOSARO                                                           </t>
  </si>
  <si>
    <t xml:space="preserve">FRAGUA PORCELANA MARRON 1 KG CHEMA                                                                  </t>
  </si>
  <si>
    <t xml:space="preserve">FRAGUA PREMIUM ORANGE 1 KG CELIMA                                                                   </t>
  </si>
  <si>
    <t xml:space="preserve">FRAGUA SUPER PORCELANA  AGUA MARINA 1 KG CHEMA                                                      </t>
  </si>
  <si>
    <t xml:space="preserve">FRAGUA SUPER PORCELANA ARENA 1 KG CHEMA                                                             </t>
  </si>
  <si>
    <t xml:space="preserve">FRAGUA SUPER PORCELANA BEIGE 1 KG CHEMA                                                             </t>
  </si>
  <si>
    <t xml:space="preserve">FRAGUA SUPER PORCELANA BLANCO 1 KG CHEMA                                                            </t>
  </si>
  <si>
    <t xml:space="preserve">FRAGUA SUPER PORCELANA BLANCO HUMO 1 KG CHEMA                                                       </t>
  </si>
  <si>
    <t xml:space="preserve">FRAGUA SUPER PORCELANA CASTAÑA 1 KG CHEMA                                                           </t>
  </si>
  <si>
    <t xml:space="preserve">FRAGUA SUPER PORCELANA CHAMPANGE 1 KG CHEMA                                                         </t>
  </si>
  <si>
    <t xml:space="preserve">FRAGUA SUPER PORCELANA CHOCOLATE 1 KG CHEMA                                                         </t>
  </si>
  <si>
    <t xml:space="preserve">FRAGUA SUPER PORCELANA CREPUSCULO 1 KG CHEMA                                                        </t>
  </si>
  <si>
    <t xml:space="preserve">FRAGUA SUPER PORCELANA CUERO 1 KG CHEMA                                                             </t>
  </si>
  <si>
    <t xml:space="preserve">FRAGUA SUPER PORCELANA GRIS 1 KG CHEMA                                                              </t>
  </si>
  <si>
    <t xml:space="preserve">FRAGUA SUPER PORCELANA GRIS OSCURO 1 KG CHEMA                                                       </t>
  </si>
  <si>
    <t xml:space="preserve">FRAGUA SUPER PORCELANA GRIS PLATA 1 KG CHEMA                                                        </t>
  </si>
  <si>
    <t xml:space="preserve">FRAGUA SUPER PORCELANA HUESO 1 KG CHEMA                                                             </t>
  </si>
  <si>
    <t xml:space="preserve">FRAGUA SUPER PORCELANA MADERA 1 KG CHEMA                                                            </t>
  </si>
  <si>
    <t xml:space="preserve">FRAGUA SUPER PORCELANA MARFIL 1 KG CHEMA                                                            </t>
  </si>
  <si>
    <t xml:space="preserve">FRAGUA SUPER PORCELANA NEGRA 1 KG CHEMA                                                             </t>
  </si>
  <si>
    <t xml:space="preserve">FRAGUA SUPER PORCELANA ROJO INTENSO 1 KG CHEMA                                                      </t>
  </si>
  <si>
    <t xml:space="preserve">FRAGUA SUPER PORCELANA TERRACOTA 1 KG CHEMA                                                         </t>
  </si>
  <si>
    <t xml:space="preserve">FRAGUA SUPER PORCELANA VERDE LIMON 1 KG CHEMA                                                       </t>
  </si>
  <si>
    <t>FRAGUADOR 20X7</t>
  </si>
  <si>
    <t>FRAGUADOR 21X16</t>
  </si>
  <si>
    <t>FRAGUADOR 22X11</t>
  </si>
  <si>
    <t>FRAGUADOR 30X20</t>
  </si>
  <si>
    <t xml:space="preserve">FRAGUADOR DE GOMA CHICO                                                                             </t>
  </si>
  <si>
    <t xml:space="preserve">FRAGUADOR GRANDE                                                                                    </t>
  </si>
  <si>
    <t xml:space="preserve">FRAGUADOR MEDIANO                                                                                   </t>
  </si>
  <si>
    <t xml:space="preserve">FRANELA                                                                                             </t>
  </si>
  <si>
    <t xml:space="preserve">FROTACHO DE MADERA 15x20 HUAYACAN                                                                   </t>
  </si>
  <si>
    <t xml:space="preserve">FROTACHO DE MADERA 17x25                                                                            </t>
  </si>
  <si>
    <t xml:space="preserve">FROTACHO DE MADERA 20X30                                                                    </t>
  </si>
  <si>
    <t xml:space="preserve">FROTACHO DE MADERA 38X24                                                              </t>
  </si>
  <si>
    <t xml:space="preserve">FROTACHO DE MADERA 40X26                                                                     </t>
  </si>
  <si>
    <t xml:space="preserve">FROTACHO DE MADERA 7x38 HUAYACAN                                                                    </t>
  </si>
  <si>
    <t>FROTACHO PARA LIJAR</t>
  </si>
  <si>
    <t xml:space="preserve">GABINETE ADOSABLE 2 POLOS                                                                           </t>
  </si>
  <si>
    <t xml:space="preserve">GABINETE EMPOTRABLE 12 POLOS                                                                        </t>
  </si>
  <si>
    <t xml:space="preserve">GABINETE EMPOTRABLE 3 POLOS                                                                         </t>
  </si>
  <si>
    <t xml:space="preserve">GABINETE EMPOTRABLE 5 POLOS                                                                         </t>
  </si>
  <si>
    <t xml:space="preserve">GABINETE EMPOTRABLE 8 POLOS DIN STAR ELECTRIC                                                       </t>
  </si>
  <si>
    <t xml:space="preserve">GABINETE TRIFASICO 3 POLOS                                                                          </t>
  </si>
  <si>
    <t xml:space="preserve">GAMEZAN LITEX 0.65% 1 KG GAMEZAN                                                                       </t>
  </si>
  <si>
    <t xml:space="preserve">GAMEZAN LITEX 5 % 1/2 KG. GAMEZAN                                                                   </t>
  </si>
  <si>
    <t xml:space="preserve">GAMEZAN LITEX 5% 1 KG GAMEZAN                                                                       </t>
  </si>
  <si>
    <t xml:space="preserve">GAMEZAN LITEX 5% 1/4 KG GAMEZAN                                                                     </t>
  </si>
  <si>
    <t xml:space="preserve">GAMEZAN LITEX 5% 25 GR GAMEZAN                                                                      </t>
  </si>
  <si>
    <t>GANCHO DE  CORTINA X DOC</t>
  </si>
  <si>
    <t>GANCHO INDUSTRIAL</t>
  </si>
  <si>
    <t xml:space="preserve">GLADE AROMA HAWAIIAN BREEZE 400ML                                                                   </t>
  </si>
  <si>
    <t xml:space="preserve">GLADE AROMA LAVANDA 400ML                                                                           </t>
  </si>
  <si>
    <t xml:space="preserve">GLADE AROMA LEMON FRESH 400ML                                                                       </t>
  </si>
  <si>
    <t xml:space="preserve">GLADE AROMA MANZANA Y CANELA 400ML                                                                  </t>
  </si>
  <si>
    <t xml:space="preserve">GLADE GEL ALEGRIA FLORAL 70G                                                                        </t>
  </si>
  <si>
    <t xml:space="preserve">GLADE GEL FLORAL PERFECTION 70G                                                                     </t>
  </si>
  <si>
    <t xml:space="preserve">GLADE GEL HOME LAVANDA 70G                                                                          </t>
  </si>
  <si>
    <t xml:space="preserve">GLADE GEL LEMON 70G                                                                                 </t>
  </si>
  <si>
    <t xml:space="preserve">GLADE TOQUE LAVANDA                                                                                 </t>
  </si>
  <si>
    <t xml:space="preserve">GLADE TOQUE LAVANDA REPUESTO                                                                        </t>
  </si>
  <si>
    <t xml:space="preserve">GLADE TOQUE MANZANA CANELA                                                                          </t>
  </si>
  <si>
    <t xml:space="preserve">GLADE TOQUE MANZANA CANELA REPUESTO                                                                 </t>
  </si>
  <si>
    <t xml:space="preserve">GLADEAUTOMOATICO HAWAIIAN 175GR MAQUINA                                                             </t>
  </si>
  <si>
    <t xml:space="preserve">GORRO AA                                                                                            </t>
  </si>
  <si>
    <t xml:space="preserve">GRAPA GALVANIZADA 3/4                                                                               </t>
  </si>
  <si>
    <t xml:space="preserve">GRAPA P/CONDUCTOR ELECTRICO NRO 08 RIME PLAST                                                       </t>
  </si>
  <si>
    <t xml:space="preserve">GRAPA P/CONDUCTOR ELECTRICO NRO 10 RIME PLAST                                                       </t>
  </si>
  <si>
    <t xml:space="preserve">GRAPA P/CONDUCTOR ELECTRICO NRO 12 RIME PLAST                                                       </t>
  </si>
  <si>
    <t xml:space="preserve">GRAPA PARA CABLE NRO 10       X CAJA                                                                       </t>
  </si>
  <si>
    <r>
      <t xml:space="preserve">GRAPA PARA CABLE NRO 10 </t>
    </r>
    <r>
      <rPr>
        <sz val="11"/>
        <color rgb="FFFF0000"/>
        <rFont val="Calibri"/>
        <family val="2"/>
        <scheme val="minor"/>
      </rPr>
      <t xml:space="preserve"> X 12UNID      </t>
    </r>
    <r>
      <rPr>
        <sz val="11"/>
        <color theme="1"/>
        <rFont val="Calibri"/>
        <family val="2"/>
        <scheme val="minor"/>
      </rPr>
      <t xml:space="preserve">                                                  </t>
    </r>
  </si>
  <si>
    <t xml:space="preserve">GRAPA PARA CABLE NRO 12        X CAJA                                                                         </t>
  </si>
  <si>
    <r>
      <t xml:space="preserve">GRAPA PARA CABLE NRO 12  </t>
    </r>
    <r>
      <rPr>
        <sz val="11"/>
        <color rgb="FFFF0000"/>
        <rFont val="Calibri"/>
        <family val="2"/>
        <scheme val="minor"/>
      </rPr>
      <t xml:space="preserve">X 12UNID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</si>
  <si>
    <t xml:space="preserve">GRASA AMARILLA 200 GRAMOS MARTELL                                                                   </t>
  </si>
  <si>
    <t xml:space="preserve">GRASA EP-2 LITHIUM MULTIPROPOSITO AMARILLO 120GRS. VISTONY                                          </t>
  </si>
  <si>
    <t xml:space="preserve">GRASA EP-2 LITHIUM MULTIPROPOSITO AMARILLO 453GRS. VISTONY                                          </t>
  </si>
  <si>
    <t xml:space="preserve">GRASA H-3 SERVICIO MODERADO VERDE 453GRS. VISTONY                                                   </t>
  </si>
  <si>
    <t xml:space="preserve">GRUÑA DE CANTO HIPPO                                                                                </t>
  </si>
  <si>
    <t xml:space="preserve">GRUÑA DE CENTRO HIPPO                                                                                </t>
  </si>
  <si>
    <t>GRUÑA EXTERIOR</t>
  </si>
  <si>
    <t>GRUÑA INTERIOR</t>
  </si>
  <si>
    <t xml:space="preserve">GUANTE BADANA STEELPRO AMARILLO                                                                     </t>
  </si>
  <si>
    <t xml:space="preserve">GUANTE CARNAZA STEELPRO AMARILLO                                                                    </t>
  </si>
  <si>
    <t>GUANTE CLUTE AMARILLO</t>
  </si>
  <si>
    <t>GUANTE CLUTE ROJO</t>
  </si>
  <si>
    <t xml:space="preserve">GUANTE CORRUGADO PLUS TALLA M                                                                       </t>
  </si>
  <si>
    <t xml:space="preserve">GUANTE CORRUGADO PLUS TALLA S (ROJO)                                                                </t>
  </si>
  <si>
    <t xml:space="preserve">GUANTE DE CUERO BADANA NACIONAL                                                                     </t>
  </si>
  <si>
    <t xml:space="preserve">GUANTE DE CUERO BLANCO BADONA                                                                       </t>
  </si>
  <si>
    <t xml:space="preserve">GUANTE DE CUERO REFORZADO. PAR. C&amp;A                                                                 </t>
  </si>
  <si>
    <t xml:space="preserve">GUANTE DE HILO C/P SUPERFLEX CLUTE                                                                  </t>
  </si>
  <si>
    <t xml:space="preserve">GUANTE DE LATEX CALIBRE 25 TALLA "M" DKG                                                            </t>
  </si>
  <si>
    <t xml:space="preserve">GUANTE DE LATEX CALIBRE 35 TALLA "L" DKG                                                            </t>
  </si>
  <si>
    <t xml:space="preserve">GUANTE DE LATEX CALIBRE 35 TALLA "M" DKG                                                            </t>
  </si>
  <si>
    <t xml:space="preserve">GUANTE DE LATEX CALIBRE 35 TALLA "M" VIRUTEX                                                        </t>
  </si>
  <si>
    <t xml:space="preserve">GUANTE DE PALMA LATEX                                                                               </t>
  </si>
  <si>
    <t xml:space="preserve">GUANTE PROFESIONAL CAL.35 TALLA "L" - NEGRO VIRUTEX                                                 </t>
  </si>
  <si>
    <t xml:space="preserve">GUANTE PROFESIONAL CAL.35 TALLA "XL" - NEGRO VIRUTEX                                                </t>
  </si>
  <si>
    <t xml:space="preserve">GUANTES ANTICORTE SPRO ROJO                                                                         </t>
  </si>
  <si>
    <t xml:space="preserve">GUANTES DE LAVANDERIA  "L" DKG                                                                      </t>
  </si>
  <si>
    <t xml:space="preserve">GUANTES DE LAVANDERIA  "M" DKG                                                                      </t>
  </si>
  <si>
    <t xml:space="preserve">GUANTES DE LAVANDERIA  "S" DKG                                                                      </t>
  </si>
  <si>
    <t xml:space="preserve">GUANTES DE LAVANDERIA 3M                                                                            </t>
  </si>
  <si>
    <t xml:space="preserve">GUANTES DE LAVANDERIA CREATIVA ROSAS "M" PAR VIRUTEX                                                </t>
  </si>
  <si>
    <t xml:space="preserve">GUANTES DE LAVANDERIA PESADO #7                                                                     </t>
  </si>
  <si>
    <t xml:space="preserve">GUANTES INDUSTRIALES C-25 T-7.5(12") ETERNA                                                         </t>
  </si>
  <si>
    <t xml:space="preserve">GUANTES INDUSTRIALES C-25 T-8(12") ETERNA                                                           </t>
  </si>
  <si>
    <t xml:space="preserve">GUANTES INDUSTRIALES C-35 T-S(8-1/2") ETERNA                                                        </t>
  </si>
  <si>
    <t xml:space="preserve">GUANTES MULTIFLEX LATEX STEELPRO                                                                    </t>
  </si>
  <si>
    <t xml:space="preserve">H NOVA 12.1X31.5MMX1.70MM CRISTALUM                                                                 </t>
  </si>
  <si>
    <t xml:space="preserve">HACHA BELLOTA 3" C/M                                                                                </t>
  </si>
  <si>
    <t xml:space="preserve">HARPIC LT </t>
  </si>
  <si>
    <t xml:space="preserve">HOJA DE SIERRA AC. AREQ.                                                                            </t>
  </si>
  <si>
    <t xml:space="preserve">HOJA DE SIERRA SANFLEX                                                                              </t>
  </si>
  <si>
    <t xml:space="preserve">HORMIGON BASE  X 5M3 OVALO                                                                                    </t>
  </si>
  <si>
    <t xml:space="preserve">HORMIGON BASE  X M3 OVALO                                                                                    </t>
  </si>
  <si>
    <t xml:space="preserve">HORMIGON BASE  X M3 PERALVILLO                                                                                    </t>
  </si>
  <si>
    <t xml:space="preserve">HORMIGON BASE  X5M3 PERALVILLO                                                                                    </t>
  </si>
  <si>
    <t xml:space="preserve">HOZ PAJARITA CHICO                                                                                  </t>
  </si>
  <si>
    <t xml:space="preserve">HOZ PAJARITA GRANDE                                                                                 </t>
  </si>
  <si>
    <t xml:space="preserve">HOZ PAJARITO                                                                                                </t>
  </si>
  <si>
    <t xml:space="preserve">IMPERMEABILIZANTE 1 GLN. CHEMA                                                                      </t>
  </si>
  <si>
    <t>INFLADOR CON BOMBIN 38X650MM KAMASA</t>
  </si>
  <si>
    <t xml:space="preserve">INFLADORES PARA PELOTA                                                                              </t>
  </si>
  <si>
    <t xml:space="preserve">INFLADORES PARA PELOTA TRUPER                                                                             </t>
  </si>
  <si>
    <t xml:space="preserve">INSECTICIDA LIQUIDO DERQUSA 900 LT                                                                  </t>
  </si>
  <si>
    <t xml:space="preserve">INSECTICIDA MATA ACAROS XTRIM 360ML                                                                 </t>
  </si>
  <si>
    <t xml:space="preserve">INSECTICIDA MATA ARAÑAS SAPOLIO 360ML                                                               </t>
  </si>
  <si>
    <t xml:space="preserve">INSECTICIDA MATA CUCARACHA BAYGON                                                                   </t>
  </si>
  <si>
    <t xml:space="preserve">INSECTICIDA MATA CUCARACHA SAPOLIO 360ML                                                            </t>
  </si>
  <si>
    <t xml:space="preserve">INSECTICIDA MATA MOSCA Y ZANCUDO SAPOLIO 360ML                                                      </t>
  </si>
  <si>
    <t xml:space="preserve">INSECTICIDA MATA PULGA SAPOLIO 360ML                                                                </t>
  </si>
  <si>
    <t xml:space="preserve">INSECTICIDA MATA PULGA XTRIM 360ML                                                                  </t>
  </si>
  <si>
    <t xml:space="preserve">INSECTICIDA MATA TERMITAS MARRON 360ML SAPOLIO                                                      </t>
  </si>
  <si>
    <t xml:space="preserve">INSECTICIDA MATA TODO 360ML SAPOLIO                                                                 </t>
  </si>
  <si>
    <t xml:space="preserve">INSECTICIDA MATA ZANCUDOS Y MOSCAS BAYGON                                                           </t>
  </si>
  <si>
    <t xml:space="preserve">INTERRUPTOR CONMUTADOR DOBLE DORADO TEOLUX                                                                </t>
  </si>
  <si>
    <t xml:space="preserve">INTERRUPTOR CONMUTADOR DOBLE EUROLUZ                                                                </t>
  </si>
  <si>
    <t xml:space="preserve">INTERRUPTOR CONMUTADOR DOBLE IMITACION                                                                </t>
  </si>
  <si>
    <t xml:space="preserve">INTERRUPTOR CONMUTADOR DOBLE PLATEADO TEOLUX                                                                </t>
  </si>
  <si>
    <t xml:space="preserve">INTERRUPTOR CONMUTADOR DOBLE TICINO                                                               </t>
  </si>
  <si>
    <t xml:space="preserve">INTERRUPTOR CONMUTADOR SIMPLE EUROLUZ                                                               </t>
  </si>
  <si>
    <t xml:space="preserve">INTERRUPTOR CONMUTADOR SIMPLE IMITACION                                                               </t>
  </si>
  <si>
    <t xml:space="preserve">INTERRUPTOR CONMUTADOR SIMPLE TICINO                                                               </t>
  </si>
  <si>
    <t xml:space="preserve">INTERRUPTOR DOBLE BTICINO                                                                           </t>
  </si>
  <si>
    <t>INTERRUPTOR DOBLE DORADO TEOLUX</t>
  </si>
  <si>
    <t xml:space="preserve">INTERRUPTOR DOBLE EPEM                                                                              </t>
  </si>
  <si>
    <t xml:space="preserve">INTERRUPTOR DOBLE EUROLUZ                                                                           </t>
  </si>
  <si>
    <t>INTERRUPTOR DOBLE PLATA TEOLUX</t>
  </si>
  <si>
    <t xml:space="preserve">INTERRUPTOR MIXTO EUROLUZ                                                                </t>
  </si>
  <si>
    <t xml:space="preserve">INTERRUPTOR SAPITO                                                    </t>
  </si>
  <si>
    <t xml:space="preserve">INTERRUPTOR SIMPLE BTICINO                                                                          </t>
  </si>
  <si>
    <t xml:space="preserve">INTERRUPTOR SIMPLE EMPOTRADO AVANT GENOVA                                                           </t>
  </si>
  <si>
    <t xml:space="preserve">INTERRUPTOR SIMPLE EUROLUZ                                                                          </t>
  </si>
  <si>
    <t xml:space="preserve">INTERRUPTOR SIMPLE EUROLUZ X CAJA                                                                         </t>
  </si>
  <si>
    <t xml:space="preserve">INTERRUPTOR SIMPLE VISIBLE BTICINO                                                                  </t>
  </si>
  <si>
    <t xml:space="preserve">INTERRUPTOR SIMPLE VISIBLE HOME LIGHT                                                               </t>
  </si>
  <si>
    <t xml:space="preserve">INTERRUPTOR TRIPLE BTICINO                                                                          </t>
  </si>
  <si>
    <t xml:space="preserve">JABON ANTIBACTERIAL X 350  ML. MARTELL                                                              </t>
  </si>
  <si>
    <t xml:space="preserve">JABON LIQUIDO PERFUMADO LT.. CHIMU                                                                  </t>
  </si>
  <si>
    <t xml:space="preserve">JABON LIQUIDO TRADICIONAL GLN.                                                                      </t>
  </si>
  <si>
    <t xml:space="preserve">JALADOR DE AGUA 50 CM                                                                               </t>
  </si>
  <si>
    <t xml:space="preserve">JGO D/LLAVES MIXTA X11 ASAKI                                                                        </t>
  </si>
  <si>
    <t xml:space="preserve">JGO D/LLAVES MIXTA X5 KAMASA                                                                        </t>
  </si>
  <si>
    <t xml:space="preserve">JGO D/LLAVES MIXTAS PESADAS                                                                         </t>
  </si>
  <si>
    <t xml:space="preserve">JGO D/LLAVES TORX EST/PLST X 9 PZAS TRUPER                                                          </t>
  </si>
  <si>
    <t xml:space="preserve">JGO DADOS MM ENCASTRE 1/2" X 8 PZAS TRUPER                                                          </t>
  </si>
  <si>
    <t xml:space="preserve">JGO DADOS PULG ENCASTRE 1/2" X 8 PZAS TRUPER                                                        </t>
  </si>
  <si>
    <t xml:space="preserve">JGO DE 13 LLAVES ALLENS STANDAR-TRUPER                                                              </t>
  </si>
  <si>
    <t xml:space="preserve">JGO DE 7 LLAVES TORX, LARGAS ORGANIZADOR                                                            </t>
  </si>
  <si>
    <t xml:space="preserve">JGO DE 9 LLAVES TORX, LARGAS ORGANIZADOR                                                            </t>
  </si>
  <si>
    <t xml:space="preserve">JGO DE ACOPLE Y CONECTORES RAPIDOS DE LATON 6                                                       </t>
  </si>
  <si>
    <t xml:space="preserve">JGO DE ESCOBILLA NRO 07                                                                             </t>
  </si>
  <si>
    <t xml:space="preserve">JGO DE ESCOBILLAS P/LIJAR                                                                           </t>
  </si>
  <si>
    <t xml:space="preserve">JGO DE LIMATON 3X140MM 10 PZS KAMASA                                                                </t>
  </si>
  <si>
    <t xml:space="preserve">JGO DE LLAVE ALLENS KAMASA (10UNID)                                                                 </t>
  </si>
  <si>
    <t xml:space="preserve">JGO DE PIEDRAS X 10PZAS                                                                             </t>
  </si>
  <si>
    <t xml:space="preserve">JGO DE PISTOLA SOPLETEADORA C/2BOQUILLAS                                                            </t>
  </si>
  <si>
    <t xml:space="preserve">JGO DE PUNTA DE DESARMADORES KAMASA 10PZAS                                                                </t>
  </si>
  <si>
    <t xml:space="preserve">JGO DEENCHUFE MENEKE 3+1 X 16AMP                                                                    </t>
  </si>
  <si>
    <t xml:space="preserve">JGO MECHA DE PALETA 1/2"X5" TRUPER                                                                  </t>
  </si>
  <si>
    <t xml:space="preserve">JGO PIEDRA P/AFILAR                                                                                 </t>
  </si>
  <si>
    <t xml:space="preserve">JUEGO DE DESARMADOR AISLADO 6 PZAS                                                                  </t>
  </si>
  <si>
    <t xml:space="preserve">JUEGO DE TRAMPA BOTELLA FAVINSA                                                                     </t>
  </si>
  <si>
    <t xml:space="preserve">JUEGO DE TRAMPA BOTELLA SANIFER                                                                     </t>
  </si>
  <si>
    <t xml:space="preserve">JUEGO PARA INSTALAR CERRADURAS 3 PZAS                                                               </t>
  </si>
  <si>
    <t xml:space="preserve">JUEGO PARA INSTALAR CERRADURAS 5 PZAS PRETUL                                                        </t>
  </si>
  <si>
    <t xml:space="preserve">JUEGOS DE ESCOBILLA PARA TALADRO KAMASA                                                             </t>
  </si>
  <si>
    <t xml:space="preserve">KIT DE ACCESORIOS ADHESIVOS BLANCO TREBOL                                                           </t>
  </si>
  <si>
    <t xml:space="preserve">KIT DE ACCESORIOS ADHESIVOS BONE TREBOL                                                             </t>
  </si>
  <si>
    <t xml:space="preserve">KIT EXTENSION DADOS X 3UNID                                                                         </t>
  </si>
  <si>
    <t>KIT TRAMPA PLAVATORIO TREBOL</t>
  </si>
  <si>
    <t xml:space="preserve">KRESSO AMERICANO 1 GLN. LOSARO                                                                      </t>
  </si>
  <si>
    <t xml:space="preserve">KRESSO AMERICANO 1 LT. LOSARO                                                                       </t>
  </si>
  <si>
    <t xml:space="preserve">KRESSO DESINFECTANTE 1 LT. LOSARO                                                                   </t>
  </si>
  <si>
    <t xml:space="preserve">KRESSO DESINFECTANTE 1 LT. MARTELL                                                                  </t>
  </si>
  <si>
    <t xml:space="preserve">KRESSO DESINFECTANTE 1GLN. MARTELL                                                                  </t>
  </si>
  <si>
    <t xml:space="preserve">KRESSO DESINFECTANTE 3.5LT. AROMIX                                                                  </t>
  </si>
  <si>
    <t xml:space="preserve">KRESSO DESINFECTANTE GLN.                                                                           </t>
  </si>
  <si>
    <t xml:space="preserve">KRESSO DESINFECTANTE LT.                                                                            </t>
  </si>
  <si>
    <t xml:space="preserve">KRESSO DESINFECTANTE LT. AROLIT                                                                     </t>
  </si>
  <si>
    <t xml:space="preserve">KRESSO DESINFECTANTE LT. AROMIX                                                                     </t>
  </si>
  <si>
    <t>LACA SELLADORA 1/4GLN TAMSA</t>
  </si>
  <si>
    <t xml:space="preserve">LACA SELLADORA CARPINTERO 1/4 GLN. JHOMERON                                                         </t>
  </si>
  <si>
    <t xml:space="preserve">LACA SELLADORA CLASICA 1 GLN. PARACAS                                                               </t>
  </si>
  <si>
    <t xml:space="preserve">LADRILLO HUECO 12X30X30 LISO KALLPA                                                                 </t>
  </si>
  <si>
    <t xml:space="preserve">LADRILLO HUECO 12X30X30 LISO PIRAMIDE                                                               </t>
  </si>
  <si>
    <t xml:space="preserve">LADRILLO HUECO 12X30X30 RAYA ARCIMAX                                                                </t>
  </si>
  <si>
    <t xml:space="preserve">LADRILLO HUECO 12X30X30 RAYA PIRAMIDE                                                               </t>
  </si>
  <si>
    <t xml:space="preserve">LADRILLO HUECO 15X30X30 ARCIMAX                                                                     </t>
  </si>
  <si>
    <t xml:space="preserve">LADRILLO HUECO 15X30X30 LISO PIRAMIDE                                                               </t>
  </si>
  <si>
    <t xml:space="preserve">LADRILLO HUECO 15X30X30 RAYA KALLPA                                                                 </t>
  </si>
  <si>
    <t xml:space="preserve">LADRILLO HUECO 15X30X30 RAYA PIRAMIDE                                                               </t>
  </si>
  <si>
    <t xml:space="preserve">LADRILLO HUECO 8X30X30 ARCIMAX                                                                      </t>
  </si>
  <si>
    <t xml:space="preserve">LADRILLO HUECO 8X30X30 KALLPA                                                                       </t>
  </si>
  <si>
    <t xml:space="preserve">LADRILLO KING KONG 15 HUECOS                                                                        </t>
  </si>
  <si>
    <t xml:space="preserve">LADRILLO KING KONG 15 HUECOS KALLPA                                                                 </t>
  </si>
  <si>
    <t xml:space="preserve">LADRILLO KING KONG 18 HUECOS ARCIMAX                                                                </t>
  </si>
  <si>
    <t xml:space="preserve">LADRILLO KING KONG 18 HUECOS KALLPA                                                                 </t>
  </si>
  <si>
    <t xml:space="preserve">LADRILLO KING KONG 18 HUECOS PIRAMIDE                                                               </t>
  </si>
  <si>
    <t xml:space="preserve">LADRILLO KING KONG CARAVISTA PIRAMIDE                                                               </t>
  </si>
  <si>
    <t xml:space="preserve">LADRILLO KING KONG COCIDO 1RA.                                                                      </t>
  </si>
  <si>
    <t xml:space="preserve">LADRILLO PANDERETA LISA                                                                             </t>
  </si>
  <si>
    <t xml:space="preserve">LADRILLO PANDERETA LISA ARCIMAX                                                                     </t>
  </si>
  <si>
    <t xml:space="preserve">LADRILLO PANDERETA LISA KALLPA                                                                      </t>
  </si>
  <si>
    <t xml:space="preserve">LADRILLO PANDERETA LISA SAN JUAN                                                                    </t>
  </si>
  <si>
    <t xml:space="preserve">LADRILLO PANDERETA RAYA ARCIMAX                                                                     </t>
  </si>
  <si>
    <t xml:space="preserve">LADRILLO PANDERETA RAYA KALLPA                                                                      </t>
  </si>
  <si>
    <t xml:space="preserve">LADRILLO PANDERETA RAYA PIRAMIDE                                                                    </t>
  </si>
  <si>
    <t xml:space="preserve">LADRILLO PASTELERO PIRAMIDE                                                                         </t>
  </si>
  <si>
    <t xml:space="preserve">LAMPA CUCHARA ECOLOGICA TRAMONTINA                                                                  </t>
  </si>
  <si>
    <t xml:space="preserve">LAMPA CUCHARA SANTUL                                                                                </t>
  </si>
  <si>
    <t xml:space="preserve">LAMPA CUCHARA TRAMONTINA                                                                            </t>
  </si>
  <si>
    <t xml:space="preserve">LAMPA CUCHARA TRUPER                                                                                </t>
  </si>
  <si>
    <t>LAMPA RECTA BELLOTA</t>
  </si>
  <si>
    <t xml:space="preserve"> </t>
  </si>
  <si>
    <t xml:space="preserve">LAMPA RECTA TRUPER                                                                                  </t>
  </si>
  <si>
    <t xml:space="preserve">LAMPITA                                                                                             </t>
  </si>
  <si>
    <t xml:space="preserve">LAPIZ CARPINTERO                                                                                    </t>
  </si>
  <si>
    <t xml:space="preserve">LAVA VAJILLA LIMON 900 GR. SAPOLIO                                                                  </t>
  </si>
  <si>
    <t xml:space="preserve">LAVATORIO BLANCO FONTANA                                                                            </t>
  </si>
  <si>
    <t xml:space="preserve">LAVATORIO MANANTIAL BLANCO TREBOL                                                                   </t>
  </si>
  <si>
    <t xml:space="preserve">LAVATORIO MANCORA BLANCO TREBOL                                                                     </t>
  </si>
  <si>
    <t xml:space="preserve">LAVATORIO MANCORA BONE TREBOL                                                                       </t>
  </si>
  <si>
    <t xml:space="preserve">LEJIA 1 LT. DERQUSA                                                                                 </t>
  </si>
  <si>
    <t xml:space="preserve">LEJIA 7,5% 3.5 LT. AROLIT                                                                           </t>
  </si>
  <si>
    <t xml:space="preserve">LEJIA AL 5% (3.785 LT). MARTELL                                                                     </t>
  </si>
  <si>
    <t xml:space="preserve">LEJIA CONCENTRADA AL 4%  1GLN. MARTELL                                                              </t>
  </si>
  <si>
    <t xml:space="preserve">LEJIA CONCENTRADA AL 5.5% 1LT. LOSARO                                                               </t>
  </si>
  <si>
    <t xml:space="preserve">LEJIA CONCENTRADA AL 5.5% 3,30 GLN. LOSARO                                                          </t>
  </si>
  <si>
    <t xml:space="preserve">LEJIA CONCENTRADA GLN.                                                                              </t>
  </si>
  <si>
    <t xml:space="preserve">LEJIA CONCENTRADA GLN. SAPOLIO                                                                             </t>
  </si>
  <si>
    <t xml:space="preserve">LEJIA DOMESTICA 5% 1GLN REYES                                                                       </t>
  </si>
  <si>
    <t xml:space="preserve">LEJIA GLN. AROMIX                                                                                   </t>
  </si>
  <si>
    <t xml:space="preserve">LENTES ECO LUNA CLARA/3M                                                                            </t>
  </si>
  <si>
    <t xml:space="preserve">LENTES PROTECTORES TRANSPARENTES                                                                    </t>
  </si>
  <si>
    <t xml:space="preserve">LIJA AL AGUA 100 ASALITE                                                                            </t>
  </si>
  <si>
    <t xml:space="preserve">LIJA AL AGUA 1000 ABRALIT                                                                           </t>
  </si>
  <si>
    <t xml:space="preserve">LIJA AL AGUA 120 ASALITE                                                                            </t>
  </si>
  <si>
    <t xml:space="preserve">LIJA AL AGUA 150 ASALITE                                                                            </t>
  </si>
  <si>
    <t xml:space="preserve">LIJA AL AGUA 280 ASALITE                                                                            </t>
  </si>
  <si>
    <t xml:space="preserve">LIJA AL AGUA 320 ASALITE                                                                            </t>
  </si>
  <si>
    <t xml:space="preserve">LIJA AL AGUA 360 ASALITE                                                                            </t>
  </si>
  <si>
    <t xml:space="preserve">LIJA AL AGUA 600 ASALITE                                                                            </t>
  </si>
  <si>
    <t xml:space="preserve">LIJA AL AGUA 80 ABRALIT                                                                             </t>
  </si>
  <si>
    <t xml:space="preserve">LIJA AL AGUA 80 ASALITE                                                                             </t>
  </si>
  <si>
    <t xml:space="preserve">LIJA DE MADERA 180 ASALITE                                                                          </t>
  </si>
  <si>
    <t xml:space="preserve">LIJA DE MADERA 60 ASALITE                                                                           </t>
  </si>
  <si>
    <t xml:space="preserve">LIJA FIERRO METAL 100 ASALITE                                                                       </t>
  </si>
  <si>
    <t xml:space="preserve">LIJA FIERRO METAL 120 ASALITE                                                                       </t>
  </si>
  <si>
    <t xml:space="preserve">LIJA FIERRO METAL 150 ASALITE                                                                       </t>
  </si>
  <si>
    <t xml:space="preserve">LIJA FIERRO METAL 180 ASALITE                                                                       </t>
  </si>
  <si>
    <t xml:space="preserve">LIJA FIERRO METAL 180 NORTON                                                                        </t>
  </si>
  <si>
    <t xml:space="preserve">LIJA FIERRO METAL 40 ABRALIT                                                                        </t>
  </si>
  <si>
    <t xml:space="preserve">LIJA FIERRO METAL 40 ASALITE                                                                        </t>
  </si>
  <si>
    <t xml:space="preserve">LIJA FIERRO METAL 50 ASALITE                                                                        </t>
  </si>
  <si>
    <t xml:space="preserve">LIJA FIERRO METAL 60 ASALITE                                                                   </t>
  </si>
  <si>
    <t xml:space="preserve">LIJA FIERRO METAL 60 ASALITE        (REYES)                                                                </t>
  </si>
  <si>
    <t xml:space="preserve">LIJA FIERRO METAL 80 ASALITE                                                                        </t>
  </si>
  <si>
    <t xml:space="preserve">LIJA FIERRO METAL 80 NEGRA TRUPER                                                                         </t>
  </si>
  <si>
    <t xml:space="preserve">LIJA FIERRO METAL 80 NORTON                                                                         </t>
  </si>
  <si>
    <t xml:space="preserve">LIJA FIERRO MULTILIJA 40 ABRALIT                                                                    </t>
  </si>
  <si>
    <t>LIJADORA DE  TECHO FROTACHO</t>
  </si>
  <si>
    <t>LIMA BELLOTA NRO 9</t>
  </si>
  <si>
    <t xml:space="preserve">LIMA REDONDO N.- 8 NICHOLSON                                                                     </t>
  </si>
  <si>
    <t xml:space="preserve">LIMA TRIANGULAR N.- 8 NICHOLSON                                                                     </t>
  </si>
  <si>
    <t xml:space="preserve">LIMPIA MUEBLE X 260ML AMARILLO MARTELL                                                              </t>
  </si>
  <si>
    <t xml:space="preserve">LIMPIA MUEBLE X 260ML ROJO MARTEL                                                                   </t>
  </si>
  <si>
    <t xml:space="preserve">LIMPIA TODO BEBE 250 ML. SAPOLIO                                                                    </t>
  </si>
  <si>
    <t xml:space="preserve">LIMPIA TODO BEBE 900 ML. DKL                                                                        </t>
  </si>
  <si>
    <t xml:space="preserve">LIMPIA TODO BEBE BOT* 260 ML                                                                        </t>
  </si>
  <si>
    <t xml:space="preserve">LIMPIA TODO FLORAL 250 ML. SAPOLIO                                                                  </t>
  </si>
  <si>
    <t xml:space="preserve">LIMPIA TODO FLORAL BOT* 260 ML.                                                                     </t>
  </si>
  <si>
    <t xml:space="preserve">LIMPIA TODO FRUT 900 ML. DKL                                                                        </t>
  </si>
  <si>
    <t xml:space="preserve">LIMPIA TODO LAVANDA 250 ML. SAPOLIO                                                                 </t>
  </si>
  <si>
    <t xml:space="preserve">LIMPIA TODO LAVANDA 360 ML. SAPOLIO                                                                 </t>
  </si>
  <si>
    <t xml:space="preserve">LIMPIA TODO LAVANDA 900 ML. DKL                                                                     </t>
  </si>
  <si>
    <t xml:space="preserve">LIMPIA TODO LAVANDA BOT*260ML.                                                                      </t>
  </si>
  <si>
    <t xml:space="preserve">LIMPIA TODO MANZANA 250 ML. SAPOLIO                                                                 </t>
  </si>
  <si>
    <t xml:space="preserve">LIMPIA TODO ROSAS 900 ML. SAPOLIO                                                                   </t>
  </si>
  <si>
    <t xml:space="preserve">LIMPIA VIDRIO 1 GLN. LOSARO                                                                         </t>
  </si>
  <si>
    <t xml:space="preserve">LIMPIA VIDRIO 3.8 LT. AROMIX                                                                        </t>
  </si>
  <si>
    <t xml:space="preserve">LIMPIA VIDRIO 600 ML. LOSARO                                                                        </t>
  </si>
  <si>
    <t xml:space="preserve">LIMPIA VIDRIO 650 ML. TOLBRIN                                                                       </t>
  </si>
  <si>
    <t xml:space="preserve">LIMPIA VIDRIO AROLIT c. 650 ml                                                                      </t>
  </si>
  <si>
    <t xml:space="preserve">LIMPIA VIDRIO C/GATILLO (630ML.) MARTELL                                                            </t>
  </si>
  <si>
    <t xml:space="preserve">LIMPIA VIDRIO C/GATILLO (630ML.) SAPOLIO                                                            </t>
  </si>
  <si>
    <t xml:space="preserve">LIMPIA VIDRIO DOYPACK  (500ML.) SAPOLIO                                                             </t>
  </si>
  <si>
    <t xml:space="preserve">LIMPIA VIDRIO SPRAY 1 LT. LOSARO                                                                    </t>
  </si>
  <si>
    <t xml:space="preserve">LIMPIADOR DE MUEBLES MELAMINE AMARILLO 260 ML MARTELL                                               </t>
  </si>
  <si>
    <t>LINTERNA 5WAHT</t>
  </si>
  <si>
    <t xml:space="preserve">LINTERNA ELECTRICA 04 LED POWER                                                                     </t>
  </si>
  <si>
    <t>LINTERNA FRONTAL 7LED</t>
  </si>
  <si>
    <t xml:space="preserve">LINTERNA FRONTAL RECARGABLE BLISTER                                                                 </t>
  </si>
  <si>
    <t xml:space="preserve">LINTERNA PLASTICA LEDS 60LM                                                                         </t>
  </si>
  <si>
    <t xml:space="preserve">LINTERNA PLASTICA LEDS 80LM                                                                         </t>
  </si>
  <si>
    <t xml:space="preserve">LINTERNA RECARGABLE LED HL                                                                          </t>
  </si>
  <si>
    <t xml:space="preserve">LIQUIDO AFLOJATODO 54ML ADEX                                                                        </t>
  </si>
  <si>
    <t xml:space="preserve">LISTONES  1 x 1 1/2 x 3 MT                                                                          </t>
  </si>
  <si>
    <t xml:space="preserve">LISTONES 1 x 2 x 3 MT ROBLE                                                                         </t>
  </si>
  <si>
    <t xml:space="preserve">LISTONES 2 x 2 x 3 MT ROBLE                                                                         </t>
  </si>
  <si>
    <t xml:space="preserve">LISTONES 2 x 3 x 3 MT ROBLE                                                                         </t>
  </si>
  <si>
    <t xml:space="preserve">LLANTA P/CARRETILLA BUGUI                                                                           </t>
  </si>
  <si>
    <t xml:space="preserve">LLANTA P/CARRETILLA C/ARO                                                                           </t>
  </si>
  <si>
    <t xml:space="preserve">LLANTA P/CARRETILLA LIVIANANS                                                  </t>
  </si>
  <si>
    <t xml:space="preserve">LLAVE ALLENS 6 MM                                                                                   </t>
  </si>
  <si>
    <t xml:space="preserve">LLAVE CHUCK 13MM                                                                                    </t>
  </si>
  <si>
    <t xml:space="preserve">LLAVE DE DUCHA 1/2" ACRILICA FAVINSA                                                                </t>
  </si>
  <si>
    <t xml:space="preserve">LLAVE DE DUCHA 1/2" CROMADO FAVINSA                                                                 </t>
  </si>
  <si>
    <t xml:space="preserve">LLAVE DE DUCHA 1/2" ITALGRIF                                                     </t>
  </si>
  <si>
    <t xml:space="preserve">LLAVE DE DUCHA 1/2" VAINSA ACRILICA                                                                 </t>
  </si>
  <si>
    <t xml:space="preserve">LLAVE DE PASO 1" PVC C/R CYA                                                                            </t>
  </si>
  <si>
    <t xml:space="preserve">LLAVE DE PASO 1" PVC ECONOMICO                                                                 </t>
  </si>
  <si>
    <t xml:space="preserve">LLAVE DE PASO 1/2"  C/UNON UNIVERSAL PVC                                                            </t>
  </si>
  <si>
    <t xml:space="preserve">LLAVE DE PASO 1/2" METAL CINVAL                                                                     </t>
  </si>
  <si>
    <t xml:space="preserve">LLAVE DE PASO 1/2" PVC C/R                                                                          </t>
  </si>
  <si>
    <t xml:space="preserve">LLAVE DE PASO 1/2" PVC C/R CONCYSSA                                                                 </t>
  </si>
  <si>
    <t xml:space="preserve">LLAVE DE PASO 1/2" PVC C/R PAVCO                                                                    </t>
  </si>
  <si>
    <t xml:space="preserve">LLAVE DE PASO 1/2" PVC S/R                                                                          </t>
  </si>
  <si>
    <t xml:space="preserve">LLAVE DE PASO 3/4" PVC C/R                                                                          </t>
  </si>
  <si>
    <t xml:space="preserve">LLAVE DE PASO 3/4" PVC C/R  CONCYSSA                                                                         </t>
  </si>
  <si>
    <t xml:space="preserve">LLAVE DE PASO DE 1 1/2" PVC C/R C &amp; A                                                               </t>
  </si>
  <si>
    <t xml:space="preserve">LLAVE DE PASO DE 1" METAL                                                                           </t>
  </si>
  <si>
    <t xml:space="preserve">LLAVE DE PASO DE 1/2" METAL ITALY                                                                   </t>
  </si>
  <si>
    <t xml:space="preserve">LLAVE DE PASO DE 2" PVC C/R CYA                                                                         </t>
  </si>
  <si>
    <t xml:space="preserve">LLAVE DE PASO DE 3" PVC S/R                                                                         </t>
  </si>
  <si>
    <t xml:space="preserve">LLAVE DE PASO DE 3/4" METAL                                                                         </t>
  </si>
  <si>
    <t xml:space="preserve">LLAVE DE RUEDA EN CRUZ KIN                                                                          </t>
  </si>
  <si>
    <t xml:space="preserve">LLAVE ESFERICA 3/4" CIMVALL                                                                         </t>
  </si>
  <si>
    <t xml:space="preserve">LLAVE ESFERICA BRONCE 1/2" KITZ                                                                     </t>
  </si>
  <si>
    <t xml:space="preserve">LLAVE ESFERICA BRONCE 3/4" HYDRA                                                                    </t>
  </si>
  <si>
    <t xml:space="preserve">LLAVE ESFERICA P/JARDIN 1/2" VALMAX                                                                 </t>
  </si>
  <si>
    <t xml:space="preserve">LLAVE FRANCESA 08" CROMADA TRUPER                                                                   </t>
  </si>
  <si>
    <t xml:space="preserve">LLAVE FRANCESA 10"                                                                                  </t>
  </si>
  <si>
    <t xml:space="preserve">LLAVE FRANCESA 12"                                                                                  </t>
  </si>
  <si>
    <t xml:space="preserve">LLAVE FRANCESA AMA.10" KAMASA                                                                       </t>
  </si>
  <si>
    <t xml:space="preserve">LLAVE FRANCESA AMA.6" KAMASA                                                                        </t>
  </si>
  <si>
    <t xml:space="preserve">LLAVE FRANCESA AMA.8" KAMASA                                                                        </t>
  </si>
  <si>
    <t xml:space="preserve">LLAVE MIXTA 10MM KAMASA                                                                             </t>
  </si>
  <si>
    <t xml:space="preserve">LLAVE MIXTA 11MM                                                                                    </t>
  </si>
  <si>
    <t xml:space="preserve">LLAVE MIXTA 13MM ALMOS                                                                              </t>
  </si>
  <si>
    <t xml:space="preserve">LLAVE MIXTA 13MM KAMASA                                                                             </t>
  </si>
  <si>
    <t xml:space="preserve">LLAVE MIXTA 14MM KAMASA                                                                             </t>
  </si>
  <si>
    <t xml:space="preserve">LLAVE MIXTA 15MM                                                                                    </t>
  </si>
  <si>
    <t xml:space="preserve">LLAVE MIXTA 17M                                                                                     </t>
  </si>
  <si>
    <t xml:space="preserve">LLAVE MIXTA 19MM                                                                                    </t>
  </si>
  <si>
    <t xml:space="preserve">LLAVE MIXTA 22MM                                                                                    </t>
  </si>
  <si>
    <t xml:space="preserve">LLAVE MIXTA 6MM TRUPER                                                                              </t>
  </si>
  <si>
    <t xml:space="preserve">LLAVE MIXTA 7MM TRUPER                                                                              </t>
  </si>
  <si>
    <t xml:space="preserve">LLAVE MIXTA 8MM                                                                                     </t>
  </si>
  <si>
    <t xml:space="preserve">LLAVE MIXTAS 11 PZAS MM TRUPER                                                                      </t>
  </si>
  <si>
    <t xml:space="preserve">LLAVE MULTIUSOS                                                                                     </t>
  </si>
  <si>
    <t>LLAVE P/AMOLADORA 41/2</t>
  </si>
  <si>
    <t>LLAVE P/AMOLADORA 7"</t>
  </si>
  <si>
    <t xml:space="preserve">LLAVE P/BANDA DE HULE P/FILTRO DE ACEITE                                                            </t>
  </si>
  <si>
    <t xml:space="preserve">LLAVE P/URINARIO                                                                                    </t>
  </si>
  <si>
    <t xml:space="preserve">LLAVE PARA CAJA DE AGUA                                                                             </t>
  </si>
  <si>
    <t xml:space="preserve">LLAVE PARA LAVADERO DE 1/2" METAL FAGRISUR                                                          </t>
  </si>
  <si>
    <t xml:space="preserve">LLAVE PARA LAVADERO DE 1/2" METAL FAVINSA                                                           </t>
  </si>
  <si>
    <t xml:space="preserve">LLAVE RATCHET 1/2 X 18MM KAMASA                                                                     </t>
  </si>
  <si>
    <t xml:space="preserve">LLAVE STILSON  10"                                                                              </t>
  </si>
  <si>
    <t xml:space="preserve">LLAVE STILSON  12"                                                                              </t>
  </si>
  <si>
    <r>
      <t xml:space="preserve">LLAVE STILSON  12"  32MM APERT </t>
    </r>
    <r>
      <rPr>
        <sz val="11"/>
        <color rgb="FFFF0000"/>
        <rFont val="Calibri"/>
        <family val="2"/>
        <scheme val="minor"/>
      </rPr>
      <t>MAKAWA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</t>
    </r>
  </si>
  <si>
    <r>
      <t xml:space="preserve">LLAVE STILSON  12"  32MM APERT </t>
    </r>
    <r>
      <rPr>
        <sz val="11"/>
        <color rgb="FFFF0000"/>
        <rFont val="Calibri"/>
        <family val="2"/>
        <scheme val="minor"/>
      </rPr>
      <t>PRETUL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</t>
    </r>
  </si>
  <si>
    <t xml:space="preserve">LLAVE STILSON  AZUL NARANJA.10"                                                                              </t>
  </si>
  <si>
    <t xml:space="preserve">LLAVE STILSON  AZUL NARANJA.12"                                                                              </t>
  </si>
  <si>
    <t xml:space="preserve">LLAVE STILSON  NAR.10"                                                                              </t>
  </si>
  <si>
    <t xml:space="preserve">LLAVE STILSON  NAR.12"                                                                              </t>
  </si>
  <si>
    <t xml:space="preserve">LLAVE STILSON  NAR.8"                                                                               </t>
  </si>
  <si>
    <t xml:space="preserve">LLAVE TERMICA 2 X 16 STRONGER(NUEVA ERA)                                                            </t>
  </si>
  <si>
    <t xml:space="preserve">LLAVE TERMICA 2 X 20 BTICINO                                                                        </t>
  </si>
  <si>
    <t xml:space="preserve">LLAVE TERMICA 2 X 20 STRONGER(NUEVA ERA)                                                            </t>
  </si>
  <si>
    <t xml:space="preserve">LLAVE TERMICA 2 X 25 BTICINO                                                                        </t>
  </si>
  <si>
    <t xml:space="preserve">LLAVE TERMICA 2 X 25 STRONGER(NUEVA ERA)                                                            </t>
  </si>
  <si>
    <t xml:space="preserve">LLAVE TERMICA 2 X 32 BTICINO                                                                        </t>
  </si>
  <si>
    <t xml:space="preserve">LLAVE TERMICA 2 X 32 STRONGER(NUEVA ERA)                                                            </t>
  </si>
  <si>
    <t xml:space="preserve">LLAVE TERMICA 2 X 40 CBB                                                                            </t>
  </si>
  <si>
    <t xml:space="preserve">LLAVE TERMICA 2 X 40 STRONGER(NUEVA ERA)                                                            </t>
  </si>
  <si>
    <t xml:space="preserve">LLAVES ALLEN 8 PZAS LLAVERO TRUPER                                                                  </t>
  </si>
  <si>
    <t xml:space="preserve">LUBRICANTES                                                                                         </t>
  </si>
  <si>
    <t xml:space="preserve">LUNA #12 P/SOLDAR                                                                                   </t>
  </si>
  <si>
    <t>LUNA DE VIDRIO P/SOLDAR</t>
  </si>
  <si>
    <t xml:space="preserve">LUSTRA MUEBLES LAVANDA SPRAY 360ML INTRA PREMIO                                                     </t>
  </si>
  <si>
    <t xml:space="preserve">LUSTRA MUEBLES LIMON SPRAY 360ML INTRA PREMIO                                                       </t>
  </si>
  <si>
    <t xml:space="preserve">MACHETE                                                                                             </t>
  </si>
  <si>
    <t xml:space="preserve">MACHOS SEMICONICO 1/4X20 5 PZAS ROSCA TRUPER                                                        </t>
  </si>
  <si>
    <t xml:space="preserve">MACHOS SEMICONICOS 3/8X16 ROSCA                                                                     </t>
  </si>
  <si>
    <t xml:space="preserve">MACHOS SEMICONICOS 5/16X18 5 PZAS TRUPER                                                            </t>
  </si>
  <si>
    <t xml:space="preserve">MALLA ARPILLERA                                                                                     </t>
  </si>
  <si>
    <t xml:space="preserve">MALLA ARPILLERA IMPORTADO                                                                                     </t>
  </si>
  <si>
    <t xml:space="preserve">MALLA ARPILLERA NACIONAL                                                                                   </t>
  </si>
  <si>
    <t xml:space="preserve">MALLA CERCADERA NARANJA                                                                             </t>
  </si>
  <si>
    <t xml:space="preserve">MALLA CUADRADA 1/2" PLASTIFICADA                                                                    </t>
  </si>
  <si>
    <t xml:space="preserve">MALLA DE NYLON 0.90x30M - VERDE                                                                     </t>
  </si>
  <si>
    <t xml:space="preserve">MALLA DE NYLON 1.2x30M - VERDE                                                                      </t>
  </si>
  <si>
    <t>MALLA GALVANIZADA 25METROS</t>
  </si>
  <si>
    <t xml:space="preserve">MALLA PLASTIFICADA VERDE 1/2"                                                                       </t>
  </si>
  <si>
    <t xml:space="preserve">MALLA PLASTIFICADA VERDE 1/2" SEMIPESADA                                                                      </t>
  </si>
  <si>
    <t xml:space="preserve">MALLA PLASTIFICADA VERDE 3/4"                                                                       </t>
  </si>
  <si>
    <t xml:space="preserve">MALLA PLASTIFICADA VERDE 3/8"                                                                       </t>
  </si>
  <si>
    <t xml:space="preserve">MALLA PLASTIFICADA VERDE 3/8" PESADA                                                                       </t>
  </si>
  <si>
    <t xml:space="preserve">MALLA PLASTIFICADA VERDE 3/8" SEMIPESADA                                                                      </t>
  </si>
  <si>
    <t xml:space="preserve">MALLA PVC DE 25KG 1/2"                                                                              </t>
  </si>
  <si>
    <t xml:space="preserve">MALLA RASCHEL 80%  ROLLO                                                                                  </t>
  </si>
  <si>
    <t xml:space="preserve">MANGA PLASTICO X KG.                                                                                </t>
  </si>
  <si>
    <t xml:space="preserve">MANGA X MT.                                                                                         </t>
  </si>
  <si>
    <t>MANGO DE PICO</t>
  </si>
  <si>
    <t>MANGO P/PICO</t>
  </si>
  <si>
    <t xml:space="preserve">MANGUERA 1" </t>
  </si>
  <si>
    <t xml:space="preserve">MANGUERA 1" DUPLEX - PLASTICA                                                                       </t>
  </si>
  <si>
    <t xml:space="preserve">MANGUERA 1/4" DUPLEX                                                                                </t>
  </si>
  <si>
    <t xml:space="preserve">MANGUERA 3/8" AUTOMOTRIZ 2M                                                                         </t>
  </si>
  <si>
    <t xml:space="preserve">MANGUERA 3/8" AUTOMOTRIZ ROLLO                                                        </t>
  </si>
  <si>
    <t xml:space="preserve">MANGUERA 3/8" GAS AZUL 2M                                                                        </t>
  </si>
  <si>
    <t xml:space="preserve">MANGUERA 3/8" NIVEL LIVIANA                                                                         </t>
  </si>
  <si>
    <t xml:space="preserve">MANGUERA 5/8" DUPLEX                                                                                </t>
  </si>
  <si>
    <t>MANGUERA 5/8" LIVIANA ROLLO</t>
  </si>
  <si>
    <t>MANGUERA 5/8" PESADA ROLLO</t>
  </si>
  <si>
    <t xml:space="preserve">MANGUERA 5/8" PLASTINILLO  ROLLO                                                                              </t>
  </si>
  <si>
    <t xml:space="preserve">MANGUERA DE ABASTO METUSA 1/2"                                                                      </t>
  </si>
  <si>
    <t xml:space="preserve">MANGUERA DE ABASTO METUSA 7/8"                                                                      </t>
  </si>
  <si>
    <t xml:space="preserve">MANGUERA DE INGRESO P/. LAVADORA X 3MTS.                                                            </t>
  </si>
  <si>
    <t xml:space="preserve">MANGUERA DE SALIDA P/. LAVADORA X 3MTS.                                                             </t>
  </si>
  <si>
    <t xml:space="preserve">MANGUERA P/LAVADORA COFLEX                                                                          </t>
  </si>
  <si>
    <t>MANGUERA TIPO RESORTE P/COMPRESOR</t>
  </si>
  <si>
    <t>MANIJAS FORTE</t>
  </si>
  <si>
    <t>MARCO PREPINTADO 32X65X2.12</t>
  </si>
  <si>
    <t xml:space="preserve">MARTILLO 27 LIBRAS                                                                                  </t>
  </si>
  <si>
    <t xml:space="preserve">MARTILLO 34. TRAMONTINA                                                             </t>
  </si>
  <si>
    <t>MARTILLO CHAPULIN NEGRO 12OZ</t>
  </si>
  <si>
    <t xml:space="preserve">MARTILLO D/HULE C/BLANCO 16 ONZ TRUPER                                                              </t>
  </si>
  <si>
    <t xml:space="preserve">MARTILLO D/HULE C/BLANCO 24 ONZ TRUPER                                                              </t>
  </si>
  <si>
    <t xml:space="preserve">MARTILLO M/GOMA KAMASA                                                                              </t>
  </si>
  <si>
    <t xml:space="preserve">MARTILLO M/MADERA 27MM C&amp;A                                                                          </t>
  </si>
  <si>
    <t xml:space="preserve">MARTILLO SCHUBERT                                                                                   </t>
  </si>
  <si>
    <t xml:space="preserve">MARTILLO TRAMONTINA                                                                                 </t>
  </si>
  <si>
    <t xml:space="preserve">MASCARILLA CONTRA POLVO                                                                             </t>
  </si>
  <si>
    <t xml:space="preserve">MASILLA P/CARRO 500GR. C/CATALIZADOR JHOMERON FLEX                                                  </t>
  </si>
  <si>
    <t xml:space="preserve">MASILLA P/CARRO 500GR. C/CATALIZADOR TAMSA FLEX                                                     </t>
  </si>
  <si>
    <t xml:space="preserve">MASILLA PARA MADERA 1 KG. DERQUSA                                                                   </t>
  </si>
  <si>
    <t xml:space="preserve">MASILLA PARA MADERA 1 KG. LOSARO                                                                    </t>
  </si>
  <si>
    <t xml:space="preserve">MASILLA PARA MADERA 1 KG. NOVACERAM                                                                 </t>
  </si>
  <si>
    <t xml:space="preserve">MASILLA PARA PARED 1 KG. DERQUSA                                                                    </t>
  </si>
  <si>
    <t xml:space="preserve">MASILLA PARA PARED 1 KG. LOSARO                                                                     </t>
  </si>
  <si>
    <t xml:space="preserve">MASILLA PARA PARED 1 KG. MARTELL                                                                    </t>
  </si>
  <si>
    <t xml:space="preserve">MASILLA PARA PARED 1 KG. NOVACERAM                                                                  </t>
  </si>
  <si>
    <t xml:space="preserve">MASILLA PARA VIDRIO 1 KG. LOSARO                                                                    </t>
  </si>
  <si>
    <t xml:space="preserve">MASILLA PARA VIDRIO 1 KG. MARTELL                                                                   </t>
  </si>
  <si>
    <t xml:space="preserve">MATAMOSCA EN POLVO AGITA                                                                            </t>
  </si>
  <si>
    <t xml:space="preserve">MATAMOSCA EN POLVO CHICA VERANO                                                                     </t>
  </si>
  <si>
    <t xml:space="preserve">MAYOLICA 20X30 TEXAS II BEIGE EXT CELIMA                                                            </t>
  </si>
  <si>
    <t xml:space="preserve">MAYOLICA 32X52 SUITE TERRA 1.67 CELIMA                                                              </t>
  </si>
  <si>
    <t xml:space="preserve">MECHA PALETA JGO. X 6PZAS. BEST VALUE                                                               </t>
  </si>
  <si>
    <t xml:space="preserve">MECHA PLANA P/MADERA 1                                                                              </t>
  </si>
  <si>
    <t xml:space="preserve">MECHA PLANA P/MADERA 1 1/2                                                                          </t>
  </si>
  <si>
    <t xml:space="preserve">MECHA PLANA P/MADERA 1 1/4                                                                          </t>
  </si>
  <si>
    <t xml:space="preserve">MEDIDOR DE LUZ STRONGER ANALOGO                                                               </t>
  </si>
  <si>
    <t xml:space="preserve">MEDIDOR DE LUZ STRONGER DIGITAL                                                               </t>
  </si>
  <si>
    <t xml:space="preserve">MEDIDOR DE PRESION DOBLE CABEZA LARGO 33CM                                                          </t>
  </si>
  <si>
    <t xml:space="preserve">MEDIDOR MONOFASICO CLASE 1.0 STRONGER                                                               </t>
  </si>
  <si>
    <t>MEZCLADORA PARA DUCHA ITALGRIF</t>
  </si>
  <si>
    <t>MEZCLADORA PARA DUCHA ITALGRIF ORIGINAL</t>
  </si>
  <si>
    <t xml:space="preserve">MEZCLADORA PARA DUCHA ORIGINAL                                                                        </t>
  </si>
  <si>
    <t>MEZCLADORA PARA DUCHA TREBOL</t>
  </si>
  <si>
    <t>MEZCLADORA PARA DUCHA VAINSA</t>
  </si>
  <si>
    <t xml:space="preserve">MICA CARTON NACIONAL NRO 08                                                                         </t>
  </si>
  <si>
    <t xml:space="preserve">MICA NRO 06                                                                                         </t>
  </si>
  <si>
    <t xml:space="preserve">MINI KIT ACCES. ADHESIVO BLANCO TREBOL                                                              </t>
  </si>
  <si>
    <t xml:space="preserve">MOLDIMIX                                                                                            </t>
  </si>
  <si>
    <t xml:space="preserve">MOPA ALGODON REPUESTO 220 GR                                                                        </t>
  </si>
  <si>
    <t>MOPA DE ALGODÓN MIRUTEX</t>
  </si>
  <si>
    <t>MOPADE 500GR</t>
  </si>
  <si>
    <t xml:space="preserve">MR MUSCULO BAÑO 500ML                                                                               </t>
  </si>
  <si>
    <t xml:space="preserve">MR MUSCULO NARANJA 500ML                                                                            </t>
  </si>
  <si>
    <t xml:space="preserve">MULTICONECTOR C/VALVULA ROTOPLAS                                                              </t>
  </si>
  <si>
    <t xml:space="preserve">NIPLE 1 1/4"  X 1/2" GALVANIZADO                                                                    </t>
  </si>
  <si>
    <t xml:space="preserve">NIPLE 1" x 1 1/2 PVC                                                                                </t>
  </si>
  <si>
    <t xml:space="preserve">NIPLE 1/2" X 1 1/2"                                                                                 </t>
  </si>
  <si>
    <t xml:space="preserve">NIPLE 1/2" X 1" GALVANIZADO                                                                         </t>
  </si>
  <si>
    <t xml:space="preserve">NIPLE 1/2" X 1" PVC                                                                                 </t>
  </si>
  <si>
    <t xml:space="preserve">NIPLE 1/2" X 2" GALVANIZADO                                                                         </t>
  </si>
  <si>
    <t xml:space="preserve">NIPLE 1/2" X 2" PVC                                                                                 </t>
  </si>
  <si>
    <t xml:space="preserve">NIPLE 1/2" X 4" GALVANIZADO                                                                         </t>
  </si>
  <si>
    <t xml:space="preserve">NIPLE 1/2"X 1 1/2" BRONCE GROSSO                                                                    </t>
  </si>
  <si>
    <t xml:space="preserve">NIPLE 1/2"X 1" BRONCE GROSSO                                                                        </t>
  </si>
  <si>
    <t xml:space="preserve">NIPLE 1/2"X 2 1/2" BRONCE GROSSO                                                                    </t>
  </si>
  <si>
    <t xml:space="preserve">NIPLE 1/2"X 2" BRONCE GROSSO                                                                        </t>
  </si>
  <si>
    <t xml:space="preserve">NIPLE 1/2"X 3" BRONCE GROSSO                                                                        </t>
  </si>
  <si>
    <t xml:space="preserve">NIPLE 1/4" X 1/2"  GALVANIZADO                                                                      </t>
  </si>
  <si>
    <t xml:space="preserve">NIPLE 1/4" X 2" GALVANIZADO                                                                         </t>
  </si>
  <si>
    <t xml:space="preserve">NIPLE 1/4" X 3" GALVANIZADO                                                                         </t>
  </si>
  <si>
    <t xml:space="preserve">NIPLE 2" X 3" PVC                                                                                   </t>
  </si>
  <si>
    <t xml:space="preserve">NIPLE 2" X 6" PVC                                                                                   </t>
  </si>
  <si>
    <t xml:space="preserve">NIPLE 3/4" x 2" PVC                                                                                 </t>
  </si>
  <si>
    <t xml:space="preserve">NIPLE F/G P/DUCHA ELECTRICA  METAL                                                                       </t>
  </si>
  <si>
    <t xml:space="preserve">NIPLE F/G P/DUCHA ELECTRICA PVC                                                                         </t>
  </si>
  <si>
    <t xml:space="preserve">NIVEL 14"  TRUPER                                                                                   </t>
  </si>
  <si>
    <t xml:space="preserve">NIVEL DE ALUMINIO 12" STANLEY                                                                       </t>
  </si>
  <si>
    <t xml:space="preserve">NIVEL DE ALUMINIO 12" TRUPER                                                                        </t>
  </si>
  <si>
    <t xml:space="preserve">NIVEL DE ALUMINIO 14" TRUPER                                                                        </t>
  </si>
  <si>
    <t xml:space="preserve">NIVEL DE ALUMINIO 18" STANLEY                                                                       </t>
  </si>
  <si>
    <t xml:space="preserve">NIVEL DE ALUMINIO 18" TRAMONTINA                                                                    </t>
  </si>
  <si>
    <t xml:space="preserve">NIVEL DE ALUMINIO 18" TRUPER                                                                        </t>
  </si>
  <si>
    <t xml:space="preserve">NIVEL DE ALUMINIO 24" STANLEY                                                                       </t>
  </si>
  <si>
    <t xml:space="preserve">NIVEL DE ALUMINIO 24" TRUPER                                                                        </t>
  </si>
  <si>
    <t xml:space="preserve">NIVEL HEFESTO 1MT                                                                                  </t>
  </si>
  <si>
    <t xml:space="preserve">NIVEL HEFESTO 60CM                                                                                  </t>
  </si>
  <si>
    <t xml:space="preserve">NIVEL PROFESIONAL 48"  TRUPER                                                                       </t>
  </si>
  <si>
    <t xml:space="preserve">NIVEL RESINA 12" KAMASA                                                                             </t>
  </si>
  <si>
    <t xml:space="preserve">NIVEL RESINA 14" KAMASA                                                                             </t>
  </si>
  <si>
    <t xml:space="preserve">NOGALINA AMERICANA DERQUSA 1 KG.                                                                    </t>
  </si>
  <si>
    <t xml:space="preserve">NORDEX LISO 1.52 x 2.44 x 3MM NORDEX                                                                </t>
  </si>
  <si>
    <t xml:space="preserve">NYLON NRO 35 CAJA                                                                                       </t>
  </si>
  <si>
    <t xml:space="preserve">NYLON NRO 40                                                                                        </t>
  </si>
  <si>
    <t xml:space="preserve">NYLON NRO 50                                                                                        </t>
  </si>
  <si>
    <t xml:space="preserve">NYLON NRO 60 X CAJA                                                                                       </t>
  </si>
  <si>
    <t xml:space="preserve">NYLON NRO 70                                                                                        </t>
  </si>
  <si>
    <t xml:space="preserve">NYLON NRO 80                                                                                        </t>
  </si>
  <si>
    <t xml:space="preserve">OCRE NEGRO Nº318 BAYER                                                                              </t>
  </si>
  <si>
    <t xml:space="preserve">OCRE ROJO Nº120 BAYER                                                                               </t>
  </si>
  <si>
    <t xml:space="preserve">ONDULADA TRASLUCIDA BLANCO 3.00 X 1.10 X 0.9M FORTECHO                                              </t>
  </si>
  <si>
    <t xml:space="preserve">OPACA ONDA 100 3.05X1.10X1.2MM ROJO FIBRA FORTE                                                     </t>
  </si>
  <si>
    <t xml:space="preserve">OPACA ONDA 3.00MT X 1.10 CM - ROJO DELGADO TAMITECHO                                              </t>
  </si>
  <si>
    <t xml:space="preserve">OPACA ONDA 3.00MT X 1.10 CM - ROJO GRUESO TAMITECHO                                              </t>
  </si>
  <si>
    <t xml:space="preserve">OPACA ONDA 3.05MT X 1.10 CM - ROJO TECHITO DOBLE                                                    </t>
  </si>
  <si>
    <t xml:space="preserve">OPACA ONDA 3.05MT X 1.10 CM - TRASLUCIDO BLANCO TECHITO                                             </t>
  </si>
  <si>
    <t xml:space="preserve">OPACA ONDA 3.05X1.10X1.2MM- GRIS FIBRA FORTE                                                        </t>
  </si>
  <si>
    <t xml:space="preserve">OREJERAS                                                                                            </t>
  </si>
  <si>
    <t>OSOPO DE BAÑO</t>
  </si>
  <si>
    <t xml:space="preserve">PABILO                                                                                              </t>
  </si>
  <si>
    <t xml:space="preserve">PABILO #20 CONO x 250GR EL ARQUERITO                                                                </t>
  </si>
  <si>
    <t xml:space="preserve">PACK TIJERA MODA X 2 UNID                                                                           </t>
  </si>
  <si>
    <t xml:space="preserve">PALETA DE MADERA 20x30                                                                              </t>
  </si>
  <si>
    <t xml:space="preserve">PALETA DE MADERA 24x38                                                                              </t>
  </si>
  <si>
    <t>PALETA DE PVC 20X15</t>
  </si>
  <si>
    <t>PALETA DE PVC 20X9</t>
  </si>
  <si>
    <t>PALETA DE PVC 27X18</t>
  </si>
  <si>
    <t>PALETA DE PVC 30X20</t>
  </si>
  <si>
    <t xml:space="preserve">PALETA DE PVC 32X22                                                                                 </t>
  </si>
  <si>
    <t>PALETA DE PVC 38X24</t>
  </si>
  <si>
    <t xml:space="preserve">PAÑO ABSORVENTE TRADICION                                                                           </t>
  </si>
  <si>
    <t xml:space="preserve">PAÑO MULTIUSO ANTIBACTERIAL                                                                         </t>
  </si>
  <si>
    <t xml:space="preserve">PAÑO SUPERPRACTICO DKG                                                                              </t>
  </si>
  <si>
    <t>PAPEL DE ALUMINIO</t>
  </si>
  <si>
    <t xml:space="preserve">PASTA MURAL GLN. LOSARO                                                                             </t>
  </si>
  <si>
    <t>PATA DE CABRA</t>
  </si>
  <si>
    <t xml:space="preserve">PATO DISCO ACTIVO CITRICO 42GR                                                                      </t>
  </si>
  <si>
    <t xml:space="preserve">PATO DISCO ACTIVO LAVANDA 38GR                                                                      </t>
  </si>
  <si>
    <t xml:space="preserve">PATO TANQUE BLUE BAG                                                                                </t>
  </si>
  <si>
    <t xml:space="preserve">PEDESTAL MANCORA BLANCO TREBOL                                                                         </t>
  </si>
  <si>
    <t xml:space="preserve">PEDESTAL MANCORA BONE TREBOL                                                                         </t>
  </si>
  <si>
    <t xml:space="preserve">PEGAMENTO BLANCO EXTRAFUERTE 22 KG CHEMITA                                                        </t>
  </si>
  <si>
    <t xml:space="preserve">PEGAMENTO BLANCO EXTRAFUERTE 22 KG NOVACERAM                                                        </t>
  </si>
  <si>
    <t xml:space="preserve">PEGAMENTO BLANCO EXTRAFUERTE 22 KG NOVARAPID                                                        </t>
  </si>
  <si>
    <t xml:space="preserve">PEGAMENTO BLANCO FLEXIBLE  25 KG. CHEMAYOLIC                                                        </t>
  </si>
  <si>
    <t xml:space="preserve">PEGAMENTO BLANCO FLEXIBLE  25 KG. SIKA                                                        </t>
  </si>
  <si>
    <t xml:space="preserve">PEGAMENTO BLANCO FLEXIBLE 22 KG NOVACERAM                                                           </t>
  </si>
  <si>
    <t xml:space="preserve">PEGAMENTO BLANCO FLEXIBLE 22 KG NOVARAPID                                                           </t>
  </si>
  <si>
    <t xml:space="preserve">PEGAMENTO BLANCO FLEXIBLE 25 KG. CELIMA                                                             </t>
  </si>
  <si>
    <t xml:space="preserve">PEGAMENTO BLANCO FLEXIBLE 25 KG. LOSARO                                                             </t>
  </si>
  <si>
    <t xml:space="preserve">PEGAMENTO CPVC NARANJA 1/32 GLN. OATEY                                                              </t>
  </si>
  <si>
    <t xml:space="preserve">PEGAMENTO CPVC NARANJA 1/4 GLN. OATEY                                                               </t>
  </si>
  <si>
    <t xml:space="preserve">PEGAMENTO EN POLVO GRIS INTERIORES 25KG CELIMA                                                      </t>
  </si>
  <si>
    <t xml:space="preserve">PEGAMENTO EN POLVO ULTRAFUERTE 25KG                                                                 </t>
  </si>
  <si>
    <t xml:space="preserve">PEGAMENTO P/MAYOLICA EXTRA FUERTE GRIS 25 KG LOSARO                                                 </t>
  </si>
  <si>
    <t xml:space="preserve">PEGAMENTO PARA INTERIORES 25KG. SIKA FORTE                                                          </t>
  </si>
  <si>
    <t xml:space="preserve">PEGAMENTO PARA MAYOLICA 25 KG MARTELL                                                               </t>
  </si>
  <si>
    <t xml:space="preserve">PEGAMENTO PARA MAYOLICA 25KG. CHEMAYOLIC                                                            </t>
  </si>
  <si>
    <t xml:space="preserve">PEGAMENTO PREMIUM INTERIOR 22 KG NOVARAPID                                                          </t>
  </si>
  <si>
    <t xml:space="preserve">PEGAMENTO PVC 1/64 GLN. ULTRAPEG                                                   </t>
  </si>
  <si>
    <t xml:space="preserve">PEGAMENTO PVC AZUL 1/32 GLN. PEGATON                                                                </t>
  </si>
  <si>
    <t xml:space="preserve">PEGAMENTO PVC AZUL 1/64 GLN. PEGATON C/BROCHA                                                       </t>
  </si>
  <si>
    <t xml:space="preserve">PEGAMENTO PVC AZUL 1/64 GLN. PEGATON S/BROCHA                                                       </t>
  </si>
  <si>
    <t xml:space="preserve">PEGAMENTO PVC AZUL RAIN R SHINE 1/16 GLN. OATEY                                                     </t>
  </si>
  <si>
    <t xml:space="preserve">PEGAMENTO PVC AZUL RAIN R SHINE 1/32 GLN. OATEY                                                     </t>
  </si>
  <si>
    <t xml:space="preserve">PEGAMENTO PVC AZUL RAIN R SHINE 1/4 GLN. OATEY                                                      </t>
  </si>
  <si>
    <t xml:space="preserve">PEGAMENTO PVC AZUL RAIN R SHINE 1/8 GLN. OATEY                                                      </t>
  </si>
  <si>
    <t xml:space="preserve">PEGAMENTO PVC DORADO 1/16 GLN. OATEY                                                                </t>
  </si>
  <si>
    <t xml:space="preserve">PEGAMENTO PVC DORADO 1/32 GLN. OATEY                                                                </t>
  </si>
  <si>
    <t xml:space="preserve">PEGAMENTO PVC DORADO 1/4 GLN. OATEY                                                                 </t>
  </si>
  <si>
    <t xml:space="preserve">PEGAMENTO PVC DORADO 1/64 GLN. PEGATON C/BROCHA                                                     </t>
  </si>
  <si>
    <t xml:space="preserve">PEGAMENTO PVC DORADO 1/64 GLN. PEGATON S/BROCHA                                                     </t>
  </si>
  <si>
    <t xml:space="preserve">PEGAMENTO PVC DORADO 1/8 GLN. OATEY                                                                 </t>
  </si>
  <si>
    <t xml:space="preserve">PEGAMENTO SUPER GLUE MARTELL </t>
  </si>
  <si>
    <t xml:space="preserve">PEGAMENTO TEROKAL PEGATON 1/64                                                                      </t>
  </si>
  <si>
    <t>PEGAMOSCA POR 4UNID</t>
  </si>
  <si>
    <t>PEGARATA</t>
  </si>
  <si>
    <t xml:space="preserve">PERCHEROS                                                                                           </t>
  </si>
  <si>
    <t xml:space="preserve">PERFIL 4 DE 3.05x 1.10 - GRIS ETERNIT                                                               </t>
  </si>
  <si>
    <t xml:space="preserve">PERFIL 4 DE 3.05x 1.10 - ROJO ETERNIT                                                               </t>
  </si>
  <si>
    <t xml:space="preserve">PERFIL DE ALUMINIO BRILLANTE 11.5MMX2 MT                                                            </t>
  </si>
  <si>
    <t xml:space="preserve">PERFIL DE ALUMINIO BRILLANTE 11.5MMX2.40MT                                                            </t>
  </si>
  <si>
    <t xml:space="preserve">PERFIL DE ALUMINIO BRILLANTE 9.5MMX2 MT                                                             </t>
  </si>
  <si>
    <t xml:space="preserve">PERFIL DE ALUMINIO MATE 11.5MMX2 MT                                                                 </t>
  </si>
  <si>
    <t xml:space="preserve">PERFIL DE ALUMINIO MATE 9.5MMX2 MT                                                                 </t>
  </si>
  <si>
    <r>
      <t xml:space="preserve">PERFIL DECORATIVO PVC </t>
    </r>
    <r>
      <rPr>
        <b/>
        <sz val="11"/>
        <color rgb="FFFF0000"/>
        <rFont val="Calibri"/>
        <family val="2"/>
        <scheme val="minor"/>
      </rPr>
      <t>10.5</t>
    </r>
    <r>
      <rPr>
        <sz val="11"/>
        <color theme="1"/>
        <rFont val="Calibri"/>
        <family val="2"/>
        <scheme val="minor"/>
      </rPr>
      <t xml:space="preserve">MMX190 MTS                                           </t>
    </r>
  </si>
  <si>
    <r>
      <t xml:space="preserve">PERFIL DECORATIVO PVC </t>
    </r>
    <r>
      <rPr>
        <b/>
        <sz val="11"/>
        <color rgb="FFFF0000"/>
        <rFont val="Calibri"/>
        <family val="2"/>
        <scheme val="minor"/>
      </rPr>
      <t>8.5</t>
    </r>
    <r>
      <rPr>
        <sz val="11"/>
        <color theme="1"/>
        <rFont val="Calibri"/>
        <family val="2"/>
        <scheme val="minor"/>
      </rPr>
      <t xml:space="preserve">MMx180 MTS -                                                         </t>
    </r>
  </si>
  <si>
    <t xml:space="preserve">PERFUMADOR AMBIENTAL BOUQUET 5 LT.. MARTELL                                                         </t>
  </si>
  <si>
    <t xml:space="preserve">PERFUMADOR AMBIENTAL BOUQUET GARDEN GLN. MARTELL                                                           </t>
  </si>
  <si>
    <t xml:space="preserve">PERFUMADOR AMBIENTAL BOUQUET GLN. AROMIX                                                            </t>
  </si>
  <si>
    <t xml:space="preserve">PERFUMADOR AMBIENTAL BOUQUET GLN. LOSARO                                                            </t>
  </si>
  <si>
    <t xml:space="preserve">PERFUMADOR AMBIENTAL FLORAL GLN. AROMIX                                                             </t>
  </si>
  <si>
    <t xml:space="preserve">PERFUMADOR AMBIENTAL FLORAL GLN. REYES                                                              </t>
  </si>
  <si>
    <t xml:space="preserve">PERFUMADOR AMBIENTAL GREEN APPLE GLN. MARTELL                                                         </t>
  </si>
  <si>
    <t xml:space="preserve">PERFUMADOR AMBIENTAL LAVANDA GLN REYES                                                              </t>
  </si>
  <si>
    <t xml:space="preserve">PERFUMADOR AMBIENTAL LAVANDA GLN. AROMIX                                                            </t>
  </si>
  <si>
    <t xml:space="preserve">PERFUMADOR AMBIENTAL LAVANDA GLN. MARTELL                                                         </t>
  </si>
  <si>
    <t xml:space="preserve">PERFUMADOR AMBIENTAL PINO 1 LT. MARTELL                                                             </t>
  </si>
  <si>
    <t xml:space="preserve">PERFUMADOR AMBIENTAL ROSAS GLN. AROMIX                                                              </t>
  </si>
  <si>
    <t xml:space="preserve">PERFUMADOR AMBIENTAL ROSAS GLN. LOSARO                                                              </t>
  </si>
  <si>
    <t xml:space="preserve">PERFUMADOR AMBIENTAL ROSAS PRIMAVERA GLN. MARTELL                                                         </t>
  </si>
  <si>
    <t xml:space="preserve">PERFUMADOR AMBIENTAL TALCO BEBE GLN. AROMIX                                                         </t>
  </si>
  <si>
    <t xml:space="preserve">PERFUMADOR AMBIENTAL TALCO BEBE GLN. MARTELL                                                         </t>
  </si>
  <si>
    <t xml:space="preserve">PERFUMADOR DESINFECTANTE BOUQUET GARDEN GLN. MARTELL                                                </t>
  </si>
  <si>
    <t xml:space="preserve">PERFUMADOR DESINFECTANTE JAZMIN GLN. MARTELL                                                        </t>
  </si>
  <si>
    <t xml:space="preserve">PERFUMADOR DESINFECTANTE LAVANDA POLAR 5LT MARTELL                                                  </t>
  </si>
  <si>
    <t xml:space="preserve">PERFUMADOR DESINFECTANTE LAVANDA POLAR GLN. MARTELL                                                 </t>
  </si>
  <si>
    <t xml:space="preserve">PERFUMADOR DESINFECTANTE PINO GLN.                                                                  </t>
  </si>
  <si>
    <t xml:space="preserve">PERFUMADOR DESINFECTANTE PINO VERDE GLN. MARTELL                                                    </t>
  </si>
  <si>
    <t xml:space="preserve">PERFUMADOR DESINFECTANTE ROSAS PRIMAVERA 5LT. MARTELL                                               </t>
  </si>
  <si>
    <t xml:space="preserve">PERFUMADOR DESINFECTANTE ROSAS PRIMAVERA GLN. MARTELL                                               </t>
  </si>
  <si>
    <t xml:space="preserve">PERFUMADOR DESINFECTANTE TALCO BEBE GLN. MARTELL                                                    </t>
  </si>
  <si>
    <t xml:space="preserve">PERICOTERA METAL                                                                                    </t>
  </si>
  <si>
    <t>PERILLA  DUCHA REPUESTO</t>
  </si>
  <si>
    <t>PERILLA CHAPA FORTE</t>
  </si>
  <si>
    <t>PERILLA VAINSA REPUESTO</t>
  </si>
  <si>
    <t xml:space="preserve">PERNO CABEZA DE COCHE 1/4 x 1 1/2"                                                                  </t>
  </si>
  <si>
    <t xml:space="preserve">PERNO CABEZA DE COCHE 1/4 x 1"                                                                      </t>
  </si>
  <si>
    <t xml:space="preserve">PERNO CABEZA DE COCHE 1/4 x 2 1/2"                                                                  </t>
  </si>
  <si>
    <t xml:space="preserve">PERNO CABEZA DE COCHE 1/4 x 2"                                                                      </t>
  </si>
  <si>
    <t xml:space="preserve">PERNO CABEZA DE COCHE 1/4 x 3 1/2"                                                                  </t>
  </si>
  <si>
    <t xml:space="preserve">PERNO CABEZA DE COCHE 1/4 x 3"                                                                      </t>
  </si>
  <si>
    <t xml:space="preserve">PERNO CABEZA DE COCHE 1/4 x 4"                                                                      </t>
  </si>
  <si>
    <t xml:space="preserve">PERNO CABEZA DE COCHE 1/4 x 6"                                                                      </t>
  </si>
  <si>
    <t xml:space="preserve">PERNO CABEZA DE COCHE 3/8 x 3"                                                                      </t>
  </si>
  <si>
    <t xml:space="preserve">PERNO CABEZA DE COCHE 3/8 x 5"                                                                      </t>
  </si>
  <si>
    <t xml:space="preserve">PERNO CABEZA DE COCHE 5/16 x 1 1/2"                                                                 </t>
  </si>
  <si>
    <t xml:space="preserve">PERNO CABEZA DE COCHE 5/16 x 2 1/2"                                                                 </t>
  </si>
  <si>
    <t xml:space="preserve">PERNO CABEZA DE COCHE 5/16 x 6"                                                                     </t>
  </si>
  <si>
    <t xml:space="preserve">PERNO CABEZA DE COCHE 7/16 x 3"                                                                     </t>
  </si>
  <si>
    <t xml:space="preserve">PERNO CABEZA DE COCHE ZINC C/T 1/4 x 2 1/2"                                                         </t>
  </si>
  <si>
    <t xml:space="preserve">PERNO CABEZA DE COCHE ZINC C/T 1/4 x 4 1/2"                                                         </t>
  </si>
  <si>
    <t xml:space="preserve">PERNO CABEZA DE COCHE ZINC C/T 1/4 x 4"                                                             </t>
  </si>
  <si>
    <t xml:space="preserve">PERNO CABEZA DE COCHE ZINC C/T 1/4 x 5"                                                             </t>
  </si>
  <si>
    <t xml:space="preserve">PERNO DE ANCLAJE P/TANQUE                                                                           </t>
  </si>
  <si>
    <t xml:space="preserve">PERNO DE EXPANSION 3/8" X 1 1/2" ZINC                                                               </t>
  </si>
  <si>
    <t xml:space="preserve">PERNO DE EXPANSION 3/8" X 2 1/4"  ZINC                                                              </t>
  </si>
  <si>
    <t xml:space="preserve">PERNO DE EXPANSION 3/8" X 3"  ZINC                                                                  </t>
  </si>
  <si>
    <t xml:space="preserve">PERNO DE EXPANSION 3/8" X 4"  ZINC                                                                  </t>
  </si>
  <si>
    <t xml:space="preserve">PERNO HEX 1/2 x 3/4"                                                                                </t>
  </si>
  <si>
    <t xml:space="preserve">PERNO HEX 1/4 x 1"                                                                                  </t>
  </si>
  <si>
    <t xml:space="preserve">PERNO HEX 1/4 x 2"                                                                                  </t>
  </si>
  <si>
    <t xml:space="preserve">PERNO HEX 1/4 x 3/4"                                                                                </t>
  </si>
  <si>
    <t xml:space="preserve">PERNO HEX 1/4 x 4"                                                                                  </t>
  </si>
  <si>
    <t xml:space="preserve">PERNO HEX 3/8 x 1"                                                                                  </t>
  </si>
  <si>
    <t xml:space="preserve">PERNO HEX 3/8 x 2"                                                                                  </t>
  </si>
  <si>
    <t xml:space="preserve">PERNO HEX 5/16 x 1 1/2"                                                                             </t>
  </si>
  <si>
    <t xml:space="preserve">PERNO HEX 5/16 x 1"                                                                                 </t>
  </si>
  <si>
    <t xml:space="preserve">PERNO HEX 5/16 x 2"                                                                                 </t>
  </si>
  <si>
    <t xml:space="preserve">PERNO HEX 5/16 x 6"                                                                                 </t>
  </si>
  <si>
    <t xml:space="preserve">PERNO HEX 5/16x 3/4"                                                                                </t>
  </si>
  <si>
    <t xml:space="preserve">PERNO HEX 5/8 X 3"                                                                                  </t>
  </si>
  <si>
    <t xml:space="preserve">PERNO HEX 5/8 x 5"                                                                                  </t>
  </si>
  <si>
    <t xml:space="preserve">PERNO HEX UNC G-2 ZINC C/T 5/8 x 3"                                                                 </t>
  </si>
  <si>
    <t xml:space="preserve">PERNO HEX UNC G-8 C/T 5/8 x 2 1/2"                                                                  </t>
  </si>
  <si>
    <t xml:space="preserve">PERNO HEX UNC G-8 C/T 5/8 x 3"                                                                      </t>
  </si>
  <si>
    <t xml:space="preserve">PERNO HEXAGONAL G-8 5/8 X 4"                                                                        </t>
  </si>
  <si>
    <t xml:space="preserve">PERNO HEXAGONAL G-8 5/8 X 5"                                                                        </t>
  </si>
  <si>
    <t xml:space="preserve">PERNO HEXAGONAL G-8 5/8 X 6"                                                                        </t>
  </si>
  <si>
    <t xml:space="preserve">PERNO MILIM. G-5.8 TROP M-6 x 30 C/TUERCA                                                           </t>
  </si>
  <si>
    <t xml:space="preserve">PERNO MM RC 5.8 TROP M-5 x 30                                                                       </t>
  </si>
  <si>
    <t xml:space="preserve">PERNO MM RC 5.8 TROP M-6 X 10                                                                       </t>
  </si>
  <si>
    <t xml:space="preserve">PERNO MM RC 5.8 TROP M-6 X 15                                                                       </t>
  </si>
  <si>
    <t xml:space="preserve">PERNO MM RC 5.8 TROP M-6 X 20                                                                       </t>
  </si>
  <si>
    <t xml:space="preserve">PERNO MM RC 5.8 TROP M-6 X 25                                                                       </t>
  </si>
  <si>
    <t xml:space="preserve">PERNO MM RC 5.8 TROP M-6 X 30                                                                       </t>
  </si>
  <si>
    <t xml:space="preserve">PERNO MM RC 5.8 TROP M-6 X 40                                                                       </t>
  </si>
  <si>
    <t xml:space="preserve">PERNO MM RC 5.8 TROP M-8 X 70                                                                       </t>
  </si>
  <si>
    <t xml:space="preserve">PERNO MM RC 5.8 TROP M-8 X 80                                                                       </t>
  </si>
  <si>
    <t xml:space="preserve">PERNO MM RC 5.8 TROP M-8 X 90                                                                       </t>
  </si>
  <si>
    <t>PICO ACORDEON</t>
  </si>
  <si>
    <t xml:space="preserve">PICO C/MANGO TRAMONTINA                                                                             </t>
  </si>
  <si>
    <t>PICO CORRUGADO</t>
  </si>
  <si>
    <t xml:space="preserve">PIE DE MADERA EN CUMALA                                                                             </t>
  </si>
  <si>
    <t xml:space="preserve">PIEDRA BASE                                                                                         </t>
  </si>
  <si>
    <t xml:space="preserve">PIEDRA CHANCADA                                                                                     </t>
  </si>
  <si>
    <t xml:space="preserve">PIEDRA CHANCADA 1/2 X M3                                                                            </t>
  </si>
  <si>
    <t xml:space="preserve">PIEDRA CHANCADA 3/4                                                                                 </t>
  </si>
  <si>
    <t>PIEDRA CHANCADA CARRET</t>
  </si>
  <si>
    <t>PIEDRA CHANCADA X 5M3</t>
  </si>
  <si>
    <t>PIEDRA CHANCADA X M3</t>
  </si>
  <si>
    <t>PIEDRA PARA BASE CARRET</t>
  </si>
  <si>
    <t xml:space="preserve">PIEDRA PARA BASE X 5M3 </t>
  </si>
  <si>
    <t xml:space="preserve">PIEDRA PARA BASE X M3 </t>
  </si>
  <si>
    <t xml:space="preserve">PILA DURACELL                                                                                       </t>
  </si>
  <si>
    <t xml:space="preserve">PILA PANASONIC AA-35H CHICA                                                                         </t>
  </si>
  <si>
    <t xml:space="preserve">PILA PANASONIC AAA-35H CHICA                                                                        </t>
  </si>
  <si>
    <t xml:space="preserve">PILA PANASONIC GRANDE UM-15H                                                                        </t>
  </si>
  <si>
    <t xml:space="preserve">PINCEL PLANO M/MADERA  N° 10                                                                        </t>
  </si>
  <si>
    <t xml:space="preserve">PINCEL PLANO M/MADERA  N° 14                                                                        </t>
  </si>
  <si>
    <t xml:space="preserve">PINCEL PLANO M/MADERA  N° 16                                                                        </t>
  </si>
  <si>
    <t xml:space="preserve">PINCEL PLANO M/MADERA  N° 18                                                                        </t>
  </si>
  <si>
    <t xml:space="preserve">PINCEL PLANO M/MADERA  N° 2                                                                         </t>
  </si>
  <si>
    <t xml:space="preserve">PINCEL PLANO M/MADERA  N° 4                                                                         </t>
  </si>
  <si>
    <t xml:space="preserve">PINCEL PLANO M/MADERA  N° 6                                                                         </t>
  </si>
  <si>
    <t xml:space="preserve">PINCEL PLANO M/MADERA  N° 8                                                                         </t>
  </si>
  <si>
    <t xml:space="preserve">PINTURA ANTICORROSIVO GRIS CLARO 1 GLN. TAMSA                                                       </t>
  </si>
  <si>
    <t xml:space="preserve">PINTURA ANTICORROSIVO GRIS CLARO 1/4 GLN. TAMSA                                                     </t>
  </si>
  <si>
    <r>
      <t xml:space="preserve">PINTURA ESMALTE  </t>
    </r>
    <r>
      <rPr>
        <b/>
        <sz val="11"/>
        <color rgb="FFFF0000"/>
        <rFont val="Calibri"/>
        <family val="2"/>
        <scheme val="minor"/>
      </rPr>
      <t>1/4 GLN</t>
    </r>
    <r>
      <rPr>
        <sz val="11"/>
        <color theme="1"/>
        <rFont val="Calibri"/>
        <family val="2"/>
        <scheme val="minor"/>
      </rPr>
      <t xml:space="preserve">. TAMSA                                                       </t>
    </r>
  </si>
  <si>
    <r>
      <t xml:space="preserve">PINTURA ESMALTE </t>
    </r>
    <r>
      <rPr>
        <b/>
        <sz val="11"/>
        <color rgb="FFFF0000"/>
        <rFont val="Calibri"/>
        <family val="2"/>
        <scheme val="minor"/>
      </rPr>
      <t>1 GLN</t>
    </r>
    <r>
      <rPr>
        <sz val="11"/>
        <color theme="1"/>
        <rFont val="Calibri"/>
        <family val="2"/>
        <scheme val="minor"/>
      </rPr>
      <t xml:space="preserve">. TAMSA                                                       </t>
    </r>
  </si>
  <si>
    <r>
      <t xml:space="preserve">PINTURA ESMALTE </t>
    </r>
    <r>
      <rPr>
        <b/>
        <sz val="11"/>
        <color rgb="FFFF0000"/>
        <rFont val="Calibri"/>
        <family val="2"/>
        <scheme val="minor"/>
      </rPr>
      <t>1/16 GLN</t>
    </r>
    <r>
      <rPr>
        <sz val="11"/>
        <color theme="1"/>
        <rFont val="Calibri"/>
        <family val="2"/>
        <scheme val="minor"/>
      </rPr>
      <t xml:space="preserve">. TAMSA                                                       </t>
    </r>
  </si>
  <si>
    <r>
      <t xml:space="preserve">PINTURA ESMALTE </t>
    </r>
    <r>
      <rPr>
        <b/>
        <sz val="11"/>
        <color rgb="FFFF0000"/>
        <rFont val="Calibri"/>
        <family val="2"/>
        <scheme val="minor"/>
      </rPr>
      <t>1/32 GLN</t>
    </r>
    <r>
      <rPr>
        <sz val="11"/>
        <color theme="1"/>
        <rFont val="Calibri"/>
        <family val="2"/>
        <scheme val="minor"/>
      </rPr>
      <t xml:space="preserve">. TAMSA                                                       </t>
    </r>
  </si>
  <si>
    <r>
      <t xml:space="preserve">PINTURA ESMALTE </t>
    </r>
    <r>
      <rPr>
        <b/>
        <sz val="11"/>
        <color rgb="FFFF0000"/>
        <rFont val="Calibri"/>
        <family val="2"/>
        <scheme val="minor"/>
      </rPr>
      <t>1/8 GLN</t>
    </r>
    <r>
      <rPr>
        <sz val="11"/>
        <color theme="1"/>
        <rFont val="Calibri"/>
        <family val="2"/>
        <scheme val="minor"/>
      </rPr>
      <t xml:space="preserve">. REYES                                                       </t>
    </r>
  </si>
  <si>
    <r>
      <t xml:space="preserve">PINTURA ESMALTE </t>
    </r>
    <r>
      <rPr>
        <b/>
        <sz val="11"/>
        <color rgb="FFFF0000"/>
        <rFont val="Calibri"/>
        <family val="2"/>
        <scheme val="minor"/>
      </rPr>
      <t>1/8 GLN</t>
    </r>
    <r>
      <rPr>
        <sz val="11"/>
        <color theme="1"/>
        <rFont val="Calibri"/>
        <family val="2"/>
        <scheme val="minor"/>
      </rPr>
      <t xml:space="preserve">. TAMSA                                                       </t>
    </r>
  </si>
  <si>
    <r>
      <t xml:space="preserve">PINTURA ESMALTE BLANCO 1 </t>
    </r>
    <r>
      <rPr>
        <b/>
        <sz val="11"/>
        <color rgb="FFFF0000"/>
        <rFont val="Calibri"/>
        <family val="2"/>
        <scheme val="minor"/>
      </rPr>
      <t>GLN</t>
    </r>
    <r>
      <rPr>
        <sz val="11"/>
        <color theme="1"/>
        <rFont val="Calibri"/>
        <family val="2"/>
        <scheme val="minor"/>
      </rPr>
      <t xml:space="preserve">. TCOLOR                                                                </t>
    </r>
  </si>
  <si>
    <t xml:space="preserve">PINTURA ESMALTE GLOSS GRIS CLARO 1 GLN. TAMSA                                                       </t>
  </si>
  <si>
    <t xml:space="preserve">PINTURA ESMALTE SUPER GLOSS AZUL ULTRAMAR GLN.                                                      </t>
  </si>
  <si>
    <t xml:space="preserve">PINTURA ESMALTE SUPER GLOSS ZYNTHANE NEGRO 1/4 GLN.                                                 </t>
  </si>
  <si>
    <r>
      <t xml:space="preserve">PINTURA LATEX  </t>
    </r>
    <r>
      <rPr>
        <b/>
        <sz val="11"/>
        <color rgb="FFFF0000"/>
        <rFont val="Calibri"/>
        <family val="2"/>
        <scheme val="minor"/>
      </rPr>
      <t>ACENTO</t>
    </r>
    <r>
      <rPr>
        <sz val="11"/>
        <color theme="1"/>
        <rFont val="Calibri"/>
        <family val="2"/>
        <scheme val="minor"/>
      </rPr>
      <t xml:space="preserve"> 1 GLN. TAMSA                                                                </t>
    </r>
  </si>
  <si>
    <r>
      <t xml:space="preserve">PINTURA LATEX  </t>
    </r>
    <r>
      <rPr>
        <b/>
        <sz val="11"/>
        <color rgb="FFFF0000"/>
        <rFont val="Calibri"/>
        <family val="2"/>
        <scheme val="minor"/>
      </rPr>
      <t>PASTELES</t>
    </r>
    <r>
      <rPr>
        <sz val="11"/>
        <color theme="1"/>
        <rFont val="Calibri"/>
        <family val="2"/>
        <scheme val="minor"/>
      </rPr>
      <t xml:space="preserve"> 1 GLN. TAMSA                                                                </t>
    </r>
  </si>
  <si>
    <r>
      <t xml:space="preserve">PINTURA LATEX </t>
    </r>
    <r>
      <rPr>
        <b/>
        <sz val="11"/>
        <color rgb="FFFF0000"/>
        <rFont val="Calibri"/>
        <family val="2"/>
        <scheme val="minor"/>
      </rPr>
      <t>ACENTO</t>
    </r>
    <r>
      <rPr>
        <sz val="11"/>
        <color theme="1"/>
        <rFont val="Calibri"/>
        <family val="2"/>
        <scheme val="minor"/>
      </rPr>
      <t xml:space="preserve"> 1 GLN. NOVACERAM                                                           </t>
    </r>
  </si>
  <si>
    <t>PRENSA TROQUELADA DE ACERO 3"</t>
  </si>
  <si>
    <t>PRENSA TROQUELADA DE ACERO 4"</t>
  </si>
  <si>
    <t>PRENSA TROQUELADA DE ACERO 6"</t>
  </si>
  <si>
    <t>PUNTADE FIERRO</t>
  </si>
  <si>
    <t>RACUANA</t>
  </si>
  <si>
    <t>RAFIACHICOS</t>
  </si>
  <si>
    <t xml:space="preserve">RAFIAS X CONOS                                                                                      </t>
  </si>
  <si>
    <t xml:space="preserve">RASTRILLO C/MANGO                                                                                   </t>
  </si>
  <si>
    <t>RASTRILLO C/METAL</t>
  </si>
  <si>
    <t>READERA DE DUCHA PVC</t>
  </si>
  <si>
    <t>RECUANAS</t>
  </si>
  <si>
    <t xml:space="preserve">REGADERA DE DUCHA FABRISUR                                                                     </t>
  </si>
  <si>
    <t>SET ECO REINA NEGRO</t>
  </si>
  <si>
    <t>SPORT LIGH</t>
  </si>
  <si>
    <t>TIJERAS</t>
  </si>
  <si>
    <t>TIRALINEA DE LATA</t>
  </si>
  <si>
    <t>TRAMPA  CORRUGADA LAVADERO</t>
  </si>
  <si>
    <t>TRAMPA CORRUGADA TREBOL</t>
  </si>
  <si>
    <t>TRAMPA P/RATON LIBRO</t>
  </si>
  <si>
    <t xml:space="preserve">TRAMPAS DE FIERROS                                                                                  </t>
  </si>
  <si>
    <t>TRAPEADOR TWIST</t>
  </si>
  <si>
    <t>TROMPITO PARA CAÑO</t>
  </si>
  <si>
    <t>TROMPPOS</t>
  </si>
  <si>
    <t xml:space="preserve">VALVULA DE GAS PECHITO                                                                              </t>
  </si>
  <si>
    <t>VASTAGO VAINSA REPUESTO</t>
  </si>
  <si>
    <t>ZAPAPICO TRAMONTINA</t>
  </si>
  <si>
    <r>
      <t xml:space="preserve">PINTURA LATEX  TURQUEZA  1 GLN. TAMSA  </t>
    </r>
    <r>
      <rPr>
        <b/>
        <sz val="11"/>
        <color rgb="FFFF0000"/>
        <rFont val="Calibri"/>
        <family val="2"/>
        <scheme val="minor"/>
      </rPr>
      <t>ACENTO</t>
    </r>
    <r>
      <rPr>
        <sz val="11"/>
        <color theme="1"/>
        <rFont val="Calibri"/>
        <family val="2"/>
        <scheme val="minor"/>
      </rPr>
      <t xml:space="preserve">                                                              </t>
    </r>
  </si>
  <si>
    <t xml:space="preserve">PINTURA LATEX ACENTO AMARILLO CROMO 1 GLN. TAMSA                                                    </t>
  </si>
  <si>
    <t xml:space="preserve">PINTURA LATEX ACENTO ATLANTIS 1 GLN. TAMSA                                                          </t>
  </si>
  <si>
    <t xml:space="preserve">PINTURA LATEX ACENTO AZUL ELECTRICO 1 GLN. TAMSA                                                    </t>
  </si>
  <si>
    <t xml:space="preserve">PINTURA LATEX ACENTO FUCSIA 1 GLN. TAMSA                                                            </t>
  </si>
  <si>
    <t xml:space="preserve">PINTURA LATEX ACENTO MANDARINA 1 GLN. TAMSA                                                         </t>
  </si>
  <si>
    <t xml:space="preserve">PINTURA LATEX ACENTO NARANJA 1 GLN. TAMSA                                                           </t>
  </si>
  <si>
    <t xml:space="preserve">PINTURA LATEX ACENTO SABANA 1 GLN. TAMSA                                                            </t>
  </si>
  <si>
    <t xml:space="preserve">PINTURA LATEX ACENTO SUNSET 1 GLN. TAMSA                                                            </t>
  </si>
  <si>
    <t xml:space="preserve">PINTURA LATEX ACENTO VERDE PINO 1 GLN. TAMSA                                                        </t>
  </si>
  <si>
    <t xml:space="preserve">PINTURA LATEX ALBARICOQUE 1 GLN. REYES                                                              </t>
  </si>
  <si>
    <t xml:space="preserve">PINTURA LATEX BLANCO 1 GLN. LOSARO                                                                  </t>
  </si>
  <si>
    <t xml:space="preserve">PINTURA LATEX BLANCO 1 GLN. MAESTRO                                                                 </t>
  </si>
  <si>
    <t xml:space="preserve">PINTURA LATEX BLANCO 1 GLN. NOVACERAM                                                               </t>
  </si>
  <si>
    <t xml:space="preserve">PINTURA LATEX BLANCO 1 GLN. TAMSA                                                               </t>
  </si>
  <si>
    <r>
      <t xml:space="preserve">PINTURA LATEX </t>
    </r>
    <r>
      <rPr>
        <b/>
        <sz val="11"/>
        <color rgb="FFFF0000"/>
        <rFont val="Calibri"/>
        <family val="2"/>
        <scheme val="minor"/>
      </rPr>
      <t>PASTELES</t>
    </r>
    <r>
      <rPr>
        <sz val="11"/>
        <color theme="1"/>
        <rFont val="Calibri"/>
        <family val="2"/>
        <scheme val="minor"/>
      </rPr>
      <t xml:space="preserve"> 1 GLN. TAMSA                                                                   </t>
    </r>
  </si>
  <si>
    <r>
      <t xml:space="preserve">PINTURA LATEX </t>
    </r>
    <r>
      <rPr>
        <b/>
        <sz val="11"/>
        <color rgb="FFFF0000"/>
        <rFont val="Calibri"/>
        <family val="2"/>
        <scheme val="minor"/>
      </rPr>
      <t>PASTELES</t>
    </r>
    <r>
      <rPr>
        <sz val="11"/>
        <color theme="1"/>
        <rFont val="Calibri"/>
        <family val="2"/>
        <scheme val="minor"/>
      </rPr>
      <t xml:space="preserve"> 1 GLN. REYES                                                                   </t>
    </r>
  </si>
  <si>
    <t xml:space="preserve">PINTURA LATEX BLANCO ARENA 1 GLN. TAMSA                                                             </t>
  </si>
  <si>
    <t xml:space="preserve">PINTURA LATEX BLANCO HUMO 1 GLN. NOVACERAM                                                          </t>
  </si>
  <si>
    <t xml:space="preserve">PINTURA LATEX BLANCO HUMO 1 GLN. TAMSA                                                              </t>
  </si>
  <si>
    <t xml:space="preserve">PINTURA LATEX BOUQUET 1 GLN. TAMSA                                                                  </t>
  </si>
  <si>
    <t xml:space="preserve">PINTURA LATEX CAPUCCINO 1 GLN. TAMSA                                                                </t>
  </si>
  <si>
    <t xml:space="preserve">PINTURA LATEX CELESTE 1 GLN. TAMSA                                                                  </t>
  </si>
  <si>
    <t xml:space="preserve">PINTURA LATEX CELESTE CLARO 1 GLN. TAMSA                                                            </t>
  </si>
  <si>
    <t xml:space="preserve">PINTURA LATEX CERAMICO 1 GLN. TAMSA                                                                 </t>
  </si>
  <si>
    <t xml:space="preserve">PINTURA LATEX CITRON 1 GLN. TAMSA                                                                   </t>
  </si>
  <si>
    <t xml:space="preserve">PINTURA LATEX CREMA 1 GLN. TAMSA                                                                    </t>
  </si>
  <si>
    <t xml:space="preserve">PINTURA LATEX ESPLENDOR 1 GLN. TAMSA                                                                </t>
  </si>
  <si>
    <t xml:space="preserve">PINTURA LATEX FASHION 1 GLN. TAMSA                                                                  </t>
  </si>
  <si>
    <t xml:space="preserve">PINTURA LATEX FLAMENCO 1 GLN. TAMSA                                                                 </t>
  </si>
  <si>
    <t xml:space="preserve">PINTURA LATEX FRESA 1 GLN. TAMSA                                                                    </t>
  </si>
  <si>
    <t xml:space="preserve">PINTURA LATEX GRANITO 1 GLN. TAMSA                                                                  </t>
  </si>
  <si>
    <t xml:space="preserve">PINTURA LATEX GRIS CLARO 1 GLN. TAMSA                                                               </t>
  </si>
  <si>
    <r>
      <t xml:space="preserve">PINTURA LATEX </t>
    </r>
    <r>
      <rPr>
        <b/>
        <sz val="11"/>
        <color rgb="FFFF0000"/>
        <rFont val="Calibri"/>
        <family val="2"/>
        <scheme val="minor"/>
      </rPr>
      <t>ACENTO</t>
    </r>
    <r>
      <rPr>
        <sz val="11"/>
        <color theme="1"/>
        <rFont val="Calibri"/>
        <family val="2"/>
        <scheme val="minor"/>
      </rPr>
      <t xml:space="preserve"> 1 GLN. NOVACERAM                                                         </t>
    </r>
  </si>
  <si>
    <r>
      <t xml:space="preserve">PINTURA LATEX PINTOR </t>
    </r>
    <r>
      <rPr>
        <b/>
        <sz val="11"/>
        <color rgb="FFFF0000"/>
        <rFont val="Calibri"/>
        <family val="2"/>
        <scheme val="minor"/>
      </rPr>
      <t>ACENTO</t>
    </r>
    <r>
      <rPr>
        <sz val="11"/>
        <color theme="1"/>
        <rFont val="Calibri"/>
        <family val="2"/>
        <scheme val="minor"/>
      </rPr>
      <t xml:space="preserve"> 1 GLN. JHOMERON                                                 </t>
    </r>
  </si>
  <si>
    <r>
      <t xml:space="preserve">PINTURA LATEX PINTOR </t>
    </r>
    <r>
      <rPr>
        <b/>
        <sz val="11"/>
        <color rgb="FFFF0000"/>
        <rFont val="Calibri"/>
        <family val="2"/>
        <scheme val="minor"/>
      </rPr>
      <t>PASTELES</t>
    </r>
    <r>
      <rPr>
        <sz val="11"/>
        <color theme="1"/>
        <rFont val="Calibri"/>
        <family val="2"/>
        <scheme val="minor"/>
      </rPr>
      <t xml:space="preserve"> 1 GLN. JHOMERON                                                         </t>
    </r>
  </si>
  <si>
    <r>
      <t xml:space="preserve">PINTURA LATEX SATINADO </t>
    </r>
    <r>
      <rPr>
        <b/>
        <sz val="11"/>
        <color rgb="FFFF0000"/>
        <rFont val="Calibri"/>
        <family val="2"/>
        <scheme val="minor"/>
      </rPr>
      <t>PASTELES</t>
    </r>
    <r>
      <rPr>
        <sz val="11"/>
        <color theme="1"/>
        <rFont val="Calibri"/>
        <family val="2"/>
        <scheme val="minor"/>
      </rPr>
      <t xml:space="preserve"> 1 GLN. JHOMERON                                                         </t>
    </r>
  </si>
  <si>
    <t xml:space="preserve">PINTURA SPRAY ALUMINIO  400ML C&amp;A                                                                   </t>
  </si>
  <si>
    <t xml:space="preserve">PINTURA SPRAY ALUMINIO #26 400ML GALEAZZI                                                           </t>
  </si>
  <si>
    <t xml:space="preserve">PINTURA SPRAY AZUL CLARO #21 400ML GALEAZZI                                                         </t>
  </si>
  <si>
    <t xml:space="preserve">PINTURA SPRAY AZUL CLARO 400ML C&amp;A                                                                  </t>
  </si>
  <si>
    <t xml:space="preserve">PINTURA SPRAY AZUL MARTILLO 400ML YURAK                                                             </t>
  </si>
  <si>
    <t xml:space="preserve">PINTURA SPRAY AZUL MATE                                                                             </t>
  </si>
  <si>
    <t xml:space="preserve">PINTURA SPRAY AMARILLO LIMON CYA                                            </t>
  </si>
  <si>
    <t xml:space="preserve">PINTURA SPRAY BLANCO BRILLANTE #16 400ML C&amp;A                                                    </t>
  </si>
  <si>
    <t xml:space="preserve">PINTURA SPRAY BLANCO BRILLANTE #40 400ML GALEAZZI                                                   </t>
  </si>
  <si>
    <t xml:space="preserve">PINTURA SPRAY BLANCO BRILLANTE 400ML ULTRACRAFT                                                     </t>
  </si>
  <si>
    <t xml:space="preserve">PINTURA SPRAY BLANCO MATE 400ML ULTRACRAFT                                                          </t>
  </si>
  <si>
    <t xml:space="preserve">PINTURA SPRAY CATERPILLAR 400ML ULTRACRAFT                                                          </t>
  </si>
  <si>
    <t xml:space="preserve">PINTURA SPRAY CELESTE#R3088-15 400ML GALEAZZI                                                       </t>
  </si>
  <si>
    <t xml:space="preserve">PINTURA SPRAY GRIS 400ML ULTRACRAFT                                                                 </t>
  </si>
  <si>
    <t xml:space="preserve">PINTURA SPRAY LACA TRANSPARENTE #31 400ML KNAUF                                                     </t>
  </si>
  <si>
    <t xml:space="preserve">PINTURA SPRAY MARRON 400ML TIJI                                                                     </t>
  </si>
  <si>
    <t xml:space="preserve">PINTURA SPRAY NEGRO BRILLANTE #011 400ML ABRO                                                       </t>
  </si>
  <si>
    <t xml:space="preserve">PINTURA SPRAY NEGRO BRILLANTE #11 400ML C&amp;A                                                         </t>
  </si>
  <si>
    <r>
      <t>PINTURA SPRAY NEGRO BRILLANTE 400ML (</t>
    </r>
    <r>
      <rPr>
        <b/>
        <sz val="11"/>
        <color theme="1"/>
        <rFont val="Calibri"/>
        <family val="2"/>
        <scheme val="minor"/>
      </rPr>
      <t>LIMA</t>
    </r>
    <r>
      <rPr>
        <sz val="11"/>
        <color theme="1"/>
        <rFont val="Calibri"/>
        <family val="2"/>
        <scheme val="minor"/>
      </rPr>
      <t xml:space="preserve">)                                                      </t>
    </r>
  </si>
  <si>
    <r>
      <t xml:space="preserve">PINTURA SPRAY NEGRO BRILLANTE #11 400ML </t>
    </r>
    <r>
      <rPr>
        <b/>
        <sz val="11"/>
        <color theme="1"/>
        <rFont val="Calibri"/>
        <family val="2"/>
        <scheme val="minor"/>
      </rPr>
      <t>KNAUF</t>
    </r>
    <r>
      <rPr>
        <sz val="11"/>
        <color theme="1"/>
        <rFont val="Calibri"/>
        <family val="2"/>
        <scheme val="minor"/>
      </rPr>
      <t xml:space="preserve">                                               </t>
    </r>
  </si>
  <si>
    <t xml:space="preserve">PINTURA SPRAY NEGRO BRILLANTE 400ML CYA                                                      </t>
  </si>
  <si>
    <t xml:space="preserve">PINTURA SPRAY NEGRO MATE 400ML CYA                                                               </t>
  </si>
  <si>
    <t xml:space="preserve">PINTURA SPRAY NEGRO MATE 400ML ULTRACRAFT                                                           </t>
  </si>
  <si>
    <t xml:space="preserve">PINTURA SPRAY NEGRO MATE#4  FIJI                                                                    </t>
  </si>
  <si>
    <t xml:space="preserve">PINTURA SPRAY PLATA 400ML ULTRACRAFT                                                                </t>
  </si>
  <si>
    <t xml:space="preserve">PINTURA SPRAY ROJO BRILLANTE #311 400ML KNAUF                                                       </t>
  </si>
  <si>
    <t xml:space="preserve">PINTURA SPRAY ROJO BRILLANTE 400ML C&amp;A                                                              </t>
  </si>
  <si>
    <t xml:space="preserve">PINTURA SPRAY ROJO BRILLANTE 400ML YURAK                                                            </t>
  </si>
  <si>
    <t xml:space="preserve">PINTURA SPRAY ROJO FUEGO 400ML  CYA                                                            </t>
  </si>
  <si>
    <t xml:space="preserve">PINTURA SPRAY ROJO FUEGO#R3088-6 400ML GALEAZZI                                                     </t>
  </si>
  <si>
    <t xml:space="preserve">PINTURA SPRAY ROJO OSCURO #075 400ML ABRO                                                           </t>
  </si>
  <si>
    <t xml:space="preserve">PINTURA SPRAY SILVERT #36 400ML CYA                                                            </t>
  </si>
  <si>
    <t xml:space="preserve">PINTURA SPRAY VERDE #305 400ML GALEAZZI                                                             </t>
  </si>
  <si>
    <t xml:space="preserve">PINTURA SPRAY VERDE CLARO #40 400ML ABRO                                                            </t>
  </si>
  <si>
    <t xml:space="preserve">PINTURA SPRAY VERDE OSCURO #048 400ML KNAUF                                                         </t>
  </si>
  <si>
    <t xml:space="preserve">PINTURA TEMPLE ACRILICO BLANCO 25 KG. JHOMERON                                                      </t>
  </si>
  <si>
    <t xml:space="preserve">PINTURA TEMPLE ACRILICO BLANCO 5 KG. JHOMERON                                                       </t>
  </si>
  <si>
    <t xml:space="preserve">PINTURA TEMPLE AMARILLO 5 KG. DERQUSA                                                               </t>
  </si>
  <si>
    <t xml:space="preserve">PINTURA TEMPLE BLANCO 25 KG. LOSARO                                                                 </t>
  </si>
  <si>
    <t xml:space="preserve">PINTURA TEMPLE BLANCO 25 KG. MAJESTAD                                                               </t>
  </si>
  <si>
    <t xml:space="preserve">PINTURA TEMPLE BLANCO 25 KG. MARTELL                                                                </t>
  </si>
  <si>
    <t xml:space="preserve">PINTURA TEMPLE BLANCO 25 KG. NOVACERAM                                                              </t>
  </si>
  <si>
    <t xml:space="preserve">PINTURA TEMPLE BLANCO 25 KG. TCOLOR                                                                 </t>
  </si>
  <si>
    <t>PISO 30X60 CALACATA BLANCO SAT EXT 1.62 CELIMA</t>
  </si>
  <si>
    <t>PISO 45X45 PERLADO NEGRO COM 2.03 CELIMA</t>
  </si>
  <si>
    <t>PORCELANATO 60X60 MARMARES CESAI 1.44 IMPORT</t>
  </si>
  <si>
    <t>PISO 45X45 PERLADO NEGRO EXT 2.03 CELIMA</t>
  </si>
  <si>
    <t xml:space="preserve">PINTURA TEMPLE BLANCO 5 KG. DERQUSA                                                                 </t>
  </si>
  <si>
    <t xml:space="preserve">PINTURA TEMPLE BLANCO 5 KG. LOSARO                                                                  </t>
  </si>
  <si>
    <t xml:space="preserve">PINTURA TEMPLE BLANCO 5 KG. MARTELL                                                                 </t>
  </si>
  <si>
    <t xml:space="preserve">PINTURA TEMPLE BLANCO 5 KG. NOVACERAM                                                               </t>
  </si>
  <si>
    <t xml:space="preserve">PINTURA TEMPLE BLANCO 5 KG. TAMSA                                                                   </t>
  </si>
  <si>
    <t xml:space="preserve">PINTURA TEMPLE BLANCO 5 KG. TCOLOR                                                                  </t>
  </si>
  <si>
    <t xml:space="preserve">PINTURA TEMPLE LILA 5 KG. MARTELL                                                                   </t>
  </si>
  <si>
    <t xml:space="preserve">PINTURA TEMPLE PREMIUM PASTASOL 25 KG. LOSARO                                                       </t>
  </si>
  <si>
    <t xml:space="preserve">PINTURA TEMPLE PREMIUM SUPER BLANCO 25 KG. LOSARO                                                   </t>
  </si>
  <si>
    <t xml:space="preserve">PINTURA TEMPLE VERDE NILO 5 KG. MARTELL                                                             </t>
  </si>
  <si>
    <t xml:space="preserve">PISO 30X30 PIEDRA BEIGE EXT 2.34 CELIMA                                                             </t>
  </si>
  <si>
    <t xml:space="preserve">PISO 60X60 PORCELANATO MARMORE HUESO 1.44 CELIMA                                                    </t>
  </si>
  <si>
    <t xml:space="preserve">PISTOLA PARA APLICAR SILICONA SENCILL                                                               </t>
  </si>
  <si>
    <t xml:space="preserve">PISTOLA PARA PINTAR ALTA PRESION  50-70 MARTELL                                                     </t>
  </si>
  <si>
    <t xml:space="preserve">PISTOLA PARA PINTAR BAJA PRESION MARTELL                                                            </t>
  </si>
  <si>
    <t xml:space="preserve">PISTOLA PARA PINTAR TRUPER                                                                          </t>
  </si>
  <si>
    <t xml:space="preserve">PITO NEGRO                                                                                          </t>
  </si>
  <si>
    <t xml:space="preserve">PLANCHA DOBLE 3.00MT X 1.10 CM - ROJO                                                               </t>
  </si>
  <si>
    <t xml:space="preserve">PLANCHA ECONOMICA 3.00MT X 1.10 CM - ROJO                                                           </t>
  </si>
  <si>
    <t>PLANCHA OBS 1X22X2.44X8MM</t>
  </si>
  <si>
    <t>OBS MULTIPLACA</t>
  </si>
  <si>
    <t xml:space="preserve">PLANCHA PARA BATIR 7" M/GOMA KAMASA                                                                 </t>
  </si>
  <si>
    <t xml:space="preserve">PLANCHA PARA BATIR 8" ALEMAN                                                                        </t>
  </si>
  <si>
    <t xml:space="preserve">PLANCHA PARA BATIR 8" M/GOMA  ECONOMICO                                                             </t>
  </si>
  <si>
    <t xml:space="preserve">PLANCHA PARA BATIR 8" M/GOMA HAROMAC PESADO                                                         </t>
  </si>
  <si>
    <t xml:space="preserve">PLANCHA PARA BATIR 8" M/GOMA KAMASA                                                                 </t>
  </si>
  <si>
    <t xml:space="preserve">PLANCHA PARA BATIR 8" M/MADERA                                                                      </t>
  </si>
  <si>
    <t xml:space="preserve">PLANCHA PARA BATIR 8" M/MADERA KAMASA                                                               </t>
  </si>
  <si>
    <t xml:space="preserve">PLANCHA PARA BATIR 8" M/MADERA SCHUBERT                                                             </t>
  </si>
  <si>
    <t xml:space="preserve">PLANCHA PARA BATIR 8" UYUSTOOLS ACERO                                                                    </t>
  </si>
  <si>
    <t xml:space="preserve">PLANCHA PARA EMPASTAR 8"                                                                            </t>
  </si>
  <si>
    <t xml:space="preserve">PLANCHA PARA EMPASTAR 8" M/GOMA HAROMAC PESADO                                                      </t>
  </si>
  <si>
    <t xml:space="preserve">PLANCHA PARA PUILIR 8" ALEMAN                                                                       </t>
  </si>
  <si>
    <t xml:space="preserve">PLANCHA PARA PULIR 8" UYUSTOOLS                                                                     </t>
  </si>
  <si>
    <t xml:space="preserve">PLANCHA PARA PULIR LISA 5"X 11" KAMASAKI                                                            </t>
  </si>
  <si>
    <t xml:space="preserve">PLANCHA PARA PULIR LISA 5"X 11" TRAMONTINA                                                          </t>
  </si>
  <si>
    <t xml:space="preserve">PLANCHA PARA PULIR M/NARANJA SCHUBERT                                                               </t>
  </si>
  <si>
    <t xml:space="preserve">PLANCHA RASPIN BELLOTA                                                                              </t>
  </si>
  <si>
    <t xml:space="preserve">PLANCHA RASPIN M/GOMA                                                                              </t>
  </si>
  <si>
    <t xml:space="preserve">PLASTICO AZUL X 1.5MT                                                                               </t>
  </si>
  <si>
    <t xml:space="preserve">PLASTICO AZUL X 1MT                                                                                 </t>
  </si>
  <si>
    <t xml:space="preserve">PLASTICO AZUL X 1MT ANCHO ROLLO                                                                                </t>
  </si>
  <si>
    <t xml:space="preserve">PLASTICO AZUL X 2MT  KILO                                                                               </t>
  </si>
  <si>
    <t xml:space="preserve">PLASTICO AZUL X 2MT  ANCHO ROLLO                                                                               </t>
  </si>
  <si>
    <t xml:space="preserve">PLASTICO BLANCO X 1.5MT KILO                                                                             </t>
  </si>
  <si>
    <t xml:space="preserve">PLASTICO BLANCO X 1MT KILO                                                                               </t>
  </si>
  <si>
    <t xml:space="preserve">PLASTICO CRISTAL X 1MT   KILO                                                                            </t>
  </si>
  <si>
    <t xml:space="preserve">PLASTICO NEGRO X 1.5MT  KILO                                                                             </t>
  </si>
  <si>
    <t xml:space="preserve">PLASTICO NEGRO X 1MT  KILO                                                                              </t>
  </si>
  <si>
    <t xml:space="preserve">PLASTICO NEGRO X 2MT  KILO                                                                              </t>
  </si>
  <si>
    <t xml:space="preserve">PLASTIMENT HE98 1 GLN. SIKA                                                                         </t>
  </si>
  <si>
    <t xml:space="preserve">PLOMADA CILINDRICA                                                                                  </t>
  </si>
  <si>
    <t xml:space="preserve">PRENSA 4" FORJADA EN ACERO                                                                          </t>
  </si>
  <si>
    <t xml:space="preserve">PRENSA 6" FORJADA EN ACERO                                                                          </t>
  </si>
  <si>
    <t xml:space="preserve">PRENSA TROQUELADA DE ACERO ,PAERTURA MAX 3"                                                         </t>
  </si>
  <si>
    <t xml:space="preserve">PRESERVANTE PARA MADERA 1 GLN. (3,370ML) MARTELL                                                    </t>
  </si>
  <si>
    <t xml:space="preserve">PRESERVANTE PARA MADERA 1 LT. DERQUSA                                                               </t>
  </si>
  <si>
    <t xml:space="preserve">PRESERVANTE PARA MADERA 1 LT. LOSARO                                                                </t>
  </si>
  <si>
    <t xml:space="preserve">PRESERVANTE PARA MADERA 3 LT. DERQUSA                                                               </t>
  </si>
  <si>
    <t xml:space="preserve">PRESERVANTE PARA MADERA 900 ML. MARTELL                                                             </t>
  </si>
  <si>
    <t xml:space="preserve">PRESERVANTE PARA MADERA GLN. LOSARO                                                                 </t>
  </si>
  <si>
    <t xml:space="preserve">PRIDE LEMON ARSL FURNITURE 400ML                                                                    </t>
  </si>
  <si>
    <t xml:space="preserve">PROTECTOR DE TOMA CORRIENTE                                                                         </t>
  </si>
  <si>
    <t xml:space="preserve">PROTECTORES DE OIDO TIPO TAPON                                                                      </t>
  </si>
  <si>
    <t>PUERTA INT LISA BLANCA 85X207X4CM</t>
  </si>
  <si>
    <t xml:space="preserve">PULSADOR TIMBRE BTICINO                                                                             </t>
  </si>
  <si>
    <t xml:space="preserve">PULVERIZADOR                                                                                        </t>
  </si>
  <si>
    <t xml:space="preserve">PUNTA 1/2"                                                                                          </t>
  </si>
  <si>
    <t xml:space="preserve">PUNTA 3/4"                                                                                          </t>
  </si>
  <si>
    <t xml:space="preserve">PUNTA 3/8"                                                                                          </t>
  </si>
  <si>
    <t xml:space="preserve">PUNTA 5/8"                                                                                          </t>
  </si>
  <si>
    <t xml:space="preserve">PUNTA HEGAGONAL CONCRETO 3/4" TRUPER                                                                </t>
  </si>
  <si>
    <t xml:space="preserve">PUNTA HEXAGONAL CONCRETO 1" TRUPER                                                                  </t>
  </si>
  <si>
    <t xml:space="preserve">PUNTILLA SPACK 2 LARGO                                                                              </t>
  </si>
  <si>
    <t xml:space="preserve">PZ DE MADERA EN ROBLE CORRIENTE                                                                     </t>
  </si>
  <si>
    <t xml:space="preserve">QUITAMANCHAS 3785 ML SAPOLIO                                                                        </t>
  </si>
  <si>
    <t xml:space="preserve">QUITASARRO 1 LT. DERQUSA                                                                            </t>
  </si>
  <si>
    <t xml:space="preserve">QUITASARRO 1 LT. LOSARO                                                                             </t>
  </si>
  <si>
    <t xml:space="preserve">QUITASARRO 1 LT. MARTELL                                                                            </t>
  </si>
  <si>
    <t xml:space="preserve">QUITASARRO 3.5 LT. DERQUSA                                                                          </t>
  </si>
  <si>
    <t xml:space="preserve">QUITASARRO GLN. LOSARO                                                                              </t>
  </si>
  <si>
    <t xml:space="preserve">QUITASARRO X LT                                                                                     </t>
  </si>
  <si>
    <t xml:space="preserve">RACHERT REVERSIBLE 1/2" SCHUBERT                                                                    </t>
  </si>
  <si>
    <t xml:space="preserve">RADAR AGUA C&amp;A TOOLS                                                                                </t>
  </si>
  <si>
    <t xml:space="preserve">RAID AEROSOL ACCION TOTAL                                                                           </t>
  </si>
  <si>
    <t xml:space="preserve">RAID MAX  AEREO                                                                                     </t>
  </si>
  <si>
    <t xml:space="preserve">RAID PASTILLA LAMINADA ZANCUDO REPUESTO                                                             </t>
  </si>
  <si>
    <t xml:space="preserve">RAID PASTILLA ZANCUDO APARATO + 4 PASTILLAS                                                         </t>
  </si>
  <si>
    <t xml:space="preserve">RATICIDA EN  SOBRE CHICO CAMPEON                                                                    </t>
  </si>
  <si>
    <t xml:space="preserve">RATONERA METAL                                                                                      </t>
  </si>
  <si>
    <t xml:space="preserve">RECOGEDOR NEGRO                                                                                     </t>
  </si>
  <si>
    <t xml:space="preserve">REDUCCION 1 1/4 X 1 1/2" AGUA                                                                       </t>
  </si>
  <si>
    <t xml:space="preserve">REDUCCION 1" A  1/2 PVC PAVCO S/R                                                                   </t>
  </si>
  <si>
    <t xml:space="preserve">REDUCCION 1" A 1/2"                                                                                 </t>
  </si>
  <si>
    <t xml:space="preserve">REDUCCION 1" A 3/4  PVC PAVCO S/R                                                                   </t>
  </si>
  <si>
    <t xml:space="preserve">REDUCCION 2 A 1 1/2" DESAGUE                                                                        </t>
  </si>
  <si>
    <t xml:space="preserve">REDUCCION 2 A 1/2" CR                                                                        </t>
  </si>
  <si>
    <t xml:space="preserve">REDUCCION 2 A 3/4" CR                                                                        </t>
  </si>
  <si>
    <t xml:space="preserve">REDUCCION 2" A 3/4" AGUA                                                                            </t>
  </si>
  <si>
    <t xml:space="preserve">REDUCCION 3" A 2" DESAGUE PAVCO                                                                     </t>
  </si>
  <si>
    <t xml:space="preserve">REDUCCION 3" A 2" DESAGUE PLASTICA                                                                  </t>
  </si>
  <si>
    <t xml:space="preserve">REDUCCION 3/4 A 1/2  HECHIZO                                            </t>
  </si>
  <si>
    <t xml:space="preserve">REDUCCION 3/4 A 1/2 CPVC PAVCO S/R                                                                  </t>
  </si>
  <si>
    <t xml:space="preserve">REDUCCION 3/4 A 1/2 PVC PAVCO S/R                                                                   </t>
  </si>
  <si>
    <t xml:space="preserve">REDUCCION 3/4 A 1/2 PVC  C/R                                                                   </t>
  </si>
  <si>
    <t xml:space="preserve">REDUCCION 4 A 1 1/2"  AGUA                                                                          </t>
  </si>
  <si>
    <t xml:space="preserve">REDUCCION 4 A 2  AGUA                                                                               </t>
  </si>
  <si>
    <t xml:space="preserve">REDUCCION 4 A 3  AGUA                                                                               </t>
  </si>
  <si>
    <t>REDUCCION 4-2 LOGAREX</t>
  </si>
  <si>
    <t>REDUCCION 2-1 1/2 AGUA</t>
  </si>
  <si>
    <t>REDUCCION 2-1  AGUA</t>
  </si>
  <si>
    <t>REDUCCION 2-3/4  AGUA</t>
  </si>
  <si>
    <t>REDUCCION 3-2 AGUA</t>
  </si>
  <si>
    <t xml:space="preserve">REDUCCION 4" A 2" DESAGUE PAVCO                                                                     </t>
  </si>
  <si>
    <t xml:space="preserve">REDUCCION 4" A 2" INYECTOPLAST                                                                      </t>
  </si>
  <si>
    <t xml:space="preserve">REDUCCION 4" A 3" DESAGUE NICOLL                                                                    </t>
  </si>
  <si>
    <t xml:space="preserve">REDUCCION 4" A 3" DESAGUE PAVCO                                                                     </t>
  </si>
  <si>
    <t xml:space="preserve">REDUCCION 6" A 4" ALCANTARILLADO                                                             </t>
  </si>
  <si>
    <t xml:space="preserve">REDUCCION ALCANTARILLADO 6 A 4                                                                      </t>
  </si>
  <si>
    <t xml:space="preserve">REDUCCION BUSHING 1" - 3/4" F/GALVANIZADO                                                           </t>
  </si>
  <si>
    <t xml:space="preserve">REDUCCION BUSHING 3/4" - 1/2" F/GALVANIZADO                                                         </t>
  </si>
  <si>
    <t xml:space="preserve">REDUCCION BUSHING 3/4" - 1/4" F/GALVANIZADO                                                         </t>
  </si>
  <si>
    <t xml:space="preserve">REDUCCION DE 4x2 DESAGUE PLASTICA                                                                   </t>
  </si>
  <si>
    <t xml:space="preserve">REDUCCION DE 4x2 NICOLL                                                                             </t>
  </si>
  <si>
    <t xml:space="preserve">REDUCCION EXCENTRICA 4" x 2" DESAGUE NICOLL                                                         </t>
  </si>
  <si>
    <t xml:space="preserve">REFLECTOR 500W CELUX                                                                                </t>
  </si>
  <si>
    <t xml:space="preserve">REFLECTOR 900W LED                                                                                  </t>
  </si>
  <si>
    <t xml:space="preserve">REFLECTOR LED 30W HOME LIGHT                                                                        </t>
  </si>
  <si>
    <t xml:space="preserve">REFRIGERANTE ICE FREEZE ORGANICO GLN                                                                </t>
  </si>
  <si>
    <t xml:space="preserve">REGISTRO CROMADO 2" C/TAPON                                                                         </t>
  </si>
  <si>
    <t xml:space="preserve">REGISTRO SUMIDERO BRONCE 4" (PISO)                                                                  </t>
  </si>
  <si>
    <t xml:space="preserve">REGISTRO SUMIDERO BRONCE 6" (PISO)                                                                  </t>
  </si>
  <si>
    <t xml:space="preserve">REGISTRO SUMIDERO CROMADO 2"                                                                        </t>
  </si>
  <si>
    <t xml:space="preserve">REGISTRO SUMIDERO CROMADO 3"                                                                        </t>
  </si>
  <si>
    <t xml:space="preserve">REGISTRO SUMIDERO CROMADO 4"                                                                        </t>
  </si>
  <si>
    <t xml:space="preserve">REGISTRO SUMIDERO CROMADO 4" VAINSA                                                                       </t>
  </si>
  <si>
    <t xml:space="preserve">REGISTRO SUMIDERO CROMADO 6" (PISO)                                                                 </t>
  </si>
  <si>
    <t xml:space="preserve">REGISTRO  CROMADO 4" VAINSA                                                                       </t>
  </si>
  <si>
    <t xml:space="preserve">REGLA DE ALUMINIO 3 1/2 MT.                                                                         </t>
  </si>
  <si>
    <t xml:space="preserve">REGLA DE ALUMINIO 31/4 X 11/2 LIVIANOA                                                 </t>
  </si>
  <si>
    <t>ADAPTADOR MD</t>
  </si>
  <si>
    <t>ADAPTADOR DE 3-2 PESADO</t>
  </si>
  <si>
    <t xml:space="preserve">REGLA DE ALUMINIO 3 1/4 X 1 1/2 PESADA                                                              </t>
  </si>
  <si>
    <t xml:space="preserve">REGULADOR DE GAS  GASPER                                                                            </t>
  </si>
  <si>
    <t xml:space="preserve">REJILLA 2" CROMADO (DUCHA)                                                                          </t>
  </si>
  <si>
    <t xml:space="preserve">REJILLA 2" PLATEADO (DUCHA)                                                                         </t>
  </si>
  <si>
    <t xml:space="preserve">REJILLA 3" CROMADO (DUCHA)                                                                          </t>
  </si>
  <si>
    <t xml:space="preserve">REJILLA 4" CROMADO (DUCHA)                                                                          </t>
  </si>
  <si>
    <t xml:space="preserve">REJILLA LAVADERO 2" C/TAPON DE JEBE                                                                 </t>
  </si>
  <si>
    <t xml:space="preserve">REJILLA LAVADERO CROMADO 2"                                                                         </t>
  </si>
  <si>
    <t xml:space="preserve">REMACHADORA 10 C/60 REMACHE 4 BOQUILLAS TRUPER                                                      </t>
  </si>
  <si>
    <t xml:space="preserve">REMACHADORA 4 BOQUILLAS EN BLISTER C/6 TRUPER                                                       </t>
  </si>
  <si>
    <t xml:space="preserve">REMACHADORA PROFESIONAL 4 BOQUILLAS EN BLISTER TRUPER                                               </t>
  </si>
  <si>
    <t xml:space="preserve">REMACHE ALUMINIO 1/8" X 1" PONY                                                                     </t>
  </si>
  <si>
    <t xml:space="preserve">REMACHE ALUMINIO 5/32" X 1" PONY                                                                    </t>
  </si>
  <si>
    <t xml:space="preserve">REMOVEDOR AUTOMOTRIZ AMARILLO 1 GLN. VELSA                                                          </t>
  </si>
  <si>
    <t xml:space="preserve">REMOVEDOR DE PINTURA GLN ANYPSA                                                                     </t>
  </si>
  <si>
    <t xml:space="preserve">REMACHADORA KAMASA                                                                                  </t>
  </si>
  <si>
    <t>CORTADOR DE VIDRIO</t>
  </si>
  <si>
    <t xml:space="preserve">REPUESTO CORTA CERAMICA 10MM                                                                        </t>
  </si>
  <si>
    <t xml:space="preserve">REPUESTO CORTA MAYOLICA 16. 6X3MM KAMASA                                                            </t>
  </si>
  <si>
    <t xml:space="preserve">REPUESTO CORTA MAYOLICA 22. 6X2MM KAMASA                                                            </t>
  </si>
  <si>
    <t xml:space="preserve">REPUESTO CORTA MAYOLICA 6.X1.5MM X1/4 KAMASA                                                        </t>
  </si>
  <si>
    <t xml:space="preserve">REPUESTO CORTA MAYOLICA 8.X1.5MM X5/16 KAMASA                                                       </t>
  </si>
  <si>
    <t xml:space="preserve">RESISTENCIA LORENZETTI PEINE                                                                        </t>
  </si>
  <si>
    <t xml:space="preserve">RETCHET DE LIBERACION RAPIDA CAB REDONDA 1/2 TRUPER                                                 </t>
  </si>
  <si>
    <t xml:space="preserve">RODAJE P/CARRETILLA 2 PZAS TRUPER                                                                   </t>
  </si>
  <si>
    <t xml:space="preserve">RODEL T/LAPICERO 10MM (13/32) RUBITOOLS                                                             </t>
  </si>
  <si>
    <t xml:space="preserve">RODILLO #09  BLANCO EMTOP                                                                           </t>
  </si>
  <si>
    <t xml:space="preserve">RODILLO #12  BLANCO TORO                                                                            </t>
  </si>
  <si>
    <t xml:space="preserve">RODILLO #12  MELON TORO                                                                            </t>
  </si>
  <si>
    <t xml:space="preserve">RODILLO #09  BLANCO TORO                                                                            </t>
  </si>
  <si>
    <t xml:space="preserve">RODILLO #09  MELON TORO                                                                            </t>
  </si>
  <si>
    <t xml:space="preserve">RODILLO #12 TORO MELON                                                                              </t>
  </si>
  <si>
    <t xml:space="preserve">RODILLO PESADO                                                                                    </t>
  </si>
  <si>
    <t xml:space="preserve">RODILLO #3 TORO                                                                                     </t>
  </si>
  <si>
    <t xml:space="preserve">RODILLO #7 PONY                                                                                     </t>
  </si>
  <si>
    <t xml:space="preserve">RODILLO #7 TORO                                                                                     </t>
  </si>
  <si>
    <t xml:space="preserve">RODILLO 9" C &amp; A                                                                                    </t>
  </si>
  <si>
    <t xml:space="preserve">RON DE QUEMAR 250ML. LOSARO                                                                         </t>
  </si>
  <si>
    <t xml:space="preserve">RON DE QUEMAR 900 ML. MARTELL                                                                       </t>
  </si>
  <si>
    <t xml:space="preserve">ROPA DE TRABAJO (CONJUNTO)                                                                          </t>
  </si>
  <si>
    <t xml:space="preserve">SACAGRASA BOT C/ATOM 650 ML                                                                         </t>
  </si>
  <si>
    <t xml:space="preserve">SACATODOXIDO 1 LT. TOLBRIN                                                                          </t>
  </si>
  <si>
    <t xml:space="preserve">SEGUETA BIMETALICA 12                                                                               </t>
  </si>
  <si>
    <t xml:space="preserve">SELLADOR PARA PARED 1 GLN. JHOMERON                                                                 </t>
  </si>
  <si>
    <t xml:space="preserve">SELLADOR PARA PARED 1 GLN. LOSARO                                                                   </t>
  </si>
  <si>
    <t xml:space="preserve">SELLADOR PARA PARED 1 GLN. MARTELL                                                                  </t>
  </si>
  <si>
    <t xml:space="preserve">SELLADOR PARA PARED 1 GLN. NOVACERAM                                                                </t>
  </si>
  <si>
    <t xml:space="preserve">SELLADOR PARA PARED 1 GLN. REYES                                                                    </t>
  </si>
  <si>
    <t xml:space="preserve">SELLADOR PARA PARED 1 GLN. TAMSA                                                                    </t>
  </si>
  <si>
    <t xml:space="preserve">SELLADOR PARA PARED 1 GLN. VELSA                                                                    </t>
  </si>
  <si>
    <t xml:space="preserve">SHAMPOO AMIGO 50ML                                                                                  </t>
  </si>
  <si>
    <t xml:space="preserve">SHAMPOO AMIGO 20ML                                                                                  </t>
  </si>
  <si>
    <t xml:space="preserve">SERRUCHO CARPINTERO 16!" PRETUL                                                                     </t>
  </si>
  <si>
    <t xml:space="preserve">SERRUCHO M/MADERA 18" C &amp; A                                                                         </t>
  </si>
  <si>
    <t xml:space="preserve">SERRUCHO M/MADERA 450MM                                                                             </t>
  </si>
  <si>
    <t xml:space="preserve">SERRUCHO PROFESIONAL KAMASA                                                                         </t>
  </si>
  <si>
    <t xml:space="preserve">SERVICIO DE DESMONTE                                                                                </t>
  </si>
  <si>
    <t xml:space="preserve">SIERRA COPA P/MADERA DE 6 PIEZAS                                                                    </t>
  </si>
  <si>
    <t xml:space="preserve">SIKA 1 LIQUIDA IMPERMEABILIZANTE P/CONCRETO Y MORTEROS 1GLN                                         </t>
  </si>
  <si>
    <t xml:space="preserve">SIKA 1 POLVO IMPERMEABILIZANTE CHEMA                                                                </t>
  </si>
  <si>
    <t xml:space="preserve">SIKA 1 POLVO IMPERMEABILIZANTE P/CONCRETO Y MORTEROS 1KG                                            </t>
  </si>
  <si>
    <t xml:space="preserve">SIKA RAPID 1 x 4KG ACELERANTE                                                                       </t>
  </si>
  <si>
    <t xml:space="preserve">SIKAFILL SIKA TECHO 3X4LT  GRIS GLN                                                                 </t>
  </si>
  <si>
    <t xml:space="preserve">SIKASIL-AC TRANSPARENTE DE 300ML SIKA                                                               </t>
  </si>
  <si>
    <t xml:space="preserve">SILICONA MULTIUSOS                                                </t>
  </si>
  <si>
    <t xml:space="preserve">SILICONA BLANCA 300ML WEBER                                                                         </t>
  </si>
  <si>
    <t>SILICONA TRANSPARENTE KNAUF</t>
  </si>
  <si>
    <t xml:space="preserve">SILICONA CRISTAL 500ML                                                                              </t>
  </si>
  <si>
    <t xml:space="preserve">SILICONA NEGRO 300ML SIKASIL                                                                        </t>
  </si>
  <si>
    <t xml:space="preserve">SILICONA PARA AUTO CHERRY EN SPRAY 360ML SAPOLIO                                                    </t>
  </si>
  <si>
    <t xml:space="preserve">SILICONA PARA AUTO LAVANDA EN SPRAY 360ML SAPOLIO                                                   </t>
  </si>
  <si>
    <t xml:space="preserve">SILICONA PARA TABLERO FULDER GLN AROMIX                                                             </t>
  </si>
  <si>
    <t xml:space="preserve">SILICONA PARA TABLEROS-FRESA X 370ML MARTELL                                                        </t>
  </si>
  <si>
    <t xml:space="preserve">SILICONA TRANSPARENTE 300ML SIKASIL                                                                 </t>
  </si>
  <si>
    <t xml:space="preserve">SILICONA TRANSPARENTE 300ML WEBER                                                                   </t>
  </si>
  <si>
    <t xml:space="preserve">SILICONA VESTON X 320ML TOLBRIN                                                                     </t>
  </si>
  <si>
    <t xml:space="preserve">SILICONA WHITE CON AROMA 120ML VISTONY                                                              </t>
  </si>
  <si>
    <t xml:space="preserve">SILICONA WHITE CON AROMA 300ML VISTONY                                                              </t>
  </si>
  <si>
    <t xml:space="preserve">SOCKET  P/FLUORESCENTE RECTO EUROLUZ                                                                </t>
  </si>
  <si>
    <t xml:space="preserve">SOCKET EMPOTRADO DE LOZA REMSA                                                                      </t>
  </si>
  <si>
    <t xml:space="preserve">SOCKET OVAL BTICINO                                                                                 </t>
  </si>
  <si>
    <t xml:space="preserve">SOCKET SIMPLE COLGANTE DE LOZA                                                                      </t>
  </si>
  <si>
    <t xml:space="preserve">SOCKETE OVALADO                                                                                     </t>
  </si>
  <si>
    <t xml:space="preserve">SODA CAUSTICA 1KG LOSARO                                                                            </t>
  </si>
  <si>
    <t xml:space="preserve">SODA CAUSTICA 1KG. DERQUSA                                                                          </t>
  </si>
  <si>
    <t xml:space="preserve">SODA CAUSTICA EN ESCAMAS/GRANULADA 25KG.                                                            </t>
  </si>
  <si>
    <t xml:space="preserve">SODA CAUSTICA ESCAMAS AL 99% 1KG. MARTELL                                                           </t>
  </si>
  <si>
    <t xml:space="preserve">SODA CAUSTICA LIQUIDA 1KG. LOSARO                                                                   </t>
  </si>
  <si>
    <t xml:space="preserve">SOLDIMIX  EXTRAFUERTE                                                                               </t>
  </si>
  <si>
    <t xml:space="preserve">SOLDIMIX 10 MINUTOS                                                                                 </t>
  </si>
  <si>
    <t xml:space="preserve">SOLDIMIX CHICO                                                                                      </t>
  </si>
  <si>
    <t xml:space="preserve">SPLITTER DIGITAL CATV 2VIAS SCIENTIFIC                                                              </t>
  </si>
  <si>
    <t xml:space="preserve">SPLITTER DIGITAL CATV 3VIAS SCIENTIFIC                                                              </t>
  </si>
  <si>
    <t xml:space="preserve">SPLITTER DIGITAL CATV 4VIAS SCIENTIFIC                                                              </t>
  </si>
  <si>
    <t xml:space="preserve">SPLITTER DIGITAL CATV 6VIAS SCIENTIFIC                                                              </t>
  </si>
  <si>
    <t xml:space="preserve">SPLITTER DIGITAL CATV 8VIAS SCIENTIFIC                                                              </t>
  </si>
  <si>
    <t xml:space="preserve">STOVE BOLTS C/R C/TUERCA ZINC 5/32" X 1 1/2"                                                        </t>
  </si>
  <si>
    <t xml:space="preserve">STOVE BOLTS C/R C/TUERCA ZINC 5/32" X 1 1/4"                                                        </t>
  </si>
  <si>
    <t xml:space="preserve">STOVE BOLTS C/R C/TUERCA ZINC 5/32" X 1"                                                            </t>
  </si>
  <si>
    <t xml:space="preserve">STOVE BOLTS C/R C/TUERCA ZINC 5/32" X 1/2"                                                          </t>
  </si>
  <si>
    <t xml:space="preserve">STOVE BOLTS C/R C/TUERCA ZINC 5/32" X 2"                                                            </t>
  </si>
  <si>
    <t xml:space="preserve">STOVE BOLTS C/R C/TUERCA ZINC 5/32" X 3/4"                                                          </t>
  </si>
  <si>
    <t xml:space="preserve">STOVE BOLTS C/R C/TUERCA ZINC 3/16" X 1/2"                                                          </t>
  </si>
  <si>
    <t xml:space="preserve">STOVE BOLTS C/R C/TUERCA ZINC 3/16" X 3/4"                                                          </t>
  </si>
  <si>
    <t xml:space="preserve">STOVE BOLTS C/R C/TUERCA ZINC 3/16" X 1"                                                          </t>
  </si>
  <si>
    <t xml:space="preserve">STOVE BOLTS C/R C/TUERCA ZINC 6/32" X 1 1/2"                                                        </t>
  </si>
  <si>
    <t xml:space="preserve">STOVE BOLTS P/TOMA CORRIENTE 6/32 X 1                                                               </t>
  </si>
  <si>
    <t xml:space="preserve">SUMIDERO BRONCE M/TECNIMET DE 2" FUNGRISA                                                           </t>
  </si>
  <si>
    <t xml:space="preserve">SUMIDERO CROMADO M/TECNIMET DE 2" FUNGRISA                                                          </t>
  </si>
  <si>
    <t xml:space="preserve">SUNCHO P/FILTRO DE ACEITE                                                                           </t>
  </si>
  <si>
    <t xml:space="preserve">TACHUELA P/TAPICERIA Nº 12                                                                          </t>
  </si>
  <si>
    <t xml:space="preserve">TACHUELA P/TAPICERIA Nº 14                                                                          </t>
  </si>
  <si>
    <t>LLAVE PARA TALADRO</t>
  </si>
  <si>
    <t xml:space="preserve">TALADRO PERCUTOR 1/2 500 W TRUPER                                                                   </t>
  </si>
  <si>
    <t xml:space="preserve">TALADRO PERCUTOR 1/2 600 W TRUPER                                                                   </t>
  </si>
  <si>
    <t xml:space="preserve">TALADRO PERCUTOR 1/2 700 W TRUPER                                                                   </t>
  </si>
  <si>
    <t xml:space="preserve">TALCO AMERICANO 1 KG. DERQUSA                                                                       </t>
  </si>
  <si>
    <t xml:space="preserve">TALCO AMERICANO 1 KG. LOSARO                                                                        </t>
  </si>
  <si>
    <t xml:space="preserve">TANQUE  COLOR ARENA 1100 LT. ROTOPLAS                                                               </t>
  </si>
  <si>
    <t xml:space="preserve">TANQUE  COLOR ARENA 2500 LT. ROTOPLAS                                                               </t>
  </si>
  <si>
    <t xml:space="preserve">TANQUE COLOR ARENA 750 LT. ROTOPLAS                                                                 </t>
  </si>
  <si>
    <t xml:space="preserve">TANQUE COLOR AZUL 1100 LT. ROTOPLAS                                                                 </t>
  </si>
  <si>
    <t xml:space="preserve">TANQUE COLOR AZUL 600 LT. ROTOPLAS                                                                  </t>
  </si>
  <si>
    <t xml:space="preserve">TANQUE COLOR ARENA  600 LT. ROTOPLAS                                                                  </t>
  </si>
  <si>
    <t xml:space="preserve">TANQUE COLOR NEGRO 1100 LT. ROTOPLAS                                                                </t>
  </si>
  <si>
    <t xml:space="preserve">TAPA CIEGA RECTANGULAR BLANCA                                                                </t>
  </si>
  <si>
    <t xml:space="preserve">TAPON 1" C/R HEMBRA NICOLL                                                                          </t>
  </si>
  <si>
    <t xml:space="preserve">TAPON 1" C/R HEMBRA PAVCO                                                                           </t>
  </si>
  <si>
    <t xml:space="preserve">TAPON 1" C/R MACHO                                                                                  </t>
  </si>
  <si>
    <t xml:space="preserve">TAPON 1" MACHO F/GALVANIZADO                                                                        </t>
  </si>
  <si>
    <t xml:space="preserve">TAPON 1" S/R HEMBRA                                                                                 </t>
  </si>
  <si>
    <t xml:space="preserve">TAPON 1" S/R HEMBRA PAVCO                                                                           </t>
  </si>
  <si>
    <t xml:space="preserve">TAPON 1" S/R HEMBRA PLASTICA                                                                        </t>
  </si>
  <si>
    <t xml:space="preserve">TAPON 1/2" C/R HEMBRA PAVCO                                                                         </t>
  </si>
  <si>
    <t xml:space="preserve">TAPON 1/2" C/R MACHO PAVCO                                                                          </t>
  </si>
  <si>
    <t xml:space="preserve">TAPON 1/2" C/R MACHO PLASTICA                                                                       </t>
  </si>
  <si>
    <t xml:space="preserve">TAPON 1/2" HEMBRA CPVC PAVCO                                                                        </t>
  </si>
  <si>
    <t xml:space="preserve">TAPON 1/2" MACHO F/GALVANIZADO                                                                      </t>
  </si>
  <si>
    <t xml:space="preserve">TAPON 1/2" S/R HEMBRA  INYECTOPLAST                                                                             </t>
  </si>
  <si>
    <t xml:space="preserve">TAPON 1/2" C/R MACHO  INYECTOPLAST                                                                             </t>
  </si>
  <si>
    <t xml:space="preserve">TAPON 1/2" S/R HEMBRA PAVCO                                                                         </t>
  </si>
  <si>
    <t xml:space="preserve">TAPON 1/2" S/R HEMBRA PLASTICA                                                                      </t>
  </si>
  <si>
    <t xml:space="preserve">TAPON 1/4" MACHO F/GALVANIZADO                                                                      </t>
  </si>
  <si>
    <t xml:space="preserve">TAPON 2" AGUA MACHO                                                                                    </t>
  </si>
  <si>
    <t xml:space="preserve">TAPON 3/4" C/R HEMBRA PAVCO                                                                         </t>
  </si>
  <si>
    <t xml:space="preserve">TAPON 3/4" C/R MACHO NICOLL                                                                         </t>
  </si>
  <si>
    <t xml:space="preserve">TAPON 3/4" MACHO CPVC PAVCO                                                                         </t>
  </si>
  <si>
    <t xml:space="preserve">TAPON 3/4" S/R HEMBRA                                                                               </t>
  </si>
  <si>
    <t xml:space="preserve">TAPON 3/4" S/R HEMBRA PAVCO                                                                         </t>
  </si>
  <si>
    <t xml:space="preserve">TAPON 4" DESAGUE                                                                                    </t>
  </si>
  <si>
    <t xml:space="preserve">TARUGO BLANCOS PARA VIDRIERIA                                                                       </t>
  </si>
  <si>
    <t xml:space="preserve">TARUGO TIPO FISHER 1/4"                                                                             </t>
  </si>
  <si>
    <t>TARUGO MADERA 1/4"</t>
  </si>
  <si>
    <t>TARUGO MADERA 5/16"</t>
  </si>
  <si>
    <t>TARUGO MADERA 3/8"</t>
  </si>
  <si>
    <t xml:space="preserve">TARUGO TIPO FISHER 3/8"                                                                             </t>
  </si>
  <si>
    <t xml:space="preserve">TARUGO TIPO PVC 1/2"                                                                                </t>
  </si>
  <si>
    <t xml:space="preserve">TARUGO TIPO PVC 1/4" VERDE                                                                                </t>
  </si>
  <si>
    <t xml:space="preserve">TARUGO TIPO PVC 3/16"                                                                               </t>
  </si>
  <si>
    <t xml:space="preserve">TARUGO TIPO PVC 3/8" NARANJA                                                                               </t>
  </si>
  <si>
    <t xml:space="preserve">TARUGO TIPO PVC 5/16" AZUL                                                                              </t>
  </si>
  <si>
    <t xml:space="preserve">TARUGO TIPO PVC 5/8" NEGRO                                                                          </t>
  </si>
  <si>
    <t xml:space="preserve">TAZA BABY FRESH BLANCO + ASIENTO TREBOL                                                             </t>
  </si>
  <si>
    <t xml:space="preserve">TAZA RAPID JET PLUS BONE TREBOL                                                                     </t>
  </si>
  <si>
    <t xml:space="preserve">TAZA RAPID JET PLUS BLANCO S/ASIENTO TREBOL                                                          </t>
  </si>
  <si>
    <t xml:space="preserve">TAZA RAPID JET PREMIUM C/ASTO BLANCO TREBOL                                                          </t>
  </si>
  <si>
    <t xml:space="preserve">TECNOPOR EPS 1 1/2"                                                                                  </t>
  </si>
  <si>
    <t xml:space="preserve">TECNOPOR EPS 1"                                                                                   </t>
  </si>
  <si>
    <t xml:space="preserve">TECNOPOR EPS 1/2"                                                                                    </t>
  </si>
  <si>
    <t xml:space="preserve">TECNOPOR EPS 2"                                                                                      </t>
  </si>
  <si>
    <t xml:space="preserve">TECNOPOR EPS 3/4"                                                                                   </t>
  </si>
  <si>
    <t xml:space="preserve">TEE 1 1/2" C/R AGUA PLASTICA                                                                        </t>
  </si>
  <si>
    <t xml:space="preserve">TEE 1 1/2" S/R AGUA PLASTICA                                                                        </t>
  </si>
  <si>
    <t xml:space="preserve">TEE 1 1/4" S/R AGUA PLASTICA                                                                        </t>
  </si>
  <si>
    <t xml:space="preserve">TEE 1" C/R AGUA                                                                                     </t>
  </si>
  <si>
    <t xml:space="preserve">TEE 1" F/GALVANIZADO                                                                                </t>
  </si>
  <si>
    <t xml:space="preserve">TEE 1" S/R AGUA                                                                                     </t>
  </si>
  <si>
    <t xml:space="preserve">TEE 1" S/R AGUA PAVCO                                                                               </t>
  </si>
  <si>
    <t xml:space="preserve">TEE 1" S/R AGUA PLASTICA                                                                            </t>
  </si>
  <si>
    <t xml:space="preserve">TEE 1/2" BRONCE GROSSO                                                                              </t>
  </si>
  <si>
    <t xml:space="preserve">TEE 3/4" BRONCE GROSSO                                                                              </t>
  </si>
  <si>
    <t xml:space="preserve">UNION 3/4" BRONCE GROSSO                                                                              </t>
  </si>
  <si>
    <t xml:space="preserve">TEE 1/2" C/R AGUA NICOLL                                                                            </t>
  </si>
  <si>
    <t xml:space="preserve">TEE 1/2" C/R AGUA PLASTICA                                                                          </t>
  </si>
  <si>
    <t xml:space="preserve">TEE 1/2" CPVC PAVCO                                                                                 </t>
  </si>
  <si>
    <t xml:space="preserve">TEE 1/2" F/GALVANIZADO                                                                              </t>
  </si>
  <si>
    <t xml:space="preserve">TEE 1/2" S/R AGUA                                                                                   </t>
  </si>
  <si>
    <t xml:space="preserve">TEE 1/2" S/R AGUA NICOLL                                                                            </t>
  </si>
  <si>
    <t xml:space="preserve">TEE 1/2" S/R AGUA PAVCO                                                                             </t>
  </si>
  <si>
    <t xml:space="preserve">TEE 1/2" S/R AGUA PLASTICA                                                                          </t>
  </si>
  <si>
    <t xml:space="preserve">TEE 2x2 DESAGUE NICOLL                                                                              </t>
  </si>
  <si>
    <t xml:space="preserve">TEE 2x2 DESAGUE PAVCO                                                                               </t>
  </si>
  <si>
    <t xml:space="preserve">TEE 2x2 DESAGUE PLASTICA                                                                            </t>
  </si>
  <si>
    <t xml:space="preserve">TEE 3"  AGUA                                                                                        </t>
  </si>
  <si>
    <t xml:space="preserve">TEE 3/4" C/R AGUA PLASTICA                                                                          </t>
  </si>
  <si>
    <t xml:space="preserve">TEE 3/4" CPVC                                                                                       </t>
  </si>
  <si>
    <t xml:space="preserve">TEE 3/4" CPVC PAVCO                                                                                 </t>
  </si>
  <si>
    <t xml:space="preserve">TEE 3/4" F/GALVANIZADO                                                                              </t>
  </si>
  <si>
    <t xml:space="preserve">TEE 3/4" S/R AGUA PAVCO                                                                             </t>
  </si>
  <si>
    <t xml:space="preserve">TEE 3/4" S/R AGUA PLASTICA                                                                          </t>
  </si>
  <si>
    <t xml:space="preserve">TEE 3x3 DESAGUE NICOLL                                                                              </t>
  </si>
  <si>
    <t xml:space="preserve">TEE 4" DESAGUE NICOLL                                                                               </t>
  </si>
  <si>
    <t xml:space="preserve">TEE 4x2 DESAGUE MATUSITA                                                                            </t>
  </si>
  <si>
    <t xml:space="preserve">TEE 4x2 DESAGUE NICOLL                                                                              </t>
  </si>
  <si>
    <t xml:space="preserve">TEE 4x2 DESAGUE PAVCO                                                                               </t>
  </si>
  <si>
    <t xml:space="preserve">TEE 4x2 DESAGUE PLASTICA                                                                            </t>
  </si>
  <si>
    <t xml:space="preserve">TEE 4x4 DESAGUE NICOLL                                                                              </t>
  </si>
  <si>
    <t xml:space="preserve">TEE 4X4 DESAGUE PAVCO                                                                               </t>
  </si>
  <si>
    <t xml:space="preserve">TEE 4x4 DESAGUE PLASTICA                                                                            </t>
  </si>
  <si>
    <t xml:space="preserve">TEE 6x4 ALCANTARILLADO                                                                              </t>
  </si>
  <si>
    <t xml:space="preserve">TEE 6x6 ALCANTARILLADO                                                                              </t>
  </si>
  <si>
    <t>CACHIMBA 2X3X10</t>
  </si>
  <si>
    <t xml:space="preserve">TEE DOBLE 4X4 DESAGUE INYECTOPLAST                                                                  </t>
  </si>
  <si>
    <t xml:space="preserve">TEE SANIT. 2x2 NICOLL                                                                               </t>
  </si>
  <si>
    <t xml:space="preserve">TEE SANIT. 2x2 GERFOR                                                                               </t>
  </si>
  <si>
    <t xml:space="preserve">TEE SANIT. 2x2 PAVCO                                                                                </t>
  </si>
  <si>
    <t xml:space="preserve">TEE SANIT. 4x2 NICOLL                                                                               </t>
  </si>
  <si>
    <t xml:space="preserve">TEE SANIT. 4x4 NICOLL                                                                               </t>
  </si>
  <si>
    <t xml:space="preserve">TEE SANIT. 4x4 PAVCO                                                                                </t>
  </si>
  <si>
    <t xml:space="preserve">TEE SANIT. 4x4 GERFOR                                                                                </t>
  </si>
  <si>
    <t xml:space="preserve">TEE SANIT. 4x4 PLASTICA                                                                             </t>
  </si>
  <si>
    <t>TEE DE TV CABLE</t>
  </si>
  <si>
    <t xml:space="preserve">TERMA PARA DUCHA LORENZZETTI                                                                        </t>
  </si>
  <si>
    <t xml:space="preserve">TERMA PARA DUCHA OVNI                                                                               </t>
  </si>
  <si>
    <t xml:space="preserve">THINER ACRILICO 100% X 1 LT. TAMSA                                                                  </t>
  </si>
  <si>
    <t xml:space="preserve">THINER ACRILICO 100% X 3 LT. TAMSA                                                                  </t>
  </si>
  <si>
    <t xml:space="preserve">THINNER ACRILICO 1 GLN. ITSA                                                                        </t>
  </si>
  <si>
    <t xml:space="preserve">THINNER ACRILICO 1 GLN. JHOMERON                                                                    </t>
  </si>
  <si>
    <t xml:space="preserve">THINNER ACRILICO 1 GLN. MARTELL                                                                     </t>
  </si>
  <si>
    <t xml:space="preserve">THINNER ACRILICO 1 LT. JHOMERON                                                                     </t>
  </si>
  <si>
    <t xml:space="preserve">THINNER ACRILICO 900 ML MARTELL                                                                     </t>
  </si>
  <si>
    <t xml:space="preserve">THINNER ACRILICO AUTOMOTRIZ 2.7LT. JHOMERON                                                         </t>
  </si>
  <si>
    <t xml:space="preserve">THINNER ACRILICO AUTOMOTRIZ 1 GLN. JHOMERON                                                         </t>
  </si>
  <si>
    <t xml:space="preserve">THINNER ACRILICO MR-1A 3 LT. LOSARO                                                                 </t>
  </si>
  <si>
    <t xml:space="preserve">THINNER ACRILICO SD-L 1 LT. DERQUSA                                                                 </t>
  </si>
  <si>
    <t xml:space="preserve">THINNER ACRILICO SD-L GLN. DERQUSA                                                                  </t>
  </si>
  <si>
    <t xml:space="preserve">THINNER ACRILICO SS-1000 (DUCO I) 3.00 LT LOSARO                                                    </t>
  </si>
  <si>
    <t xml:space="preserve">THINNER ACRILICO SS-1000 (DUCO I) 950 ML LOSARO                                                     </t>
  </si>
  <si>
    <t xml:space="preserve">THINNER ACRILICO SUPERIOR 1-A 3 LT. LOSARO                                                          </t>
  </si>
  <si>
    <t xml:space="preserve">TIJERA C/LATA 10" KAMASA                                                                            </t>
  </si>
  <si>
    <t xml:space="preserve">TIJERA HOJALATERO 10" PRETUL                                                                        </t>
  </si>
  <si>
    <t>TIJERA P/PODAR 8" KAMASA</t>
  </si>
  <si>
    <t xml:space="preserve">TIMBRE DIN DON VERA                                                                                 </t>
  </si>
  <si>
    <t xml:space="preserve">TIRABUZÓN (DESATORADOR)                                                                             </t>
  </si>
  <si>
    <t xml:space="preserve">TIRAFON 1/2" x 2 1/2"                                                                               </t>
  </si>
  <si>
    <t xml:space="preserve">TIRAFON 1/2" x 2"                                                                                   </t>
  </si>
  <si>
    <t xml:space="preserve">TIRAFON 1/2" x 3 1/2"                                                                               </t>
  </si>
  <si>
    <t xml:space="preserve">TIRAFON 1/2" x 4"                                                                                   </t>
  </si>
  <si>
    <t xml:space="preserve">TIRAFON 1/4" x 1 1/2"                                                                               </t>
  </si>
  <si>
    <t xml:space="preserve">TIRAFON 1/4" x 1"                                                                                   </t>
  </si>
  <si>
    <t xml:space="preserve">TIRAFON 1/4" x 2 1/2"                                                                               </t>
  </si>
  <si>
    <t xml:space="preserve">TIRAFON 1/4" x 2"                                                                                   </t>
  </si>
  <si>
    <t xml:space="preserve">TIRAFON 1/4" x 3 1/2"                                                                               </t>
  </si>
  <si>
    <t xml:space="preserve">TIRAFON 1/4" x 3"                                                                                   </t>
  </si>
  <si>
    <t xml:space="preserve">TIRAFON 1/4" X 5"                                                                                   </t>
  </si>
  <si>
    <t xml:space="preserve">TIRAFON 1/4" X 6"                                                                                   </t>
  </si>
  <si>
    <t xml:space="preserve">TIRAFON 3/8" x 4"                                                                                   </t>
  </si>
  <si>
    <t xml:space="preserve">TIRAFON 5/16" x 1 1/2"                                                                              </t>
  </si>
  <si>
    <t xml:space="preserve">TIRAFON 5/16" x 4"                                                                                  </t>
  </si>
  <si>
    <t xml:space="preserve">TIZA X CAJA 50UNID                                                                                             </t>
  </si>
  <si>
    <t xml:space="preserve">TIZA BLANCA                                                                                         </t>
  </si>
  <si>
    <t xml:space="preserve">TOMA CORRIENTE DOBLE BTICINO                                                                        </t>
  </si>
  <si>
    <t xml:space="preserve">TOMA CORRIENTE DOBLE BTICINO IMITACION                                                                       </t>
  </si>
  <si>
    <t xml:space="preserve">TOMA CORRIENTE DOBLE EUROLUZ X CAJA                                                                        </t>
  </si>
  <si>
    <t xml:space="preserve">TOMA CORRIENTE SIMPLE EUROLUZ X CAJA                                                                       </t>
  </si>
  <si>
    <t xml:space="preserve">TOMA CORRIENTE TRIPLE EUROLUZ                                               </t>
  </si>
  <si>
    <t xml:space="preserve">TOMA CORRIENTE SIMPLE TICINO                                                    </t>
  </si>
  <si>
    <t>RIN 1X3/4</t>
  </si>
  <si>
    <t>RIN 3/4 X 1/2</t>
  </si>
  <si>
    <t>RIN C/R EXTERNA</t>
  </si>
  <si>
    <t>TOMA DOBLE DORADO TEOLUX</t>
  </si>
  <si>
    <t>TOMA DOBLE PLATA TEOLUX</t>
  </si>
  <si>
    <t xml:space="preserve">TOMA CORRIENTE TIERRA DOBLE BTICINO                                                                 </t>
  </si>
  <si>
    <t xml:space="preserve">TOMA CORRIENTE TIERRA DOBLE EUROLUZCAJA                                                                </t>
  </si>
  <si>
    <t xml:space="preserve">TOMA CORRIENTE TRIPLE BTICINO                                                                       </t>
  </si>
  <si>
    <t xml:space="preserve">TOMA CORRIENTE TRIPLE ECOLUX                                                                        </t>
  </si>
  <si>
    <t xml:space="preserve">TOMA CORRIENTE VISIBLE TRIPLE                                                                       </t>
  </si>
  <si>
    <t xml:space="preserve">TOMA CORRIENTE VISIBLE TRIPLE BTICINO                                                               </t>
  </si>
  <si>
    <t xml:space="preserve">TOMA PARA CABLE COAXIAL ABATRON                                                                     </t>
  </si>
  <si>
    <t xml:space="preserve">TORNILLO CABEZA WAFER P/BROCA 8X1                                                                   </t>
  </si>
  <si>
    <t xml:space="preserve">TORNILLO CABEZA WAFER P/BROCA 8X1 1/2                                                               </t>
  </si>
  <si>
    <t xml:space="preserve">TORNILLO CABEZA WAFER P/BROCA 8X2                                                                   </t>
  </si>
  <si>
    <t xml:space="preserve">TORNILLO CABEZA WAFER P/BROCA 8X3/4                                                                 </t>
  </si>
  <si>
    <t xml:space="preserve">TORNILLO DRYWALL PUNTA FINA NEGRO 6X1                                                               </t>
  </si>
  <si>
    <t xml:space="preserve">TORNILLO DRYWALL PUNTA FINA NEGRO 6X1 1/2                                                           </t>
  </si>
  <si>
    <t xml:space="preserve">TORNILLO SHIPBOARD T/SPACK 3.00 X 25                                                               </t>
  </si>
  <si>
    <t xml:space="preserve">TORNILLO SHIPBOARD T/SPACK 3.50 X 16                                                                </t>
  </si>
  <si>
    <t xml:space="preserve">TORNILLO SHIPBOARD T/SPACK 3.50 X 20                                                                </t>
  </si>
  <si>
    <t xml:space="preserve">TORNILLO SHIPBOARD T/SPACK 3.50 X 25                                                                </t>
  </si>
  <si>
    <t xml:space="preserve">TORNILLO SHIPBOARD T/SPACK 3.50 X 30                                                                </t>
  </si>
  <si>
    <t xml:space="preserve">TORNILLO SHIPBOARD T/SPACK 3.50 X 35                                                                </t>
  </si>
  <si>
    <t xml:space="preserve">TORNILLO SHIPBOARD T/SPACK 3.50 X 40                                                                </t>
  </si>
  <si>
    <t xml:space="preserve">TORNILLO SHIPBOARD T/SPACK 3.50 X 45                                                                </t>
  </si>
  <si>
    <t xml:space="preserve">TORNILLO SHIPBOARD T/SPACK 3.50 X 50                                                                </t>
  </si>
  <si>
    <t xml:space="preserve">TORNILLO SHIPBOARD T/SPACK 4.00 X 16                                                                </t>
  </si>
  <si>
    <t xml:space="preserve">TORNILLO SHIPBOARD T/SPACK 4.00 X 20                                                                </t>
  </si>
  <si>
    <t xml:space="preserve">TORNILLO SHIPBOARD T/SPACK 4.00 X 25                                                                </t>
  </si>
  <si>
    <t xml:space="preserve">TORNILLO SHIPBOARD T/SPACK 4.00 X 30 TROPICAL . FINA                                                </t>
  </si>
  <si>
    <t xml:space="preserve">TORNILLO SHIPBOARD T/SPACK 4.00 X 35                                                                </t>
  </si>
  <si>
    <t xml:space="preserve">TORNILLO SHIPBOARD T/SPACK 4.00 X 40                                                                </t>
  </si>
  <si>
    <t xml:space="preserve">TORNILLO SHIPBOARD T/SPACK 4.00 X 45                                                                </t>
  </si>
  <si>
    <t xml:space="preserve">TORNILLO SHIPBOARD T/SPACK 4.00 X 50                                                                </t>
  </si>
  <si>
    <t xml:space="preserve">TORNILLO SHIPBOARD T/SPACK 4.00 X 60 TROPICAL P. FINA                                               </t>
  </si>
  <si>
    <t xml:space="preserve">TORNILLO SHIPBOARD T/SPACK 4.50 X 20                                                                </t>
  </si>
  <si>
    <t xml:space="preserve">TORNILLO SHIPBOARD T/SPACK 4.50 X 25                                                                </t>
  </si>
  <si>
    <t xml:space="preserve">TORNILLO SHIPBOARD T/SPACK 4.50 X 70                                                                </t>
  </si>
  <si>
    <t xml:space="preserve">TORNILLO SHIPBOARD T/SPACK 4.50 X 50                                                                </t>
  </si>
  <si>
    <t xml:space="preserve">TORNILLO SHIPBOARD T/SPACK 4.50 X 80                                                                </t>
  </si>
  <si>
    <t xml:space="preserve">TORNILLO SHIPBOARD T/SPACK 5.00 X 60                                                                </t>
  </si>
  <si>
    <t xml:space="preserve">TORNILLO SHIPBOARD T/SPACK 5.00 X 70                                                                </t>
  </si>
  <si>
    <t xml:space="preserve">TORNILLO SHIPBOARD T/SPACK 5.00 X 80                                                                </t>
  </si>
  <si>
    <t xml:space="preserve">TORNILLO SHIPBOARD T/SPACK M-4 X 60                                                                 </t>
  </si>
  <si>
    <t xml:space="preserve">TORNILLO SHIPBOARD T/SPACK M-4 X 70                                                                 </t>
  </si>
  <si>
    <t xml:space="preserve">TORNILLO SHIPBOARD T/SPACK M-5 x 30                                                                 </t>
  </si>
  <si>
    <t xml:space="preserve">TORNILLO SHIPBOARD T/SPACK M-5 x 35                                                                 </t>
  </si>
  <si>
    <t xml:space="preserve">TORNILLO SHIPBOARD T/SPACK M-5 X 40                                                                 </t>
  </si>
  <si>
    <t xml:space="preserve">TORNILLO SHIPBOARD T/SPACK M-6 X 90                                                          </t>
  </si>
  <si>
    <t xml:space="preserve">TORNILLO SHIPBOARD T/SPACK M-6 X 100                                                          </t>
  </si>
  <si>
    <t xml:space="preserve">TORNILLO SHIPBOARD T/SPACK M-8 X 20                                                                 </t>
  </si>
  <si>
    <t xml:space="preserve">TORNILLO SHIPBOARD T/SPACK M-8 X 25                                                                 </t>
  </si>
  <si>
    <t xml:space="preserve">TORNILLO SHIPBOARD T/SPACK M-8 X 30                                                                 </t>
  </si>
  <si>
    <t xml:space="preserve">TORNILLO SHIPBOARD T/SPACK M-8 X 40                                                                 </t>
  </si>
  <si>
    <t xml:space="preserve">TORTOL FIERRO 3/8" LISO                                                                             </t>
  </si>
  <si>
    <t xml:space="preserve">TRAMPA LIDER LAVATORIO COMPLETO FAVINSA                                                                             </t>
  </si>
  <si>
    <t xml:space="preserve">TRAMPA LIDER LAVATORIO  VAINSA                                                                             </t>
  </si>
  <si>
    <t xml:space="preserve">TRAMPA LIDER LAVATORIO SOLO  FAVINSA                                                                             </t>
  </si>
  <si>
    <t xml:space="preserve">TRAMPA LIDER LAVATORIO  LOGAREX                                                                             </t>
  </si>
  <si>
    <t>TARRAJA 1/2 PARA TUBO PVC</t>
  </si>
  <si>
    <t>LAVADERO INOXIDABLE RECORD</t>
  </si>
  <si>
    <t>LAVADERO 1.2MT</t>
  </si>
  <si>
    <t>LAVADERP 1MT</t>
  </si>
  <si>
    <t>TRAMPA DESAGUE RECORD</t>
  </si>
  <si>
    <t xml:space="preserve">TRAMPA LIDER LAVADERO  FAVINSA                                                                             </t>
  </si>
  <si>
    <t xml:space="preserve">TRAMPA PARA DESAGUE 1" X 1/4" RECORD                                                                </t>
  </si>
  <si>
    <t xml:space="preserve">TRANSFORMADOR DE OXIDO GLN.CHEMA                                                                    </t>
  </si>
  <si>
    <t xml:space="preserve">TRANSFORMADOR DE OXIDO LT CHEMA                                                                     </t>
  </si>
  <si>
    <t xml:space="preserve">TRANSFORMADOR PHILIPS                                                                               </t>
  </si>
  <si>
    <t xml:space="preserve">TRAPEADOR DE FELPA C/OJAL                                                                           </t>
  </si>
  <si>
    <t xml:space="preserve">TRAPEADOR DE YUTE                                                                                   </t>
  </si>
  <si>
    <t xml:space="preserve">TRAPEADOR LORITO ALGODON (MOPA) 250G                                                                </t>
  </si>
  <si>
    <t xml:space="preserve">TRAPEADOR MICROFIBRA                                                                                </t>
  </si>
  <si>
    <t>TRAPEADOR GRIS C/OJAL</t>
  </si>
  <si>
    <t>TRAPEADOR COLORES C/OJAL</t>
  </si>
  <si>
    <t xml:space="preserve">TRAPO INDUSTRIAL COLORES                                                                            </t>
  </si>
  <si>
    <t xml:space="preserve">TRIPLAY 3.2 MM CARIPURI                                                                             </t>
  </si>
  <si>
    <t xml:space="preserve">TRIPLAY 3.8 MM CARIPURI                                                                             </t>
  </si>
  <si>
    <t xml:space="preserve">TRIPLAY 4 MM ALBAÑIL                                                                                </t>
  </si>
  <si>
    <t xml:space="preserve">TRIPLAY 4 MM BITANGOR                                                                              </t>
  </si>
  <si>
    <t xml:space="preserve">TRIPLAY 4 MM TRIMASA                                                                                </t>
  </si>
  <si>
    <t xml:space="preserve">TRIPLAY 6 MM LUPUNA                                                                                 </t>
  </si>
  <si>
    <t xml:space="preserve">TRIPLAY 6 MM TRIMASA                                                                                </t>
  </si>
  <si>
    <t xml:space="preserve">TRIPLAY 8 MM TRIMASA                                                                                </t>
  </si>
  <si>
    <t xml:space="preserve">TRIZ                                                                                                </t>
  </si>
  <si>
    <t>TUBO 1/2 SR FANAPLAST</t>
  </si>
  <si>
    <t xml:space="preserve">TUBO 3/4" LUZ -HUESO MAHECSA                                       </t>
  </si>
  <si>
    <t>TUBO 4 DESAGUE FANAPLAST</t>
  </si>
  <si>
    <t xml:space="preserve">UÑA DE LAVATORIO F/FUNDIDO PAR                                                                      </t>
  </si>
  <si>
    <t>MANTA NEGRA X MT</t>
  </si>
  <si>
    <t>BRASO DE DUCHA PVC</t>
  </si>
  <si>
    <t>LLANTA SIN ARO</t>
  </si>
  <si>
    <t>LLANTA COMPLETA 14X3 TRUPER</t>
  </si>
  <si>
    <t xml:space="preserve">TUBO 1 1/2" AGUA CLASE 7.5 S/R SANTO DOMINGO                                                        </t>
  </si>
  <si>
    <t xml:space="preserve">TUBO 1 1/2" C/R AGUA M-PLAST                                                                        </t>
  </si>
  <si>
    <t xml:space="preserve">TUBO 1 1/2" C/R AGUA PLASTICA                                                                       </t>
  </si>
  <si>
    <t xml:space="preserve">TUBO 1 1/2" LUZ PLASTICA                                                                            </t>
  </si>
  <si>
    <t xml:space="preserve">TUBO 1 1/2" S/R AGUA NICOLL                                                                         </t>
  </si>
  <si>
    <t xml:space="preserve">TUBO 1 1/2" S/R AGUA PLASTICA                                                                       </t>
  </si>
  <si>
    <t xml:space="preserve">TUBO 1"  CLASE 10 AGUA INYECTOPLAST                                                                 </t>
  </si>
  <si>
    <t xml:space="preserve">TUBO 1" C/R AGUA INYECTOPLAST                                                                       </t>
  </si>
  <si>
    <t xml:space="preserve">TUBO 1" C/R AGUA NICOLL                                                                             </t>
  </si>
  <si>
    <t xml:space="preserve">TUBO 1" C/R AGUA PAVCO                                                                              </t>
  </si>
  <si>
    <t xml:space="preserve">TUBO 1" C/R AGUA PLASTICA                                                                           </t>
  </si>
  <si>
    <t xml:space="preserve">TUBO 1" CLASE 10- SANTO DOMINGO                                                                     </t>
  </si>
  <si>
    <t xml:space="preserve">TUBO 1" CPVC PAVCO                                                                                  </t>
  </si>
  <si>
    <t xml:space="preserve">TUBO 1" LUZ - BLANCO PLASTICA                                                                       </t>
  </si>
  <si>
    <t xml:space="preserve">TUBO 1" LUZ - GRIS NICOLL                                                                           </t>
  </si>
  <si>
    <t xml:space="preserve">TUBO 1" LUZ - GRIS PAVCO                                                                            </t>
  </si>
  <si>
    <t xml:space="preserve">TUBO 1" LUZ - KINPLAST                                                                              </t>
  </si>
  <si>
    <t xml:space="preserve">TUBO 1" LUZ SAP  INYECTOPLAST                                                                       </t>
  </si>
  <si>
    <t xml:space="preserve">TUBO 1" S/R AGUA                                                                                    </t>
  </si>
  <si>
    <t xml:space="preserve">TUBO 1" S/R AGUA NICOLL                                                                             </t>
  </si>
  <si>
    <t xml:space="preserve">TUBO 1" S/R AGUA PAVCO                                                                              </t>
  </si>
  <si>
    <t xml:space="preserve">TUBO 1" S/R AGUA PLASTICA                                                                           </t>
  </si>
  <si>
    <t xml:space="preserve">TUBO 1" S/R CLASE 10 AGUA PLASTICA                                                                  </t>
  </si>
  <si>
    <t xml:space="preserve">TUBO 1/2" AGUA CLASE 10 PLASTICA                                                                    </t>
  </si>
  <si>
    <t xml:space="preserve">TUBO 1/2" AGUA CLASE 10 SPx5M G.M TIGRE                                                             </t>
  </si>
  <si>
    <t xml:space="preserve">TUBO 1/2" AGUA CLASE 10 URx5M G.M TIGRE                                                             </t>
  </si>
  <si>
    <t xml:space="preserve">TUBO 1/2" C/R AGUA GERFOR                                                                           </t>
  </si>
  <si>
    <t xml:space="preserve">TUBO 1/2" C/R AGUA INYECTOPLAST                                                                     </t>
  </si>
  <si>
    <t xml:space="preserve">TUBO 1/2" C/R AGUA MATUSITA                                                                         </t>
  </si>
  <si>
    <t xml:space="preserve">TUBO 1/2" C/R AGUA NICOLL                                                                           </t>
  </si>
  <si>
    <t xml:space="preserve">TUBO 1/2" C/R AGUA PAVCO                                                                            </t>
  </si>
  <si>
    <t xml:space="preserve">TUBO 1/2" C/R AGUA PLASTICA                                                                         </t>
  </si>
  <si>
    <t xml:space="preserve">TUBO 1/2" C/R AGUA SANTA ROSA                                                                       </t>
  </si>
  <si>
    <t xml:space="preserve">TUBO 1/2" C/R AGUA SANTO DOMINGO                                                                    </t>
  </si>
  <si>
    <t xml:space="preserve">TUBO 1/2" CLASE 10 AGUA INYECTOPLAST                                                                </t>
  </si>
  <si>
    <t xml:space="preserve">TUBO 1/2" CLASE 10 AGUA SANTO DOMINGO                                                               </t>
  </si>
  <si>
    <t xml:space="preserve">TUBO 1/2" CPVC PAVCO                                                                                </t>
  </si>
  <si>
    <t xml:space="preserve">TUBO 1/2" LUZ SAP  INYECTOPLAST                                                                     </t>
  </si>
  <si>
    <t xml:space="preserve">TUBO 1/2" S/R AGUA FANAPLAST                                                                           </t>
  </si>
  <si>
    <t xml:space="preserve">TUBO 1/2" C/R AGUA FANAPLAST                                                                           </t>
  </si>
  <si>
    <t xml:space="preserve">TUBO 1/2" S/R AGUA NICOLL                                                                           </t>
  </si>
  <si>
    <t xml:space="preserve">TUBO 1/2" S/R AGUA PAVCO                                                                            </t>
  </si>
  <si>
    <t xml:space="preserve">TUBO 1/2" S/R AGUA GERFOR                                                                            </t>
  </si>
  <si>
    <t xml:space="preserve">TUBO 1/2" S/R CLASE 10 AGUA PLASTICA                                                                </t>
  </si>
  <si>
    <t xml:space="preserve">TUBO 2" C/R AGUA NICOLL                                                                             </t>
  </si>
  <si>
    <t xml:space="preserve">TUBO 2" C/R AGUA PLASTICA                                                                           </t>
  </si>
  <si>
    <t xml:space="preserve">TUBO 2" C-10  S/R AGUA SANTO DOMINGO                                                                </t>
  </si>
  <si>
    <t xml:space="preserve">TUBO 2" DESAGUE                                                                                     </t>
  </si>
  <si>
    <t xml:space="preserve">TUBO 2" DESAGUE ECOPLAST                                                                            </t>
  </si>
  <si>
    <t xml:space="preserve">TUBO 2" DESAGUE GERFOR                                                                              </t>
  </si>
  <si>
    <t xml:space="preserve">TUBO 2" DESAGUE GRIS SANTO DOMINGO                                                                  </t>
  </si>
  <si>
    <t xml:space="preserve">TUBO 2" DESAGUE NICOLL                                                                              </t>
  </si>
  <si>
    <t xml:space="preserve">TUBO 2" DESAGUE PAVCO                                                                               </t>
  </si>
  <si>
    <t xml:space="preserve">TUBO 2" DESAGUE PLASTICA                                                                            </t>
  </si>
  <si>
    <t xml:space="preserve">TUBO 2" LUZ PESADO PLASTICA                                                                         </t>
  </si>
  <si>
    <t xml:space="preserve">TUBO 2" LUZ SAP  INYECTOPLAST                                                                       </t>
  </si>
  <si>
    <t xml:space="preserve">TUBO 2" LUZ SEL PLASTICA                                                                            </t>
  </si>
  <si>
    <t xml:space="preserve">TUBO 2" S/R AGUA PLASTICA                                                                           </t>
  </si>
  <si>
    <t xml:space="preserve">TUBO 2" S/R C-7.5 AGUA INYECTOPLAST                                                                 </t>
  </si>
  <si>
    <t xml:space="preserve">TUBO 2" S/R CLASE 7.5 AGUA PLASTICA                                                                 </t>
  </si>
  <si>
    <t xml:space="preserve">TUBO 3" C-10  GRIS SANTO DOMINGO                                                                    </t>
  </si>
  <si>
    <t xml:space="preserve">TUBO 3" C-7.5 GRIS SANTO DOMINGO                                                                    </t>
  </si>
  <si>
    <t xml:space="preserve">TUBO 3" DESAGUE NICOLL                                                                              </t>
  </si>
  <si>
    <t xml:space="preserve">TUBO 3" DESAGUE PAVCO                                                                               </t>
  </si>
  <si>
    <t xml:space="preserve">TUBO 3" DESAGUE PLASTICA                                                                            </t>
  </si>
  <si>
    <t xml:space="preserve">TUBO 3/4 S/R CLASE 10 AGUA PLASTICA                                                                 </t>
  </si>
  <si>
    <t xml:space="preserve">TUBO 3/4" C/R AGUA NICOLL                                                                           </t>
  </si>
  <si>
    <t xml:space="preserve">TUBO 3/4" C/R AGUA PAVCO                                                                            </t>
  </si>
  <si>
    <t xml:space="preserve">TUBO 3/4" C/R AGUA PLASTICA                                                                         </t>
  </si>
  <si>
    <t xml:space="preserve">TUBO 3/4" CPVC PAVCO                                                                                </t>
  </si>
  <si>
    <t xml:space="preserve">TUBO 3/4" LUZ - BLANCO PAVCO                                                                        </t>
  </si>
  <si>
    <t xml:space="preserve">TUBO 3/4" LUZ - GRIS NICOLL                                                                         </t>
  </si>
  <si>
    <t xml:space="preserve">TUBO 3/4" LUZ - GRIS PAVCO                                                                          </t>
  </si>
  <si>
    <t xml:space="preserve">TUBO 3/4" LUZ - GRIS SANTO DOMINGO                                                                  </t>
  </si>
  <si>
    <t xml:space="preserve">TUBO 3/4" LUZ - HUESO GERFOR                                                                        </t>
  </si>
  <si>
    <t xml:space="preserve">TUBO 3/4" LUZ - HUESO PLASTICA                                                                      </t>
  </si>
  <si>
    <t xml:space="preserve">TUBO 3/4" LUZ - HUESO SANTO DOMINGO                                                                 </t>
  </si>
  <si>
    <t xml:space="preserve">TUBO 3/4" LUZ - HUESO PLASTICO DEL NORTE                                            </t>
  </si>
  <si>
    <t xml:space="preserve">TUBO 3/4" LUZ - HUESO FANAPLAST                 </t>
  </si>
  <si>
    <t xml:space="preserve">TUBO 3/4" LUZ SAP  INYECTOPLAST                                                                     </t>
  </si>
  <si>
    <t xml:space="preserve">TUBO 3/4" S/R AGUA NICOLL                                                                           </t>
  </si>
  <si>
    <t xml:space="preserve">TUBO 3/4" S/R AGUA PAVCO                                                                            </t>
  </si>
  <si>
    <t xml:space="preserve">TUBO 3/4" S/R AGUA PLASTICA                                                                         </t>
  </si>
  <si>
    <t xml:space="preserve">TUBO 4 DESAGUE NARANJA                                                      </t>
  </si>
  <si>
    <t xml:space="preserve">TUBO 4" AGUA CLASE 10  KIMPLAST                                                                     </t>
  </si>
  <si>
    <t xml:space="preserve">TUBO 4" AGUA CLASE 10 NICOLL                                                                        </t>
  </si>
  <si>
    <t xml:space="preserve">TUBO 4" AGUA CLASE 10 PLASTICA                                                                      </t>
  </si>
  <si>
    <t xml:space="preserve">TUBO 4" AGUA CLASE 7.5  KIMPLAST                                                                    </t>
  </si>
  <si>
    <t xml:space="preserve">TUBO 4" AGUA CLASE 7.5  PLASTICA                                                                    </t>
  </si>
  <si>
    <t xml:space="preserve">TUBO 4" DESAGUE ECOPLAST                                                                            </t>
  </si>
  <si>
    <t xml:space="preserve">TUBO 4" DESAGUE GERFOR                                                                              </t>
  </si>
  <si>
    <t xml:space="preserve">TUBO 4" DESAGUE GRIS PLASTIDUCTO                                                                    </t>
  </si>
  <si>
    <t xml:space="preserve">TUBO 4" DESAGUE GRIS SANTO DOMINGO                                                                  </t>
  </si>
  <si>
    <t xml:space="preserve">TUBO 4" DESAGUE M-PLAST                                                                             </t>
  </si>
  <si>
    <t xml:space="preserve">TUBO 4" DESAGUE NICOLL                                                                              </t>
  </si>
  <si>
    <t xml:space="preserve">TUBO 4" DESAGUE PAVCO                                                                               </t>
  </si>
  <si>
    <t xml:space="preserve">TUBO 4" DESAGUE PLASTICA                                                                            </t>
  </si>
  <si>
    <t xml:space="preserve">TUBO 4" DESAGUE SPx3M G.M TIGRE                                                                     </t>
  </si>
  <si>
    <t xml:space="preserve">TUBO 5/8" LUZ - PLASTICA                                                                            </t>
  </si>
  <si>
    <t xml:space="preserve">TUBO 6" DESAGUE S-25 LIVIANO                                                      </t>
  </si>
  <si>
    <t xml:space="preserve">TUBO 6" DESAGUE S-25 SANTO DOMINGO                                                                  </t>
  </si>
  <si>
    <t xml:space="preserve">TUBO 6" DESAGUE S-33 PLASTIDUCTO                                                                    </t>
  </si>
  <si>
    <t xml:space="preserve">TUBO 8" DESAGUE S25  SANTO DOMINGO                                                                  </t>
  </si>
  <si>
    <t xml:space="preserve">TUBO 8" DESAGUE S-33 PLASTIDUCTO                                                                    </t>
  </si>
  <si>
    <t xml:space="preserve">TUBO ALCANTARILLADO S-25 110MM GERFOR                                                               </t>
  </si>
  <si>
    <t xml:space="preserve">TUBO ALCANTARILLADO S-25 160MM KIMPLAST                                                             </t>
  </si>
  <si>
    <t xml:space="preserve">TUBO ALCANTARILLADO S-25 160MM NICOLL                                                               </t>
  </si>
  <si>
    <t xml:space="preserve">TUBO ALCANTARILLADO S-25 160MM PLASTICA                                                             </t>
  </si>
  <si>
    <t xml:space="preserve">TUBO ALCANTARILLADO S-25 200MM PLASTICA                                                             </t>
  </si>
  <si>
    <t xml:space="preserve">TUBO DE ABASTO 1/2 X 1/2" X 60MT VINIL                                                              </t>
  </si>
  <si>
    <t xml:space="preserve">TUBO DE ABASTO 1/2 X 7/8" X 60MT VINIL                                                              </t>
  </si>
  <si>
    <t xml:space="preserve">TUBO DE ABASTO 1/2"  CYA                                                                               </t>
  </si>
  <si>
    <t xml:space="preserve">TUBO DE ABASTO 7/8"  CYA                                                                               </t>
  </si>
  <si>
    <t xml:space="preserve">TUBO DE ABASTO 1/2" PVC MAGNUN                                                                      </t>
  </si>
  <si>
    <t xml:space="preserve">TUBO DE ABASTO 1/2" PVC METUSA                                                                      </t>
  </si>
  <si>
    <t xml:space="preserve">TUBO DE ABASTO 5/8" PVC HYDRA                                                                       </t>
  </si>
  <si>
    <t xml:space="preserve">TUBO DE ABASTO 5/8" PVC METUSA                                                                      </t>
  </si>
  <si>
    <t xml:space="preserve">TUBO DE ABASTO 7/8" PVC MAGNUN                                                                      </t>
  </si>
  <si>
    <t xml:space="preserve">TUBO DE ABASTO 7/8" PVC METUSA                                                                      </t>
  </si>
  <si>
    <t xml:space="preserve">TUBO FLUORESCENTE 1 X 36WT TOP LIGHT                                                                </t>
  </si>
  <si>
    <t xml:space="preserve">TUBO FLUORESCENTE GRANDE 40W PHILIPS                                                                </t>
  </si>
  <si>
    <t xml:space="preserve">TUBO FLUORESCENTE T/8 LUZ DIA 36W SICA                                                              </t>
  </si>
  <si>
    <t xml:space="preserve">TUBO RECTANG. 25.40X82.5MMX0.90MM CRISTALUM                                                         </t>
  </si>
  <si>
    <t xml:space="preserve">TUBO RECTANG. 38.10X82.50MMX0.70MM CRISTALUM                                                        </t>
  </si>
  <si>
    <t xml:space="preserve">TUBO RECTANG. 82.3 X 1" X 0.9MM CRISTALUM                                                           </t>
  </si>
  <si>
    <t xml:space="preserve">TUBO RECTANG. 82.5 X 38MM X 1.1MM CRISTALUM                                                         </t>
  </si>
  <si>
    <t xml:space="preserve">TUBO RECTANG. 82.5 X 38MM X 1.3MM CRISTALUM                                                         </t>
  </si>
  <si>
    <t xml:space="preserve">TUERCA EXAGONAL 5/32" ZINC                                                                          </t>
  </si>
  <si>
    <t xml:space="preserve">TUERCA HEX GRADO 8 1/2"                                                                             </t>
  </si>
  <si>
    <t xml:space="preserve">TUERCA HEX GRADO 8 3/8"                                                                             </t>
  </si>
  <si>
    <t xml:space="preserve">TUERCA HEX GRADO 8 5/8"                                                                             </t>
  </si>
  <si>
    <t xml:space="preserve">TUERCA HEX P/STOVE BOLT 3/16"                                                                       </t>
  </si>
  <si>
    <t xml:space="preserve">TUERCA HEX UNC G-2 ZINC 3/4"                                                                        </t>
  </si>
  <si>
    <t xml:space="preserve">TUERCA HEX UNF G-8 1/2                                                                              </t>
  </si>
  <si>
    <t xml:space="preserve">TUERCA MM RC 5.8 TROP M-10                                                                          </t>
  </si>
  <si>
    <t xml:space="preserve">TUERCA MM RC 5.8 TROP M-5                                                                           </t>
  </si>
  <si>
    <t xml:space="preserve">TUERCA MM RC 5.8 TROP M-6                                                                           </t>
  </si>
  <si>
    <t xml:space="preserve">UNDERCOATING 1 GLN. (3.785LT). DERQUSA                                                              </t>
  </si>
  <si>
    <t xml:space="preserve">UNDERCOATING 1 GLN. (4LT). LOSARO                                                                   </t>
  </si>
  <si>
    <t xml:space="preserve">UNION 1 1/2" C/R AGUA                                                                               </t>
  </si>
  <si>
    <t xml:space="preserve">UNION 1 1/2" S/R AGUA                                                                               </t>
  </si>
  <si>
    <t xml:space="preserve">UNION 1" LUZ SAP                                                                                    </t>
  </si>
  <si>
    <t xml:space="preserve">UNION 1" S/R AGUA                                                                                   </t>
  </si>
  <si>
    <t xml:space="preserve">UNION 1" S/R AGUA NICOLL HECHIZO                                                                             </t>
  </si>
  <si>
    <t xml:space="preserve">UNION 1" S/R AGUA PAVCO                                                                             </t>
  </si>
  <si>
    <t xml:space="preserve">UNION 1/2" C/R AGUA                                                                                 </t>
  </si>
  <si>
    <t xml:space="preserve">UNION 1/2" C/R AGUA PAVCO                                                                           </t>
  </si>
  <si>
    <t xml:space="preserve">UNION 1/2" C/R AGUA PLASTICA                                                                        </t>
  </si>
  <si>
    <t xml:space="preserve">UNION 1/2" CPVC PAVCO                                                                               </t>
  </si>
  <si>
    <t xml:space="preserve">UNION 1/2" F/GALVANIZADO                                                                            </t>
  </si>
  <si>
    <t xml:space="preserve">UNION 1/2" MIXTO AGUA PAVCO                                                                           </t>
  </si>
  <si>
    <t xml:space="preserve">UNION 1/2" MIXTO AGUA PLASTICA                                                                      </t>
  </si>
  <si>
    <t xml:space="preserve">UNION 1/2" S/R AGUA                                                                                 </t>
  </si>
  <si>
    <t xml:space="preserve">UNION 1/2" S/R AGUA NICOLL HECHIZO                                                                          </t>
  </si>
  <si>
    <t xml:space="preserve">UNION 1/2" S/R AGUA PAVCO                                                                           </t>
  </si>
  <si>
    <t xml:space="preserve">UNION 1/2" S/R AGUA PLASTICA                                                                        </t>
  </si>
  <si>
    <t>UNION 1/2 DE MANGUERA</t>
  </si>
  <si>
    <t xml:space="preserve">UNION 2" DESAGUE                                                                                    </t>
  </si>
  <si>
    <t xml:space="preserve">UNION 2" PVC                                                                                        </t>
  </si>
  <si>
    <t xml:space="preserve">UNION 2" S/R AGUA PLASTICA                                                                          </t>
  </si>
  <si>
    <t xml:space="preserve">UNION 3/4" CPVC                                                                                     </t>
  </si>
  <si>
    <t xml:space="preserve">UNION 3/4" LUZ SAP                                                                                  </t>
  </si>
  <si>
    <t xml:space="preserve">UNION 3/4" MIXTO AGUA                                                                               </t>
  </si>
  <si>
    <t xml:space="preserve">UNION 3/4" S/R AGUA PAVCO                                                                           </t>
  </si>
  <si>
    <t xml:space="preserve">UNION 3/4" S/R AGUA PLASTICA                                                                        </t>
  </si>
  <si>
    <t xml:space="preserve">UNION 4" AGUA                                                                                       </t>
  </si>
  <si>
    <t xml:space="preserve">UNION 4" DESAGUE                                                                                    </t>
  </si>
  <si>
    <t xml:space="preserve">UNION P/CABLE COAXIAL                                                                               </t>
  </si>
  <si>
    <t xml:space="preserve">UNION UNIVERSAL 1 1/2" PVC                                                                          </t>
  </si>
  <si>
    <t xml:space="preserve">UNION UNIVERSAL 1 1/2" S/R AGUA                                                                     </t>
  </si>
  <si>
    <t xml:space="preserve">UNION UNIVERSAL 1" C/R AGUA PAVCO                                                                   </t>
  </si>
  <si>
    <t xml:space="preserve">UNION 1/2" BRONCE GROSSO                                                                  </t>
  </si>
  <si>
    <t xml:space="preserve">UNION UNIVERSAL 1/2" C/R AGUA MATUSITA                                                              </t>
  </si>
  <si>
    <t xml:space="preserve">UNION UNIVERSAL 1/2" C/R AGUA PAVCO                                                                 </t>
  </si>
  <si>
    <t xml:space="preserve">UNION UNIVERSAL 1/2" CPVC PAVCO                                                                     </t>
  </si>
  <si>
    <t xml:space="preserve">UNION UNIVERSAL 1/2" C/R AGUA ERA                                                                 </t>
  </si>
  <si>
    <t xml:space="preserve">UNION UNIVERSAL 1/2"TIGRE                                                                           </t>
  </si>
  <si>
    <t xml:space="preserve">UNION UNIVERSAL 2" S/R AGUA                                                                         </t>
  </si>
  <si>
    <t xml:space="preserve">UNION UNIVERSAL 3/4" C/R AGUA PAVCO                                                                 </t>
  </si>
  <si>
    <t xml:space="preserve">UNION UNIVERSAL 3/4" CPVC PAVCO                                                                     </t>
  </si>
  <si>
    <t xml:space="preserve">UNION UNIVERSAL F/GALVANIZADO 1"                                                                    </t>
  </si>
  <si>
    <t xml:space="preserve">UNION UNIVERSAL F/GALVANIZADO 1/2"                                                                  </t>
  </si>
  <si>
    <t xml:space="preserve">UNION UNIVERSAL F/GALVANIZADO 3/4"                                                                  </t>
  </si>
  <si>
    <t xml:space="preserve">UÑA DE LAVATORIO ALUMINIO PAR                                                                       </t>
  </si>
  <si>
    <t xml:space="preserve">URINARIO BAMBY BLANCO TREBOL                                                                        </t>
  </si>
  <si>
    <t xml:space="preserve">VALVULA CHECK SWING A/GOMA 1/2" VALMAX                                                              </t>
  </si>
  <si>
    <t xml:space="preserve">VALVULA CHECK SWING A/GOMA 3/4" EUROVALVE                                                           </t>
  </si>
  <si>
    <t xml:space="preserve">VALVULA DE GAS  SURG                                                                                </t>
  </si>
  <si>
    <t xml:space="preserve">VALVULA FLOTADOR 3/4" ROTOPLAS                                                                      </t>
  </si>
  <si>
    <t xml:space="preserve">VASTAGO DE DUCHA PP                                                                             </t>
  </si>
  <si>
    <t xml:space="preserve">VASTAGO DE DUCHA VAINSA                                                                             </t>
  </si>
  <si>
    <t xml:space="preserve">VASTAGO DE DUCHA FABRISUR                                                                           </t>
  </si>
  <si>
    <t xml:space="preserve">VIRUCIDA GATILLO 630 ML MARTELL                                                                     </t>
  </si>
  <si>
    <t xml:space="preserve">WALL SOCKET BTICINO                                                                              </t>
  </si>
  <si>
    <t xml:space="preserve">WAYPE PAÑO                                                                                          </t>
  </si>
  <si>
    <t xml:space="preserve">YEE DE 2x2 DESAGUE NICOLL                                                                           </t>
  </si>
  <si>
    <t xml:space="preserve">YEE DE 2x2 DESAGUE PAVCO                                                                            </t>
  </si>
  <si>
    <t xml:space="preserve">YEE DE 3x3 DESAGUE NICOLL                                                                           </t>
  </si>
  <si>
    <t xml:space="preserve">YEE DE 3x3 DESAGUE PLASTICA                                                                         </t>
  </si>
  <si>
    <t xml:space="preserve">YEE DE 4X2 DESAGUE INYECTOPLAST                                                                     </t>
  </si>
  <si>
    <t xml:space="preserve">YEE DE 4x2 DESAGUE NICOLL                                                                           </t>
  </si>
  <si>
    <t xml:space="preserve">YEE DE 4X2 DESAGUE PAVCO                                                                            </t>
  </si>
  <si>
    <t xml:space="preserve">YEE DE 4x2 DESAGUE PLASTICA                                                                         </t>
  </si>
  <si>
    <t xml:space="preserve">YEE DE 4x2 DESAGUE GERFOR                                                                         </t>
  </si>
  <si>
    <t xml:space="preserve">YEE DE 4x4 DESAGUE NICOLL                                                                           </t>
  </si>
  <si>
    <t xml:space="preserve">YEE DE 4x4 DESAGUE PAVCO                                                                            </t>
  </si>
  <si>
    <t xml:space="preserve">YEE DE 4x4 DESAGUE PLASTICA                                                                         </t>
  </si>
  <si>
    <t xml:space="preserve">YEE DE 6-4 NARANJA                        </t>
  </si>
  <si>
    <t xml:space="preserve">YESO CERAMICO 1 KG DERQUSA                                                                          </t>
  </si>
  <si>
    <t xml:space="preserve">YESO CERAMICO 1 KG LOSARO                                                                           </t>
  </si>
  <si>
    <t xml:space="preserve">YESO CERAMICO 1 KG MARTELL                                                                          </t>
  </si>
  <si>
    <t xml:space="preserve">YESO DE CONSTRUCCION 17 KG     (sonia)                                                                     </t>
  </si>
  <si>
    <t xml:space="preserve">YESO DE CONSTRUCCION 17 KG DERQUSA                                                                  </t>
  </si>
  <si>
    <t xml:space="preserve">YESO DE CONSTRUCCION 17 KG LOSARO                                                                   </t>
  </si>
  <si>
    <t xml:space="preserve">YESO DE CONSTRUCCION 18 KG NOVACERAM                                                                </t>
  </si>
  <si>
    <t xml:space="preserve">YESO DE CONSTRUCCION X KG DERQUSA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</si>
</sst>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2" borderId="0" xfId="0" applyNumberFormat="1" applyFont="1" applyFill="1"/>
    <xf numFmtId="0" fontId="0" fillId="0" borderId="1" xfId="0" applyBorder="1"/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6FA-52FA-4E4F-BB63-80E3613288DA}">
  <dimension ref="A1:F2568"/>
  <sheetViews>
    <sheetView tabSelected="1" workbookViewId="0">
      <selection activeCell="F1" sqref="F1"/>
    </sheetView>
  </sheetViews>
  <sheetFormatPr baseColWidth="10" defaultRowHeight="15" x14ac:dyDescent="0.25"/>
  <cols>
    <col min="1" max="1" width="71.28515625" customWidth="1"/>
    <col min="2" max="2" width="11.42578125" style="5"/>
    <col min="3" max="3" width="13.7109375" style="6" customWidth="1"/>
    <col min="4" max="4" width="11.5703125" style="12" bestFit="1" customWidth="1"/>
    <col min="5" max="5" width="11.42578125" style="6"/>
    <col min="6" max="6" width="11.42578125" style="8"/>
  </cols>
  <sheetData>
    <row r="1" spans="1:6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x14ac:dyDescent="0.25">
      <c r="A2" t="s">
        <v>6</v>
      </c>
      <c r="B2" s="5">
        <v>-2</v>
      </c>
      <c r="C2" s="6">
        <v>0</v>
      </c>
      <c r="D2" s="7">
        <f>+(C2*0.18)+C2</f>
        <v>0</v>
      </c>
      <c r="E2" s="6">
        <v>0</v>
      </c>
    </row>
    <row r="3" spans="1:6" x14ac:dyDescent="0.25">
      <c r="A3" t="s">
        <v>7</v>
      </c>
      <c r="B3" s="5">
        <v>-3</v>
      </c>
      <c r="C3" s="6">
        <v>0</v>
      </c>
      <c r="D3" s="7">
        <f>+(C3*0.18)+C3</f>
        <v>0</v>
      </c>
      <c r="E3" s="6">
        <v>0</v>
      </c>
    </row>
    <row r="4" spans="1:6" x14ac:dyDescent="0.25">
      <c r="A4" t="s">
        <v>8</v>
      </c>
      <c r="B4" s="5">
        <v>190</v>
      </c>
      <c r="C4" s="6">
        <v>0.21185999999999999</v>
      </c>
      <c r="D4" s="7">
        <f>+(C4*0.18)+C4</f>
        <v>0.24999479999999999</v>
      </c>
      <c r="E4" s="6">
        <v>6.7280000000000006E-2</v>
      </c>
    </row>
    <row r="5" spans="1:6" x14ac:dyDescent="0.25">
      <c r="A5" t="s">
        <v>9</v>
      </c>
      <c r="B5" s="5">
        <v>190</v>
      </c>
      <c r="C5" s="6">
        <v>0.19067000000000001</v>
      </c>
      <c r="D5" s="7">
        <f>+(C5*0.18)+C5</f>
        <v>0.22499060000000001</v>
      </c>
      <c r="E5" s="6">
        <v>6.055E-2</v>
      </c>
    </row>
    <row r="6" spans="1:6" x14ac:dyDescent="0.25">
      <c r="A6" t="s">
        <v>10</v>
      </c>
      <c r="B6" s="5">
        <v>83</v>
      </c>
      <c r="C6" s="6">
        <v>0.10169</v>
      </c>
      <c r="D6" s="7">
        <f>+(C6*0.18)+C6</f>
        <v>0.1199942</v>
      </c>
      <c r="E6" s="6">
        <v>3.2289999999999999E-2</v>
      </c>
    </row>
    <row r="7" spans="1:6" x14ac:dyDescent="0.25">
      <c r="A7" t="s">
        <v>11</v>
      </c>
      <c r="B7" s="5">
        <v>100</v>
      </c>
      <c r="C7" s="6">
        <v>0.11015999999999999</v>
      </c>
      <c r="D7" s="7">
        <f>48.32/100</f>
        <v>0.48320000000000002</v>
      </c>
      <c r="E7" s="6">
        <v>3.4979999999999997E-2</v>
      </c>
      <c r="F7" s="8">
        <v>1.5</v>
      </c>
    </row>
    <row r="8" spans="1:6" x14ac:dyDescent="0.25">
      <c r="A8" t="s">
        <v>12</v>
      </c>
      <c r="D8" s="7">
        <f>67.68/100</f>
        <v>0.67680000000000007</v>
      </c>
    </row>
    <row r="9" spans="1:6" x14ac:dyDescent="0.25">
      <c r="A9" t="s">
        <v>13</v>
      </c>
      <c r="B9" s="5">
        <v>-1</v>
      </c>
      <c r="C9" s="6">
        <v>0.25423000000000001</v>
      </c>
      <c r="D9" s="7">
        <v>0.18</v>
      </c>
      <c r="E9" s="6">
        <v>8.0729999999999996E-2</v>
      </c>
    </row>
    <row r="10" spans="1:6" x14ac:dyDescent="0.25">
      <c r="A10" t="s">
        <v>14</v>
      </c>
      <c r="B10" s="5">
        <v>192</v>
      </c>
      <c r="C10" s="6">
        <v>0.57616000000000001</v>
      </c>
      <c r="D10" s="7">
        <v>0.72</v>
      </c>
      <c r="E10" s="6">
        <v>0.18296999999999999</v>
      </c>
    </row>
    <row r="11" spans="1:6" x14ac:dyDescent="0.25">
      <c r="A11" t="s">
        <v>15</v>
      </c>
      <c r="B11" s="5">
        <v>100</v>
      </c>
      <c r="C11" s="6">
        <v>1.1440999999999999</v>
      </c>
      <c r="D11" s="7">
        <v>1.04</v>
      </c>
      <c r="E11" s="6">
        <v>0.36331999999999998</v>
      </c>
      <c r="F11" s="8">
        <v>2.5</v>
      </c>
    </row>
    <row r="12" spans="1:6" x14ac:dyDescent="0.25">
      <c r="A12" t="s">
        <v>16</v>
      </c>
      <c r="B12" s="5">
        <v>100</v>
      </c>
      <c r="C12" s="6">
        <v>9.3219999999999997E-2</v>
      </c>
      <c r="D12" s="7">
        <f>+(C12*0.18)+C12</f>
        <v>0.1099996</v>
      </c>
      <c r="E12" s="6">
        <v>2.9600000000000001E-2</v>
      </c>
    </row>
    <row r="13" spans="1:6" x14ac:dyDescent="0.25">
      <c r="A13" t="s">
        <v>17</v>
      </c>
      <c r="B13" s="5">
        <v>198</v>
      </c>
      <c r="C13" s="6">
        <v>9.11E-2</v>
      </c>
      <c r="D13" s="7">
        <v>0.23</v>
      </c>
      <c r="E13" s="6">
        <v>2.8930000000000001E-2</v>
      </c>
    </row>
    <row r="14" spans="1:6" x14ac:dyDescent="0.25">
      <c r="A14" t="s">
        <v>18</v>
      </c>
      <c r="B14" s="5">
        <v>100</v>
      </c>
      <c r="C14" s="6">
        <v>0.14321999999999999</v>
      </c>
      <c r="D14" s="7">
        <f>+(C14*0.18)+C14</f>
        <v>0.16899959999999997</v>
      </c>
      <c r="E14" s="6">
        <v>4.548E-2</v>
      </c>
    </row>
    <row r="15" spans="1:6" x14ac:dyDescent="0.25">
      <c r="A15" t="s">
        <v>19</v>
      </c>
      <c r="B15" s="5">
        <v>2</v>
      </c>
      <c r="C15" s="6">
        <v>4.2372800000000002</v>
      </c>
      <c r="D15" s="7">
        <v>15.5</v>
      </c>
      <c r="E15" s="6">
        <v>1.3455999999999999</v>
      </c>
      <c r="F15" s="8">
        <v>24</v>
      </c>
    </row>
    <row r="16" spans="1:6" x14ac:dyDescent="0.25">
      <c r="A16" t="s">
        <v>20</v>
      </c>
      <c r="B16" s="5">
        <v>8</v>
      </c>
      <c r="C16" s="6">
        <v>10.22804</v>
      </c>
      <c r="D16" s="7">
        <v>15.5</v>
      </c>
      <c r="E16" s="6">
        <v>3.24803</v>
      </c>
      <c r="F16" s="8">
        <v>24</v>
      </c>
    </row>
    <row r="17" spans="1:6" x14ac:dyDescent="0.25">
      <c r="A17" t="s">
        <v>21</v>
      </c>
      <c r="B17" s="5">
        <v>12</v>
      </c>
      <c r="C17" s="6">
        <v>0.56999999999999995</v>
      </c>
      <c r="D17" s="7">
        <v>0.8</v>
      </c>
      <c r="E17" s="6">
        <v>0.18101</v>
      </c>
      <c r="F17" s="8">
        <v>3.5</v>
      </c>
    </row>
    <row r="18" spans="1:6" x14ac:dyDescent="0.25">
      <c r="A18" t="s">
        <v>22</v>
      </c>
      <c r="D18" s="7">
        <v>1.3</v>
      </c>
      <c r="F18" s="8">
        <v>6</v>
      </c>
    </row>
    <row r="19" spans="1:6" x14ac:dyDescent="0.25">
      <c r="A19" t="s">
        <v>23</v>
      </c>
      <c r="B19" s="5">
        <v>15</v>
      </c>
      <c r="C19" s="6">
        <v>2.6525400000000001</v>
      </c>
      <c r="D19" s="7">
        <f>+(C19*0.18)+C19</f>
        <v>3.1299972</v>
      </c>
      <c r="E19" s="6">
        <v>0.84233999999999998</v>
      </c>
    </row>
    <row r="20" spans="1:6" x14ac:dyDescent="0.25">
      <c r="A20" t="s">
        <v>24</v>
      </c>
      <c r="B20" s="5">
        <v>3</v>
      </c>
      <c r="C20" s="6">
        <v>6.2711800000000002</v>
      </c>
      <c r="D20" s="7">
        <f>+(C20*0.18)+C20</f>
        <v>7.3999924000000004</v>
      </c>
      <c r="E20" s="6">
        <v>1.9914799999999999</v>
      </c>
    </row>
    <row r="21" spans="1:6" x14ac:dyDescent="0.25">
      <c r="A21" t="s">
        <v>25</v>
      </c>
      <c r="B21" s="5">
        <v>31</v>
      </c>
      <c r="C21" s="6">
        <v>7.6271100000000001</v>
      </c>
      <c r="D21" s="7">
        <f>+(C21*0.18)+C21</f>
        <v>8.9999897999999998</v>
      </c>
      <c r="E21" s="6">
        <v>1.9309099999999999</v>
      </c>
    </row>
    <row r="22" spans="1:6" x14ac:dyDescent="0.25">
      <c r="A22" t="s">
        <v>26</v>
      </c>
      <c r="B22" s="5">
        <v>83</v>
      </c>
      <c r="C22" s="6">
        <v>2.9661</v>
      </c>
      <c r="D22" s="7">
        <f>+(C22*0.18)+C22</f>
        <v>3.4999979999999997</v>
      </c>
      <c r="E22" s="6">
        <v>0.94191999999999998</v>
      </c>
    </row>
    <row r="23" spans="1:6" x14ac:dyDescent="0.25">
      <c r="A23" t="s">
        <v>27</v>
      </c>
      <c r="B23" s="5">
        <v>-2</v>
      </c>
      <c r="C23" s="6">
        <v>0</v>
      </c>
      <c r="D23" s="7">
        <v>13</v>
      </c>
      <c r="E23" s="6">
        <v>0</v>
      </c>
      <c r="F23" s="8">
        <v>18</v>
      </c>
    </row>
    <row r="24" spans="1:6" x14ac:dyDescent="0.25">
      <c r="A24" t="s">
        <v>28</v>
      </c>
      <c r="B24" s="5">
        <v>152</v>
      </c>
      <c r="C24" s="6">
        <v>3.59423</v>
      </c>
      <c r="D24" s="7">
        <v>4.5</v>
      </c>
      <c r="E24" s="6">
        <v>0.90993000000000002</v>
      </c>
      <c r="F24" s="8">
        <v>7</v>
      </c>
    </row>
    <row r="25" spans="1:6" x14ac:dyDescent="0.25">
      <c r="A25" t="s">
        <v>29</v>
      </c>
      <c r="B25" s="5">
        <v>-1</v>
      </c>
      <c r="C25" s="6">
        <v>0</v>
      </c>
      <c r="D25" s="7">
        <v>42.5</v>
      </c>
      <c r="E25" s="6">
        <v>0</v>
      </c>
      <c r="F25" s="8">
        <v>48</v>
      </c>
    </row>
    <row r="26" spans="1:6" x14ac:dyDescent="0.25">
      <c r="A26" t="s">
        <v>30</v>
      </c>
      <c r="B26" s="5">
        <v>16</v>
      </c>
      <c r="C26" s="6">
        <v>18.536719999999999</v>
      </c>
      <c r="D26" s="7">
        <v>38</v>
      </c>
      <c r="E26" s="6">
        <v>5.8865400000000001</v>
      </c>
      <c r="F26" s="8">
        <v>45</v>
      </c>
    </row>
    <row r="27" spans="1:6" x14ac:dyDescent="0.25">
      <c r="A27" t="s">
        <v>31</v>
      </c>
      <c r="B27" s="5">
        <v>18</v>
      </c>
      <c r="C27" s="6">
        <v>20.460450000000002</v>
      </c>
      <c r="D27" s="7">
        <v>32</v>
      </c>
      <c r="E27" s="6">
        <v>6.4974499999999997</v>
      </c>
      <c r="F27" s="8">
        <v>40</v>
      </c>
    </row>
    <row r="28" spans="1:6" x14ac:dyDescent="0.25">
      <c r="A28" t="s">
        <v>32</v>
      </c>
      <c r="B28" s="5">
        <v>24</v>
      </c>
      <c r="C28" s="6">
        <v>7.6271100000000001</v>
      </c>
      <c r="D28" s="7">
        <v>10</v>
      </c>
      <c r="E28" s="6">
        <v>2.4220700000000002</v>
      </c>
      <c r="F28" s="8">
        <v>16</v>
      </c>
    </row>
    <row r="29" spans="1:6" x14ac:dyDescent="0.25">
      <c r="A29" t="s">
        <v>33</v>
      </c>
      <c r="B29" s="5">
        <v>77</v>
      </c>
      <c r="C29" s="6">
        <v>7.5643200000000004</v>
      </c>
      <c r="D29" s="7">
        <v>11.5</v>
      </c>
      <c r="E29" s="6">
        <v>1.9150199999999999</v>
      </c>
      <c r="F29" s="8">
        <v>16</v>
      </c>
    </row>
    <row r="30" spans="1:6" x14ac:dyDescent="0.25">
      <c r="A30" t="s">
        <v>34</v>
      </c>
      <c r="B30" s="5">
        <v>9</v>
      </c>
      <c r="C30" s="6">
        <v>7.2457599999999998</v>
      </c>
      <c r="D30" s="7">
        <v>12</v>
      </c>
      <c r="E30" s="6">
        <v>1.8343700000000001</v>
      </c>
      <c r="F30" s="8">
        <v>16</v>
      </c>
    </row>
    <row r="31" spans="1:6" x14ac:dyDescent="0.25">
      <c r="A31" t="s">
        <v>35</v>
      </c>
      <c r="B31" s="5">
        <v>-1</v>
      </c>
      <c r="C31" s="6">
        <v>0</v>
      </c>
      <c r="D31" s="7">
        <f>+(C31*0.18)+C31</f>
        <v>0</v>
      </c>
      <c r="E31" s="6">
        <v>0</v>
      </c>
    </row>
    <row r="32" spans="1:6" x14ac:dyDescent="0.25">
      <c r="A32" t="s">
        <v>36</v>
      </c>
      <c r="B32" s="5">
        <v>-5</v>
      </c>
      <c r="C32" s="6">
        <v>0</v>
      </c>
      <c r="D32" s="7">
        <f>+(C32*0.18)+C32</f>
        <v>0</v>
      </c>
      <c r="E32" s="6">
        <v>0</v>
      </c>
    </row>
    <row r="33" spans="1:6" x14ac:dyDescent="0.25">
      <c r="A33" t="s">
        <v>37</v>
      </c>
      <c r="B33" s="5">
        <v>98</v>
      </c>
      <c r="C33" s="6">
        <v>2.03389</v>
      </c>
      <c r="D33" s="7">
        <f>+(C33*0.18)+C33</f>
        <v>2.3999902</v>
      </c>
      <c r="E33" s="6">
        <v>0.64588000000000001</v>
      </c>
      <c r="F33" s="8">
        <v>5</v>
      </c>
    </row>
    <row r="34" spans="1:6" x14ac:dyDescent="0.25">
      <c r="A34" t="s">
        <v>38</v>
      </c>
      <c r="B34" s="5">
        <v>-33</v>
      </c>
      <c r="C34" s="6">
        <v>0</v>
      </c>
      <c r="D34" s="7">
        <v>2</v>
      </c>
      <c r="E34" s="6">
        <v>0</v>
      </c>
      <c r="F34" s="8">
        <v>3</v>
      </c>
    </row>
    <row r="35" spans="1:6" x14ac:dyDescent="0.25">
      <c r="A35" t="s">
        <v>39</v>
      </c>
      <c r="B35" s="5">
        <v>-7</v>
      </c>
      <c r="C35" s="6">
        <v>0</v>
      </c>
      <c r="D35" s="7">
        <v>4.5</v>
      </c>
      <c r="E35" s="6">
        <v>0</v>
      </c>
    </row>
    <row r="36" spans="1:6" x14ac:dyDescent="0.25">
      <c r="A36" t="s">
        <v>40</v>
      </c>
      <c r="B36" s="5">
        <v>-3</v>
      </c>
      <c r="C36" s="6">
        <v>0.33898</v>
      </c>
      <c r="D36" s="7">
        <v>0.8</v>
      </c>
      <c r="E36" s="6">
        <v>0.10765</v>
      </c>
      <c r="F36" s="8">
        <v>2</v>
      </c>
    </row>
    <row r="37" spans="1:6" x14ac:dyDescent="0.25">
      <c r="A37" t="s">
        <v>41</v>
      </c>
      <c r="D37" s="7">
        <v>0.9</v>
      </c>
      <c r="F37" s="8">
        <v>2.5</v>
      </c>
    </row>
    <row r="38" spans="1:6" x14ac:dyDescent="0.25">
      <c r="A38" t="s">
        <v>42</v>
      </c>
      <c r="B38" s="5">
        <v>104</v>
      </c>
      <c r="C38" s="6">
        <v>0.76270000000000004</v>
      </c>
      <c r="D38" s="7">
        <v>0.9</v>
      </c>
      <c r="E38" s="6">
        <v>0.19309000000000001</v>
      </c>
      <c r="F38" s="8">
        <v>2.5</v>
      </c>
    </row>
    <row r="39" spans="1:6" x14ac:dyDescent="0.25">
      <c r="A39" t="s">
        <v>43</v>
      </c>
      <c r="B39" s="5">
        <v>-2</v>
      </c>
      <c r="C39" s="6">
        <v>0</v>
      </c>
      <c r="D39" s="7">
        <f>+(C39*0.18)+C39</f>
        <v>0</v>
      </c>
      <c r="E39" s="6">
        <v>0</v>
      </c>
      <c r="F39" s="8">
        <v>2</v>
      </c>
    </row>
    <row r="40" spans="1:6" x14ac:dyDescent="0.25">
      <c r="A40" t="s">
        <v>44</v>
      </c>
      <c r="B40" s="5">
        <v>107</v>
      </c>
      <c r="C40" s="6">
        <v>0.93755999999999995</v>
      </c>
      <c r="D40" s="7">
        <f>+(C40*0.18)+C40</f>
        <v>1.1063208</v>
      </c>
      <c r="E40" s="6">
        <v>0.24168999999999999</v>
      </c>
      <c r="F40" s="8">
        <v>2.5</v>
      </c>
    </row>
    <row r="41" spans="1:6" x14ac:dyDescent="0.25">
      <c r="A41" t="s">
        <v>45</v>
      </c>
      <c r="B41" s="5">
        <v>-7</v>
      </c>
      <c r="C41" s="6">
        <v>0</v>
      </c>
      <c r="D41" s="7">
        <v>3</v>
      </c>
      <c r="E41" s="6">
        <v>0</v>
      </c>
    </row>
    <row r="42" spans="1:6" x14ac:dyDescent="0.25">
      <c r="A42" t="s">
        <v>46</v>
      </c>
      <c r="D42" s="7">
        <v>1.5</v>
      </c>
      <c r="F42" s="8">
        <v>2.5</v>
      </c>
    </row>
    <row r="43" spans="1:6" x14ac:dyDescent="0.25">
      <c r="A43" t="s">
        <v>47</v>
      </c>
      <c r="B43" s="5">
        <v>142</v>
      </c>
      <c r="C43" s="6">
        <v>1.2532000000000001</v>
      </c>
      <c r="D43" s="7">
        <v>1.8</v>
      </c>
      <c r="E43" s="6">
        <v>0.39796999999999999</v>
      </c>
      <c r="F43" s="8">
        <v>4</v>
      </c>
    </row>
    <row r="44" spans="1:6" x14ac:dyDescent="0.25">
      <c r="A44" t="s">
        <v>48</v>
      </c>
      <c r="B44" s="5">
        <v>4</v>
      </c>
      <c r="C44" s="6">
        <v>0.38135000000000002</v>
      </c>
      <c r="D44" s="7">
        <v>0.78</v>
      </c>
      <c r="E44" s="6">
        <v>0.1211</v>
      </c>
      <c r="F44" s="8">
        <v>3</v>
      </c>
    </row>
    <row r="45" spans="1:6" x14ac:dyDescent="0.25">
      <c r="A45" t="s">
        <v>49</v>
      </c>
      <c r="B45" s="5">
        <v>12</v>
      </c>
      <c r="C45" s="6">
        <v>3.8135500000000002</v>
      </c>
      <c r="D45" s="7">
        <f>+(C45*0.18)+C45</f>
        <v>4.4999890000000002</v>
      </c>
      <c r="E45" s="6">
        <v>0.96545999999999998</v>
      </c>
    </row>
    <row r="46" spans="1:6" x14ac:dyDescent="0.25">
      <c r="A46" t="s">
        <v>50</v>
      </c>
      <c r="B46" s="5">
        <v>-1</v>
      </c>
      <c r="C46" s="6">
        <v>0</v>
      </c>
      <c r="D46" s="7">
        <f>+(C46*0.18)+C46</f>
        <v>0</v>
      </c>
      <c r="E46" s="6">
        <v>0</v>
      </c>
    </row>
    <row r="47" spans="1:6" x14ac:dyDescent="0.25">
      <c r="A47" t="s">
        <v>51</v>
      </c>
      <c r="D47" s="7">
        <v>1.6</v>
      </c>
    </row>
    <row r="48" spans="1:6" x14ac:dyDescent="0.25">
      <c r="A48" t="s">
        <v>52</v>
      </c>
      <c r="D48" s="7">
        <v>2.5</v>
      </c>
      <c r="F48" s="8">
        <v>4</v>
      </c>
    </row>
    <row r="49" spans="1:6" x14ac:dyDescent="0.25">
      <c r="A49" t="s">
        <v>53</v>
      </c>
      <c r="D49" s="7">
        <v>2.7</v>
      </c>
    </row>
    <row r="50" spans="1:6" x14ac:dyDescent="0.25">
      <c r="A50" t="s">
        <v>54</v>
      </c>
      <c r="D50" s="7">
        <v>2.8</v>
      </c>
    </row>
    <row r="51" spans="1:6" x14ac:dyDescent="0.25">
      <c r="A51" t="s">
        <v>55</v>
      </c>
      <c r="B51" s="5">
        <v>19</v>
      </c>
      <c r="C51" s="6">
        <v>3.0226000000000002</v>
      </c>
      <c r="D51" s="7">
        <v>4</v>
      </c>
      <c r="E51" s="6">
        <v>0.76522000000000001</v>
      </c>
      <c r="F51" s="8">
        <v>6</v>
      </c>
    </row>
    <row r="52" spans="1:6" x14ac:dyDescent="0.25">
      <c r="A52" t="s">
        <v>56</v>
      </c>
      <c r="B52" s="5">
        <v>5</v>
      </c>
      <c r="C52" s="6">
        <v>6.7796599999999998</v>
      </c>
      <c r="D52" s="7">
        <f>+(C52*0.18)+C52</f>
        <v>7.9999988000000002</v>
      </c>
      <c r="E52" s="6">
        <v>2.1529600000000002</v>
      </c>
    </row>
    <row r="53" spans="1:6" x14ac:dyDescent="0.25">
      <c r="A53" t="s">
        <v>57</v>
      </c>
      <c r="D53" s="7">
        <v>1.5</v>
      </c>
    </row>
    <row r="54" spans="1:6" x14ac:dyDescent="0.25">
      <c r="A54" t="s">
        <v>58</v>
      </c>
      <c r="B54" s="5">
        <v>1</v>
      </c>
      <c r="C54" s="6">
        <v>11.01694</v>
      </c>
      <c r="D54" s="7">
        <f>+(C54*0.18)+C54</f>
        <v>12.9999892</v>
      </c>
      <c r="E54" s="6">
        <v>3.4985499999999998</v>
      </c>
    </row>
    <row r="55" spans="1:6" x14ac:dyDescent="0.25">
      <c r="A55" t="s">
        <v>59</v>
      </c>
      <c r="B55" s="5">
        <v>7</v>
      </c>
      <c r="C55" s="6">
        <v>12.106529999999999</v>
      </c>
      <c r="D55" s="7">
        <v>18.8</v>
      </c>
      <c r="E55" s="6">
        <v>3.84457</v>
      </c>
      <c r="F55" s="8">
        <v>25</v>
      </c>
    </row>
    <row r="56" spans="1:6" x14ac:dyDescent="0.25">
      <c r="A56" t="s">
        <v>60</v>
      </c>
      <c r="B56" s="5">
        <v>15</v>
      </c>
      <c r="C56" s="6">
        <v>13.22531</v>
      </c>
      <c r="D56" s="7">
        <v>18.899999999999999</v>
      </c>
      <c r="E56" s="6">
        <v>4.19984</v>
      </c>
    </row>
    <row r="57" spans="1:6" x14ac:dyDescent="0.25">
      <c r="A57" t="s">
        <v>61</v>
      </c>
      <c r="B57" s="5">
        <v>8</v>
      </c>
      <c r="C57" s="6">
        <v>4.6610100000000001</v>
      </c>
      <c r="D57" s="7">
        <f>+(C57*0.18)+C57</f>
        <v>5.4999918000000001</v>
      </c>
      <c r="E57" s="6">
        <v>1.4801599999999999</v>
      </c>
    </row>
    <row r="58" spans="1:6" x14ac:dyDescent="0.25">
      <c r="A58" t="s">
        <v>62</v>
      </c>
      <c r="B58" s="5">
        <v>11</v>
      </c>
      <c r="C58" s="6">
        <v>3.4745699999999999</v>
      </c>
      <c r="D58" s="7">
        <v>5.7</v>
      </c>
      <c r="E58" s="6">
        <v>1.1033900000000001</v>
      </c>
      <c r="F58" s="8">
        <v>9</v>
      </c>
    </row>
    <row r="59" spans="1:6" x14ac:dyDescent="0.25">
      <c r="A59" t="s">
        <v>63</v>
      </c>
      <c r="D59" s="7">
        <v>0.625</v>
      </c>
      <c r="F59" s="8">
        <v>1</v>
      </c>
    </row>
    <row r="60" spans="1:6" x14ac:dyDescent="0.25">
      <c r="A60" t="s">
        <v>64</v>
      </c>
      <c r="D60" s="7">
        <v>5</v>
      </c>
    </row>
    <row r="61" spans="1:6" x14ac:dyDescent="0.25">
      <c r="A61" t="s">
        <v>65</v>
      </c>
      <c r="B61" s="5">
        <v>-22</v>
      </c>
      <c r="C61" s="6">
        <v>3.8852699999999998</v>
      </c>
      <c r="D61" s="7">
        <v>5</v>
      </c>
      <c r="E61" s="6">
        <v>1.23272</v>
      </c>
    </row>
    <row r="62" spans="1:6" x14ac:dyDescent="0.25">
      <c r="A62" t="s">
        <v>66</v>
      </c>
      <c r="B62" s="5">
        <v>-2</v>
      </c>
      <c r="C62" s="6">
        <v>50.847450000000002</v>
      </c>
      <c r="D62" s="7">
        <v>65</v>
      </c>
      <c r="E62" s="6">
        <v>16.147169999999999</v>
      </c>
    </row>
    <row r="63" spans="1:6" x14ac:dyDescent="0.25">
      <c r="A63" t="s">
        <v>67</v>
      </c>
      <c r="B63" s="5">
        <v>44</v>
      </c>
      <c r="C63" s="6">
        <v>7.6271100000000001</v>
      </c>
      <c r="D63" s="7">
        <f>+(C63*0.18)+C63</f>
        <v>8.9999897999999998</v>
      </c>
      <c r="E63" s="6">
        <v>2.4220700000000002</v>
      </c>
      <c r="F63" s="8">
        <v>12.5</v>
      </c>
    </row>
    <row r="64" spans="1:6" x14ac:dyDescent="0.25">
      <c r="A64" t="s">
        <v>68</v>
      </c>
      <c r="B64" s="5">
        <v>50</v>
      </c>
      <c r="C64" s="6">
        <v>7.6271100000000001</v>
      </c>
      <c r="D64" s="7">
        <f>+(C64*0.18)+C64</f>
        <v>8.9999897999999998</v>
      </c>
      <c r="E64" s="6">
        <v>2.4220700000000002</v>
      </c>
      <c r="F64" s="8">
        <v>12.55</v>
      </c>
    </row>
    <row r="65" spans="1:6" x14ac:dyDescent="0.25">
      <c r="A65" t="s">
        <v>69</v>
      </c>
      <c r="B65" s="5">
        <v>98</v>
      </c>
      <c r="C65" s="6">
        <v>7.2032999999999996</v>
      </c>
      <c r="D65" s="7">
        <v>9.8000000000000007</v>
      </c>
      <c r="E65" s="6">
        <v>2.28749</v>
      </c>
      <c r="F65" s="8">
        <v>12.5</v>
      </c>
    </row>
    <row r="66" spans="1:6" x14ac:dyDescent="0.25">
      <c r="A66" t="s">
        <v>70</v>
      </c>
      <c r="B66" s="5">
        <v>85</v>
      </c>
      <c r="C66" s="6">
        <v>8.0508000000000006</v>
      </c>
      <c r="D66" s="7">
        <v>10.5</v>
      </c>
      <c r="E66" s="6">
        <v>2.5566200000000001</v>
      </c>
      <c r="F66" s="8">
        <v>12.5</v>
      </c>
    </row>
    <row r="67" spans="1:6" x14ac:dyDescent="0.25">
      <c r="A67" t="s">
        <v>71</v>
      </c>
      <c r="B67" s="5">
        <v>16</v>
      </c>
      <c r="C67" s="6">
        <v>5.8647</v>
      </c>
      <c r="D67" s="7">
        <f t="shared" ref="D67:D77" si="0">+(C67*0.18)+C67</f>
        <v>6.9203460000000003</v>
      </c>
      <c r="E67" s="6">
        <v>1.8624000000000001</v>
      </c>
      <c r="F67" s="8">
        <v>10</v>
      </c>
    </row>
    <row r="68" spans="1:6" x14ac:dyDescent="0.25">
      <c r="A68" t="s">
        <v>72</v>
      </c>
      <c r="B68" s="5">
        <v>25</v>
      </c>
      <c r="C68" s="6">
        <v>8.8983000000000008</v>
      </c>
      <c r="D68" s="7">
        <f t="shared" si="0"/>
        <v>10.499994000000001</v>
      </c>
      <c r="E68" s="6">
        <v>2.8257500000000002</v>
      </c>
      <c r="F68" s="8">
        <v>12.5</v>
      </c>
    </row>
    <row r="69" spans="1:6" x14ac:dyDescent="0.25">
      <c r="A69" t="s">
        <v>73</v>
      </c>
      <c r="B69" s="5">
        <v>324</v>
      </c>
      <c r="C69" s="6">
        <v>0.56918000000000002</v>
      </c>
      <c r="D69" s="7">
        <f t="shared" si="0"/>
        <v>0.67163240000000002</v>
      </c>
      <c r="E69" s="6">
        <v>0.18074999999999999</v>
      </c>
      <c r="F69" s="8">
        <v>1.3</v>
      </c>
    </row>
    <row r="70" spans="1:6" x14ac:dyDescent="0.25">
      <c r="A70" t="s">
        <v>74</v>
      </c>
      <c r="B70" s="5">
        <v>4</v>
      </c>
      <c r="C70" s="6">
        <v>9.5668500000000005</v>
      </c>
      <c r="D70" s="7">
        <f t="shared" si="0"/>
        <v>11.288883</v>
      </c>
      <c r="E70" s="6">
        <v>2.4219900000000001</v>
      </c>
      <c r="F70" s="8">
        <v>15</v>
      </c>
    </row>
    <row r="71" spans="1:6" x14ac:dyDescent="0.25">
      <c r="A71" t="s">
        <v>75</v>
      </c>
      <c r="B71" s="5">
        <v>10</v>
      </c>
      <c r="C71" s="6">
        <v>25.423719999999999</v>
      </c>
      <c r="D71" s="7">
        <f t="shared" si="0"/>
        <v>29.999989599999999</v>
      </c>
      <c r="E71" s="6">
        <v>8.0735899999999994</v>
      </c>
    </row>
    <row r="72" spans="1:6" x14ac:dyDescent="0.25">
      <c r="A72" t="s">
        <v>76</v>
      </c>
      <c r="B72" s="5">
        <v>9</v>
      </c>
      <c r="C72" s="6">
        <v>9.3220299999999998</v>
      </c>
      <c r="D72" s="7">
        <f t="shared" si="0"/>
        <v>10.9999954</v>
      </c>
      <c r="E72" s="6">
        <v>2.3600099999999999</v>
      </c>
      <c r="F72" s="8">
        <v>15</v>
      </c>
    </row>
    <row r="73" spans="1:6" x14ac:dyDescent="0.25">
      <c r="A73" t="s">
        <v>77</v>
      </c>
      <c r="B73" s="5">
        <v>9</v>
      </c>
      <c r="C73" s="6">
        <v>8.4745699999999999</v>
      </c>
      <c r="D73" s="7">
        <f t="shared" si="0"/>
        <v>9.9999926000000006</v>
      </c>
      <c r="E73" s="6">
        <v>2.6911900000000002</v>
      </c>
      <c r="F73" s="8">
        <v>15</v>
      </c>
    </row>
    <row r="74" spans="1:6" x14ac:dyDescent="0.25">
      <c r="A74" t="s">
        <v>78</v>
      </c>
      <c r="B74" s="5">
        <v>3</v>
      </c>
      <c r="C74" s="6">
        <v>8.9915199999999995</v>
      </c>
      <c r="D74" s="7">
        <f t="shared" si="0"/>
        <v>10.609993599999999</v>
      </c>
      <c r="E74" s="6">
        <v>2.8553600000000001</v>
      </c>
    </row>
    <row r="75" spans="1:6" x14ac:dyDescent="0.25">
      <c r="A75" t="s">
        <v>79</v>
      </c>
      <c r="B75" s="5">
        <v>9</v>
      </c>
      <c r="C75" s="6">
        <v>4.6610100000000001</v>
      </c>
      <c r="D75" s="7">
        <f t="shared" si="0"/>
        <v>5.4999918000000001</v>
      </c>
      <c r="E75" s="6">
        <v>1.4801599999999999</v>
      </c>
      <c r="F75" s="8">
        <v>8</v>
      </c>
    </row>
    <row r="76" spans="1:6" x14ac:dyDescent="0.25">
      <c r="A76" t="s">
        <v>80</v>
      </c>
      <c r="B76" s="5">
        <v>32</v>
      </c>
      <c r="C76" s="6">
        <v>7.54237</v>
      </c>
      <c r="D76" s="7">
        <f t="shared" si="0"/>
        <v>8.8999965999999997</v>
      </c>
      <c r="E76" s="6">
        <v>2.3951600000000002</v>
      </c>
      <c r="F76" s="8">
        <v>15</v>
      </c>
    </row>
    <row r="77" spans="1:6" x14ac:dyDescent="0.25">
      <c r="A77" t="s">
        <v>81</v>
      </c>
      <c r="B77" s="5">
        <v>70</v>
      </c>
      <c r="C77" s="6">
        <v>6.7796599999999998</v>
      </c>
      <c r="D77" s="7">
        <f t="shared" si="0"/>
        <v>7.9999988000000002</v>
      </c>
      <c r="E77" s="6">
        <v>2.0032700000000001</v>
      </c>
      <c r="F77" s="8">
        <v>15</v>
      </c>
    </row>
    <row r="78" spans="1:6" x14ac:dyDescent="0.25">
      <c r="A78" t="s">
        <v>82</v>
      </c>
      <c r="D78" s="7"/>
      <c r="F78" s="8">
        <v>14</v>
      </c>
    </row>
    <row r="79" spans="1:6" x14ac:dyDescent="0.25">
      <c r="A79" t="s">
        <v>83</v>
      </c>
      <c r="B79" s="5">
        <v>5</v>
      </c>
      <c r="C79" s="6">
        <v>4.6610100000000001</v>
      </c>
      <c r="D79" s="7">
        <v>8</v>
      </c>
      <c r="E79" s="6">
        <v>1.4801599999999999</v>
      </c>
    </row>
    <row r="80" spans="1:6" x14ac:dyDescent="0.25">
      <c r="A80" t="s">
        <v>84</v>
      </c>
      <c r="B80" s="5">
        <v>16</v>
      </c>
      <c r="C80" s="6">
        <v>8.0790900000000008</v>
      </c>
      <c r="D80" s="7">
        <v>12.5</v>
      </c>
      <c r="E80" s="6">
        <v>2.5656099999999999</v>
      </c>
    </row>
    <row r="81" spans="1:6" x14ac:dyDescent="0.25">
      <c r="A81" t="s">
        <v>85</v>
      </c>
      <c r="B81" s="5">
        <v>2</v>
      </c>
      <c r="C81" s="6">
        <v>7.7966100000000003</v>
      </c>
      <c r="D81" s="7">
        <f>+(C81*0.18)+C81</f>
        <v>9.1999998000000005</v>
      </c>
      <c r="E81" s="6">
        <v>2.4759000000000002</v>
      </c>
    </row>
    <row r="82" spans="1:6" x14ac:dyDescent="0.25">
      <c r="A82" t="s">
        <v>86</v>
      </c>
      <c r="B82" s="5">
        <v>3</v>
      </c>
      <c r="C82" s="6">
        <v>4.2378799999999996</v>
      </c>
      <c r="D82" s="7">
        <f>+(C82*0.18)+C82</f>
        <v>5.0006983999999992</v>
      </c>
      <c r="E82" s="6">
        <v>1.34579</v>
      </c>
    </row>
    <row r="83" spans="1:6" x14ac:dyDescent="0.25">
      <c r="A83" t="s">
        <v>87</v>
      </c>
      <c r="B83" s="5">
        <v>3</v>
      </c>
      <c r="C83" s="6">
        <v>15.26</v>
      </c>
      <c r="D83" s="7">
        <f>+(C83*0.18)+C83</f>
        <v>18.006799999999998</v>
      </c>
      <c r="E83" s="6">
        <v>4.84598</v>
      </c>
      <c r="F83" s="8">
        <v>24</v>
      </c>
    </row>
    <row r="84" spans="1:6" x14ac:dyDescent="0.25">
      <c r="A84" t="s">
        <v>88</v>
      </c>
      <c r="D84" s="7">
        <v>15.5</v>
      </c>
      <c r="F84" s="8">
        <v>24</v>
      </c>
    </row>
    <row r="85" spans="1:6" x14ac:dyDescent="0.25">
      <c r="A85" t="s">
        <v>89</v>
      </c>
      <c r="D85" s="7">
        <v>26.3</v>
      </c>
      <c r="F85" s="8">
        <v>34</v>
      </c>
    </row>
    <row r="86" spans="1:6" x14ac:dyDescent="0.25">
      <c r="A86" t="s">
        <v>90</v>
      </c>
      <c r="D86" s="7"/>
      <c r="F86" s="8">
        <v>12</v>
      </c>
    </row>
    <row r="87" spans="1:6" x14ac:dyDescent="0.25">
      <c r="A87" t="s">
        <v>91</v>
      </c>
      <c r="B87" s="5">
        <v>4</v>
      </c>
      <c r="C87" s="6">
        <v>10.48729</v>
      </c>
      <c r="D87" s="7">
        <f>+(C87*0.18)+C87</f>
        <v>12.375002199999999</v>
      </c>
      <c r="E87" s="6">
        <v>3.3303500000000001</v>
      </c>
    </row>
    <row r="88" spans="1:6" x14ac:dyDescent="0.25">
      <c r="A88" t="s">
        <v>92</v>
      </c>
      <c r="D88" s="7"/>
      <c r="F88" s="8">
        <v>15</v>
      </c>
    </row>
    <row r="89" spans="1:6" x14ac:dyDescent="0.25">
      <c r="A89" t="s">
        <v>93</v>
      </c>
      <c r="D89" s="7">
        <v>14</v>
      </c>
      <c r="F89" s="8">
        <v>20</v>
      </c>
    </row>
    <row r="90" spans="1:6" x14ac:dyDescent="0.25">
      <c r="A90" t="s">
        <v>94</v>
      </c>
      <c r="B90" s="5">
        <v>18</v>
      </c>
      <c r="C90" s="6">
        <v>7.5054699999999999</v>
      </c>
      <c r="D90" s="7">
        <v>9.5</v>
      </c>
    </row>
    <row r="91" spans="1:6" x14ac:dyDescent="0.25">
      <c r="A91" t="s">
        <v>95</v>
      </c>
      <c r="B91" s="5">
        <v>5</v>
      </c>
      <c r="C91" s="6">
        <v>10</v>
      </c>
      <c r="D91" s="7">
        <f>+(C91*0.18)+C91</f>
        <v>11.8</v>
      </c>
      <c r="E91" s="6">
        <v>3.1756099999999998</v>
      </c>
    </row>
    <row r="92" spans="1:6" x14ac:dyDescent="0.25">
      <c r="A92" t="s">
        <v>96</v>
      </c>
      <c r="B92" s="5">
        <v>29</v>
      </c>
      <c r="C92" s="6">
        <v>6.69536</v>
      </c>
      <c r="D92" s="7">
        <f>+(C92*0.18)+C92</f>
        <v>7.9005247999999995</v>
      </c>
      <c r="E92" s="6">
        <v>2.1261800000000002</v>
      </c>
    </row>
    <row r="93" spans="1:6" x14ac:dyDescent="0.25">
      <c r="A93" t="s">
        <v>97</v>
      </c>
      <c r="B93" s="5">
        <v>3</v>
      </c>
      <c r="C93" s="6">
        <v>24.77966</v>
      </c>
      <c r="D93" s="7">
        <f>+(C93*0.18)+C93</f>
        <v>29.239998799999999</v>
      </c>
      <c r="E93" s="6">
        <v>6.5072599999999996</v>
      </c>
    </row>
    <row r="94" spans="1:6" x14ac:dyDescent="0.25">
      <c r="A94" t="s">
        <v>98</v>
      </c>
      <c r="B94" s="5">
        <v>3</v>
      </c>
      <c r="C94" s="6">
        <v>13.677960000000001</v>
      </c>
      <c r="D94" s="7">
        <f>+(C94*0.18)+C94</f>
        <v>16.139992800000002</v>
      </c>
      <c r="E94" s="6">
        <v>3.5918999999999999</v>
      </c>
    </row>
    <row r="95" spans="1:6" x14ac:dyDescent="0.25">
      <c r="A95" t="s">
        <v>99</v>
      </c>
      <c r="B95" s="5">
        <v>6</v>
      </c>
      <c r="C95" s="6">
        <v>10.169</v>
      </c>
      <c r="D95" s="7">
        <f>+(C95*0.18)+C95</f>
        <v>11.999420000000001</v>
      </c>
      <c r="E95" s="6">
        <v>2.5750000000000002</v>
      </c>
      <c r="F95" s="8">
        <v>20</v>
      </c>
    </row>
    <row r="96" spans="1:6" x14ac:dyDescent="0.25">
      <c r="A96" t="s">
        <v>100</v>
      </c>
      <c r="B96" s="5">
        <v>9</v>
      </c>
      <c r="C96" s="6">
        <v>10.338979999999999</v>
      </c>
      <c r="D96" s="7">
        <v>16</v>
      </c>
      <c r="E96" s="6">
        <v>3.2832599999999998</v>
      </c>
      <c r="F96" s="8">
        <v>23</v>
      </c>
    </row>
    <row r="97" spans="1:6" x14ac:dyDescent="0.25">
      <c r="A97" t="s">
        <v>101</v>
      </c>
      <c r="B97" s="5">
        <v>6</v>
      </c>
      <c r="C97" s="6">
        <v>18.47457</v>
      </c>
      <c r="D97" s="7">
        <f>+(C97*0.18)+C97</f>
        <v>21.799992599999999</v>
      </c>
      <c r="E97" s="6">
        <v>4.6771099999999999</v>
      </c>
    </row>
    <row r="98" spans="1:6" x14ac:dyDescent="0.25">
      <c r="A98" t="s">
        <v>102</v>
      </c>
      <c r="B98" s="5">
        <v>14</v>
      </c>
      <c r="C98" s="6">
        <v>4.4053599999999999</v>
      </c>
      <c r="D98" s="7">
        <v>5.35</v>
      </c>
      <c r="E98" s="6">
        <v>1.39897</v>
      </c>
      <c r="F98" s="8">
        <v>9</v>
      </c>
    </row>
    <row r="99" spans="1:6" x14ac:dyDescent="0.25">
      <c r="A99" t="s">
        <v>103</v>
      </c>
      <c r="B99" s="5">
        <v>3</v>
      </c>
      <c r="C99" s="6">
        <v>3.8135500000000002</v>
      </c>
      <c r="D99" s="7">
        <f>+(C99*0.18)+C99</f>
        <v>4.4999890000000002</v>
      </c>
      <c r="E99" s="6">
        <v>1.2110399999999999</v>
      </c>
      <c r="F99" s="8">
        <v>9</v>
      </c>
    </row>
    <row r="100" spans="1:6" x14ac:dyDescent="0.25">
      <c r="A100" t="s">
        <v>104</v>
      </c>
      <c r="D100" s="7">
        <v>5.35</v>
      </c>
      <c r="F100" s="8">
        <v>9</v>
      </c>
    </row>
    <row r="101" spans="1:6" x14ac:dyDescent="0.25">
      <c r="A101" t="s">
        <v>105</v>
      </c>
      <c r="B101" s="5">
        <v>18</v>
      </c>
      <c r="C101" s="6">
        <v>4.2270799999999999</v>
      </c>
      <c r="D101" s="7">
        <f t="shared" ref="D101:D107" si="1">+(C101*0.18)+C101</f>
        <v>4.9879543999999996</v>
      </c>
      <c r="E101" s="6">
        <v>1.34236</v>
      </c>
    </row>
    <row r="102" spans="1:6" x14ac:dyDescent="0.25">
      <c r="A102" t="s">
        <v>106</v>
      </c>
      <c r="B102" s="5">
        <v>3</v>
      </c>
      <c r="C102" s="6">
        <v>138.13999999999999</v>
      </c>
      <c r="D102" s="7">
        <f t="shared" si="1"/>
        <v>163.00519999999997</v>
      </c>
      <c r="E102" s="6">
        <v>43.867890000000003</v>
      </c>
    </row>
    <row r="103" spans="1:6" x14ac:dyDescent="0.25">
      <c r="A103" t="s">
        <v>107</v>
      </c>
      <c r="B103" s="5">
        <v>4</v>
      </c>
      <c r="C103" s="6">
        <v>82.677080000000004</v>
      </c>
      <c r="D103" s="7">
        <f t="shared" si="1"/>
        <v>97.558954400000005</v>
      </c>
      <c r="E103" s="6">
        <v>26.255030000000001</v>
      </c>
    </row>
    <row r="104" spans="1:6" x14ac:dyDescent="0.25">
      <c r="A104" t="s">
        <v>108</v>
      </c>
      <c r="B104" s="5">
        <v>2</v>
      </c>
      <c r="C104" s="6">
        <v>96.610159999999993</v>
      </c>
      <c r="D104" s="7">
        <f t="shared" si="1"/>
        <v>113.99998879999998</v>
      </c>
      <c r="E104" s="6">
        <v>30.67963</v>
      </c>
    </row>
    <row r="105" spans="1:6" x14ac:dyDescent="0.25">
      <c r="A105" t="s">
        <v>109</v>
      </c>
      <c r="B105" s="5">
        <v>100</v>
      </c>
      <c r="C105" s="6">
        <v>0.51778999999999997</v>
      </c>
      <c r="D105" s="7">
        <f t="shared" si="1"/>
        <v>0.61099219999999999</v>
      </c>
      <c r="E105" s="6">
        <v>0.16442999999999999</v>
      </c>
    </row>
    <row r="106" spans="1:6" x14ac:dyDescent="0.25">
      <c r="A106" t="s">
        <v>110</v>
      </c>
      <c r="B106" s="5">
        <v>100</v>
      </c>
      <c r="C106" s="6">
        <v>0.79322000000000004</v>
      </c>
      <c r="D106" s="7">
        <f t="shared" si="1"/>
        <v>0.93599960000000004</v>
      </c>
      <c r="E106" s="6">
        <v>0.25190000000000001</v>
      </c>
    </row>
    <row r="107" spans="1:6" x14ac:dyDescent="0.25">
      <c r="A107" t="s">
        <v>111</v>
      </c>
      <c r="B107" s="5">
        <v>8</v>
      </c>
      <c r="C107" s="6">
        <v>24.774999999999999</v>
      </c>
      <c r="D107" s="7">
        <f t="shared" si="1"/>
        <v>29.234499999999997</v>
      </c>
      <c r="E107" s="6">
        <v>7.8675800000000002</v>
      </c>
    </row>
    <row r="108" spans="1:6" x14ac:dyDescent="0.25">
      <c r="A108" t="s">
        <v>112</v>
      </c>
      <c r="D108" s="7">
        <v>38</v>
      </c>
    </row>
    <row r="109" spans="1:6" x14ac:dyDescent="0.25">
      <c r="A109" t="s">
        <v>113</v>
      </c>
      <c r="B109" s="5">
        <v>5</v>
      </c>
      <c r="C109" s="6">
        <v>2.54237</v>
      </c>
      <c r="D109" s="7">
        <f t="shared" ref="D109:D114" si="2">+(C109*0.18)+C109</f>
        <v>2.9999966000000002</v>
      </c>
      <c r="E109" s="6">
        <v>0.80735999999999997</v>
      </c>
      <c r="F109" s="8">
        <v>6</v>
      </c>
    </row>
    <row r="110" spans="1:6" x14ac:dyDescent="0.25">
      <c r="A110" t="s">
        <v>114</v>
      </c>
      <c r="B110" s="5">
        <v>75</v>
      </c>
      <c r="C110" s="6">
        <v>0.11336</v>
      </c>
      <c r="D110" s="7">
        <f t="shared" si="2"/>
        <v>0.13376480000000002</v>
      </c>
      <c r="E110" s="6">
        <v>3.5999999999999997E-2</v>
      </c>
    </row>
    <row r="111" spans="1:6" x14ac:dyDescent="0.25">
      <c r="A111" t="s">
        <v>115</v>
      </c>
      <c r="B111" s="5">
        <v>400</v>
      </c>
      <c r="C111" s="6">
        <v>3.4099999999999998E-2</v>
      </c>
      <c r="D111" s="7">
        <f t="shared" si="2"/>
        <v>4.0237999999999996E-2</v>
      </c>
      <c r="E111" s="6">
        <v>1.0829999999999999E-2</v>
      </c>
    </row>
    <row r="112" spans="1:6" x14ac:dyDescent="0.25">
      <c r="A112" t="s">
        <v>116</v>
      </c>
      <c r="B112" s="5">
        <v>120</v>
      </c>
      <c r="C112" s="6">
        <v>7.0849999999999996E-2</v>
      </c>
      <c r="D112" s="7">
        <f t="shared" si="2"/>
        <v>8.3602999999999997E-2</v>
      </c>
      <c r="E112" s="6">
        <v>2.2499999999999999E-2</v>
      </c>
    </row>
    <row r="113" spans="1:6" x14ac:dyDescent="0.25">
      <c r="A113" t="s">
        <v>117</v>
      </c>
      <c r="B113" s="5">
        <v>600</v>
      </c>
      <c r="C113" s="6">
        <v>4.8820000000000002E-2</v>
      </c>
      <c r="D113" s="7">
        <f t="shared" si="2"/>
        <v>5.7607600000000002E-2</v>
      </c>
      <c r="E113" s="6">
        <v>1.55E-2</v>
      </c>
    </row>
    <row r="114" spans="1:6" x14ac:dyDescent="0.25">
      <c r="A114" t="s">
        <v>118</v>
      </c>
      <c r="B114" s="5">
        <v>40</v>
      </c>
      <c r="C114" s="6">
        <v>0.21254999999999999</v>
      </c>
      <c r="D114" s="7">
        <f t="shared" si="2"/>
        <v>0.250809</v>
      </c>
      <c r="E114" s="6">
        <v>6.7500000000000004E-2</v>
      </c>
    </row>
    <row r="115" spans="1:6" x14ac:dyDescent="0.25">
      <c r="A115" t="s">
        <v>119</v>
      </c>
      <c r="D115" s="7">
        <v>3.5</v>
      </c>
      <c r="F115" s="8">
        <v>8</v>
      </c>
    </row>
    <row r="116" spans="1:6" x14ac:dyDescent="0.25">
      <c r="A116" t="s">
        <v>120</v>
      </c>
      <c r="B116" s="5">
        <v>6</v>
      </c>
      <c r="C116" s="6">
        <v>1.91767</v>
      </c>
      <c r="D116" s="7">
        <v>3.6</v>
      </c>
      <c r="E116" s="6">
        <v>0.60897999999999997</v>
      </c>
      <c r="F116" s="8">
        <v>8</v>
      </c>
    </row>
    <row r="117" spans="1:6" x14ac:dyDescent="0.25">
      <c r="A117" t="s">
        <v>121</v>
      </c>
      <c r="B117" s="5">
        <v>6</v>
      </c>
      <c r="C117" s="6">
        <v>7.6273</v>
      </c>
      <c r="D117" s="7">
        <f>+(C117*0.18)+C117</f>
        <v>9.0002139999999997</v>
      </c>
      <c r="E117" s="6">
        <v>1.93096</v>
      </c>
    </row>
    <row r="118" spans="1:6" x14ac:dyDescent="0.25">
      <c r="A118" t="s">
        <v>122</v>
      </c>
      <c r="B118" s="5">
        <v>-4</v>
      </c>
      <c r="C118" s="6">
        <v>0</v>
      </c>
      <c r="D118" s="7">
        <f>+(C118*0.18)+C118</f>
        <v>0</v>
      </c>
      <c r="E118" s="6">
        <v>0</v>
      </c>
    </row>
    <row r="119" spans="1:6" x14ac:dyDescent="0.25">
      <c r="A119" t="s">
        <v>123</v>
      </c>
      <c r="B119" s="5">
        <v>1270</v>
      </c>
      <c r="C119" s="6">
        <v>7.2500000000000004E-3</v>
      </c>
      <c r="D119" s="7">
        <f>+(C119*0.18)+C119</f>
        <v>8.5550000000000001E-3</v>
      </c>
      <c r="E119" s="6">
        <v>2.47E-3</v>
      </c>
    </row>
    <row r="120" spans="1:6" x14ac:dyDescent="0.25">
      <c r="A120" t="s">
        <v>124</v>
      </c>
      <c r="B120" s="5">
        <v>980</v>
      </c>
      <c r="C120" s="6">
        <v>7.1799999999999998E-3</v>
      </c>
      <c r="D120" s="7">
        <f>+(C120*0.18)+C120</f>
        <v>8.4723999999999997E-3</v>
      </c>
      <c r="E120" s="6">
        <v>2.4399999999999999E-3</v>
      </c>
    </row>
    <row r="121" spans="1:6" x14ac:dyDescent="0.25">
      <c r="A121" t="s">
        <v>125</v>
      </c>
      <c r="B121" s="5">
        <v>-4</v>
      </c>
      <c r="C121" s="6">
        <v>0</v>
      </c>
      <c r="D121" s="7">
        <v>21.5</v>
      </c>
      <c r="E121" s="6">
        <v>0</v>
      </c>
    </row>
    <row r="122" spans="1:6" x14ac:dyDescent="0.25">
      <c r="A122" t="s">
        <v>126</v>
      </c>
      <c r="D122" s="7">
        <v>21.5</v>
      </c>
    </row>
    <row r="123" spans="1:6" x14ac:dyDescent="0.25">
      <c r="A123" t="s">
        <v>126</v>
      </c>
      <c r="D123" s="7">
        <v>13.5</v>
      </c>
    </row>
    <row r="124" spans="1:6" x14ac:dyDescent="0.25">
      <c r="A124" t="s">
        <v>127</v>
      </c>
      <c r="B124" s="5">
        <v>177</v>
      </c>
      <c r="C124" s="6">
        <v>3.5319999999999997E-2</v>
      </c>
      <c r="D124" s="7">
        <v>21.5</v>
      </c>
      <c r="E124" s="6">
        <v>1.1220000000000001E-2</v>
      </c>
    </row>
    <row r="125" spans="1:6" x14ac:dyDescent="0.25">
      <c r="A125" t="s">
        <v>128</v>
      </c>
      <c r="B125" s="5">
        <v>-50</v>
      </c>
      <c r="C125" s="6">
        <v>0</v>
      </c>
      <c r="D125" s="7">
        <v>21.5</v>
      </c>
      <c r="E125" s="6">
        <v>0</v>
      </c>
    </row>
    <row r="126" spans="1:6" x14ac:dyDescent="0.25">
      <c r="A126" t="s">
        <v>128</v>
      </c>
      <c r="D126" s="7">
        <v>13.5</v>
      </c>
    </row>
    <row r="127" spans="1:6" x14ac:dyDescent="0.25">
      <c r="A127" t="s">
        <v>129</v>
      </c>
      <c r="B127" s="5">
        <v>-100</v>
      </c>
      <c r="C127" s="6">
        <v>0</v>
      </c>
      <c r="D127" s="7">
        <f>+(C127*0.18)+C127</f>
        <v>0</v>
      </c>
      <c r="E127" s="6">
        <v>0</v>
      </c>
    </row>
    <row r="128" spans="1:6" x14ac:dyDescent="0.25">
      <c r="A128" t="s">
        <v>130</v>
      </c>
      <c r="B128" s="5">
        <v>-4</v>
      </c>
      <c r="C128" s="6">
        <v>0</v>
      </c>
      <c r="D128" s="7">
        <f>+(C128*0.18)+C128</f>
        <v>0</v>
      </c>
      <c r="E128" s="6">
        <v>0</v>
      </c>
    </row>
    <row r="129" spans="1:6" x14ac:dyDescent="0.25">
      <c r="A129" t="s">
        <v>131</v>
      </c>
      <c r="B129" s="5">
        <v>-8</v>
      </c>
      <c r="C129" s="6">
        <v>0</v>
      </c>
      <c r="D129" s="7">
        <v>21.5</v>
      </c>
      <c r="E129" s="6">
        <v>0</v>
      </c>
    </row>
    <row r="130" spans="1:6" x14ac:dyDescent="0.25">
      <c r="A130" t="s">
        <v>132</v>
      </c>
      <c r="B130" s="5">
        <v>-60</v>
      </c>
      <c r="C130" s="6">
        <v>0</v>
      </c>
      <c r="D130" s="7">
        <f t="shared" ref="D130:D137" si="3">+(C130*0.18)+C130</f>
        <v>0</v>
      </c>
      <c r="E130" s="6">
        <v>0</v>
      </c>
    </row>
    <row r="131" spans="1:6" x14ac:dyDescent="0.25">
      <c r="A131" t="s">
        <v>133</v>
      </c>
      <c r="B131" s="5">
        <v>100</v>
      </c>
      <c r="C131" s="6">
        <v>7.6270000000000004E-2</v>
      </c>
      <c r="D131" s="7">
        <f t="shared" si="3"/>
        <v>8.9998600000000012E-2</v>
      </c>
      <c r="E131" s="6">
        <v>2.4219999999999998E-2</v>
      </c>
    </row>
    <row r="132" spans="1:6" x14ac:dyDescent="0.25">
      <c r="A132" t="s">
        <v>134</v>
      </c>
      <c r="B132" s="5">
        <v>-8</v>
      </c>
      <c r="C132" s="6">
        <v>0</v>
      </c>
      <c r="D132" s="7">
        <f t="shared" si="3"/>
        <v>0</v>
      </c>
      <c r="E132" s="6">
        <v>0</v>
      </c>
    </row>
    <row r="133" spans="1:6" x14ac:dyDescent="0.25">
      <c r="A133" t="s">
        <v>135</v>
      </c>
      <c r="B133" s="5">
        <v>4</v>
      </c>
      <c r="C133" s="6">
        <v>1.1016900000000001</v>
      </c>
      <c r="D133" s="7">
        <f t="shared" si="3"/>
        <v>1.2999942</v>
      </c>
      <c r="E133" s="6">
        <v>0.34984999999999999</v>
      </c>
    </row>
    <row r="134" spans="1:6" x14ac:dyDescent="0.25">
      <c r="A134" t="s">
        <v>136</v>
      </c>
      <c r="B134" s="5">
        <v>10</v>
      </c>
      <c r="C134" s="6">
        <v>1.61016</v>
      </c>
      <c r="D134" s="7">
        <f t="shared" si="3"/>
        <v>1.8999888</v>
      </c>
      <c r="E134" s="6">
        <v>0.51132</v>
      </c>
    </row>
    <row r="135" spans="1:6" x14ac:dyDescent="0.25">
      <c r="A135" t="s">
        <v>137</v>
      </c>
      <c r="B135" s="5">
        <v>10</v>
      </c>
      <c r="C135" s="6">
        <v>1.1016900000000001</v>
      </c>
      <c r="D135" s="7">
        <f t="shared" si="3"/>
        <v>1.2999942</v>
      </c>
      <c r="E135" s="6">
        <v>0.34984999999999999</v>
      </c>
    </row>
    <row r="136" spans="1:6" x14ac:dyDescent="0.25">
      <c r="A136" t="s">
        <v>138</v>
      </c>
      <c r="B136" s="5">
        <v>13</v>
      </c>
      <c r="C136" s="6">
        <v>1.0763</v>
      </c>
      <c r="D136" s="7">
        <f t="shared" si="3"/>
        <v>1.2700340000000001</v>
      </c>
      <c r="E136" s="6">
        <v>0.34178999999999998</v>
      </c>
    </row>
    <row r="137" spans="1:6" x14ac:dyDescent="0.25">
      <c r="A137" t="s">
        <v>139</v>
      </c>
      <c r="B137" s="5">
        <v>15</v>
      </c>
      <c r="C137" s="6">
        <v>5.50847</v>
      </c>
      <c r="D137" s="7">
        <f t="shared" si="3"/>
        <v>6.4999946</v>
      </c>
      <c r="E137" s="6">
        <v>1.7492799999999999</v>
      </c>
    </row>
    <row r="138" spans="1:6" x14ac:dyDescent="0.25">
      <c r="A138" t="s">
        <v>140</v>
      </c>
      <c r="B138" s="5">
        <v>11</v>
      </c>
      <c r="C138" s="6">
        <v>6.8401699999999996</v>
      </c>
      <c r="D138" s="7">
        <v>9</v>
      </c>
      <c r="E138" s="6">
        <v>2.1721699999999999</v>
      </c>
      <c r="F138" s="8">
        <v>15</v>
      </c>
    </row>
    <row r="139" spans="1:6" x14ac:dyDescent="0.25">
      <c r="A139" t="s">
        <v>141</v>
      </c>
      <c r="B139" s="5">
        <v>4</v>
      </c>
      <c r="C139" s="6">
        <v>10.593220000000001</v>
      </c>
      <c r="D139" s="7">
        <f>+(C139*0.18)+C139</f>
        <v>12.499999600000001</v>
      </c>
      <c r="E139" s="6">
        <v>3.3639899999999998</v>
      </c>
    </row>
    <row r="140" spans="1:6" x14ac:dyDescent="0.25">
      <c r="A140" t="s">
        <v>142</v>
      </c>
      <c r="B140" s="5">
        <v>3</v>
      </c>
      <c r="C140" s="6">
        <v>15.14</v>
      </c>
      <c r="D140" s="7">
        <v>19</v>
      </c>
      <c r="E140" s="6">
        <v>4.8078799999999999</v>
      </c>
      <c r="F140" s="8">
        <v>30</v>
      </c>
    </row>
    <row r="141" spans="1:6" x14ac:dyDescent="0.25">
      <c r="A141" t="s">
        <v>143</v>
      </c>
      <c r="D141" s="7"/>
      <c r="F141" s="8">
        <v>9</v>
      </c>
    </row>
    <row r="142" spans="1:6" x14ac:dyDescent="0.25">
      <c r="A142" t="s">
        <v>144</v>
      </c>
      <c r="D142" s="7"/>
      <c r="F142" s="8">
        <v>120</v>
      </c>
    </row>
    <row r="143" spans="1:6" x14ac:dyDescent="0.25">
      <c r="A143" t="s">
        <v>145</v>
      </c>
      <c r="D143" s="7"/>
      <c r="F143" s="8">
        <v>5</v>
      </c>
    </row>
    <row r="144" spans="1:6" x14ac:dyDescent="0.25">
      <c r="A144" t="s">
        <v>146</v>
      </c>
      <c r="D144" s="7"/>
      <c r="F144" s="8">
        <v>190</v>
      </c>
    </row>
    <row r="145" spans="1:6" x14ac:dyDescent="0.25">
      <c r="A145" t="s">
        <v>147</v>
      </c>
      <c r="D145" s="7"/>
      <c r="F145" s="8">
        <v>170</v>
      </c>
    </row>
    <row r="146" spans="1:6" x14ac:dyDescent="0.25">
      <c r="A146" t="s">
        <v>148</v>
      </c>
      <c r="D146" s="7"/>
      <c r="F146" s="8">
        <v>60</v>
      </c>
    </row>
    <row r="147" spans="1:6" x14ac:dyDescent="0.25">
      <c r="A147" t="s">
        <v>149</v>
      </c>
      <c r="B147" s="5">
        <v>-13</v>
      </c>
      <c r="C147" s="6">
        <v>0</v>
      </c>
      <c r="D147" s="7"/>
      <c r="E147" s="6">
        <v>0</v>
      </c>
      <c r="F147" s="8">
        <v>50</v>
      </c>
    </row>
    <row r="148" spans="1:6" x14ac:dyDescent="0.25">
      <c r="A148" t="s">
        <v>150</v>
      </c>
      <c r="B148" s="5">
        <v>188</v>
      </c>
      <c r="C148" s="6">
        <v>0.15160999999999999</v>
      </c>
      <c r="D148" s="7">
        <f t="shared" ref="D148:D155" si="4">+(C148*0.18)+C148</f>
        <v>0.1788998</v>
      </c>
      <c r="E148" s="6">
        <v>4.8149999999999998E-2</v>
      </c>
    </row>
    <row r="149" spans="1:6" x14ac:dyDescent="0.25">
      <c r="A149" t="s">
        <v>151</v>
      </c>
      <c r="B149" s="5">
        <v>-40</v>
      </c>
      <c r="C149" s="6">
        <v>0</v>
      </c>
      <c r="D149" s="7">
        <f t="shared" si="4"/>
        <v>0</v>
      </c>
      <c r="E149" s="6">
        <v>0</v>
      </c>
    </row>
    <row r="150" spans="1:6" x14ac:dyDescent="0.25">
      <c r="A150" t="s">
        <v>152</v>
      </c>
      <c r="B150" s="5">
        <v>-12</v>
      </c>
      <c r="C150" s="6">
        <v>0</v>
      </c>
      <c r="D150" s="7">
        <f t="shared" si="4"/>
        <v>0</v>
      </c>
      <c r="E150" s="6">
        <v>0</v>
      </c>
    </row>
    <row r="151" spans="1:6" x14ac:dyDescent="0.25">
      <c r="A151" t="s">
        <v>153</v>
      </c>
      <c r="B151" s="5">
        <v>100</v>
      </c>
      <c r="C151" s="6">
        <v>0.38902999999999999</v>
      </c>
      <c r="D151" s="7">
        <f t="shared" si="4"/>
        <v>0.4590554</v>
      </c>
      <c r="E151" s="6">
        <v>0.12354</v>
      </c>
    </row>
    <row r="152" spans="1:6" x14ac:dyDescent="0.25">
      <c r="A152" t="s">
        <v>154</v>
      </c>
      <c r="B152" s="5">
        <v>1</v>
      </c>
      <c r="C152" s="6">
        <v>4.2288100000000002</v>
      </c>
      <c r="D152" s="7">
        <f t="shared" si="4"/>
        <v>4.9899958</v>
      </c>
      <c r="E152" s="6">
        <v>1.34291</v>
      </c>
    </row>
    <row r="153" spans="1:6" x14ac:dyDescent="0.25">
      <c r="A153" t="s">
        <v>155</v>
      </c>
      <c r="B153" s="5">
        <v>5</v>
      </c>
      <c r="C153" s="6">
        <v>4.0988699999999998</v>
      </c>
      <c r="D153" s="7">
        <f t="shared" si="4"/>
        <v>4.8366666</v>
      </c>
      <c r="E153" s="6">
        <v>1.3016399999999999</v>
      </c>
    </row>
    <row r="154" spans="1:6" x14ac:dyDescent="0.25">
      <c r="A154" t="s">
        <v>156</v>
      </c>
      <c r="B154" s="5">
        <v>8</v>
      </c>
      <c r="C154" s="6">
        <v>3.9759899999999999</v>
      </c>
      <c r="D154" s="7">
        <f t="shared" si="4"/>
        <v>4.6916681999999996</v>
      </c>
      <c r="E154" s="6">
        <v>1.2626200000000001</v>
      </c>
    </row>
    <row r="155" spans="1:6" x14ac:dyDescent="0.25">
      <c r="A155" t="s">
        <v>157</v>
      </c>
      <c r="B155" s="5">
        <v>3</v>
      </c>
      <c r="C155" s="6">
        <v>3.9689199999999998</v>
      </c>
      <c r="D155" s="7">
        <f t="shared" si="4"/>
        <v>4.6833255999999999</v>
      </c>
      <c r="E155" s="6">
        <v>1.26037</v>
      </c>
    </row>
    <row r="156" spans="1:6" x14ac:dyDescent="0.25">
      <c r="A156" t="s">
        <v>158</v>
      </c>
      <c r="B156" s="5">
        <v>49</v>
      </c>
      <c r="C156" s="6">
        <v>0.25423000000000001</v>
      </c>
      <c r="D156" s="7">
        <v>1</v>
      </c>
      <c r="E156" s="6">
        <v>8.0729999999999996E-2</v>
      </c>
    </row>
    <row r="157" spans="1:6" x14ac:dyDescent="0.25">
      <c r="A157" t="s">
        <v>159</v>
      </c>
      <c r="D157" s="7">
        <v>180</v>
      </c>
    </row>
    <row r="158" spans="1:6" x14ac:dyDescent="0.25">
      <c r="A158" t="s">
        <v>160</v>
      </c>
      <c r="D158" s="7">
        <v>13</v>
      </c>
      <c r="F158" s="8">
        <v>18</v>
      </c>
    </row>
    <row r="159" spans="1:6" x14ac:dyDescent="0.25">
      <c r="A159" t="s">
        <v>161</v>
      </c>
      <c r="B159" s="5">
        <v>38</v>
      </c>
      <c r="C159" s="6">
        <v>2.0339499999999999</v>
      </c>
      <c r="D159" s="7">
        <v>7</v>
      </c>
      <c r="E159" s="6">
        <v>0.64590000000000003</v>
      </c>
      <c r="F159" s="8">
        <v>13</v>
      </c>
    </row>
    <row r="160" spans="1:6" x14ac:dyDescent="0.25">
      <c r="A160" t="s">
        <v>162</v>
      </c>
      <c r="B160" s="5">
        <v>500</v>
      </c>
      <c r="C160" s="6">
        <v>8.14E-2</v>
      </c>
      <c r="D160" s="7">
        <f>+(C160*0.18)+C160</f>
        <v>9.6051999999999998E-2</v>
      </c>
      <c r="E160" s="6">
        <v>2.5850000000000001E-2</v>
      </c>
    </row>
    <row r="161" spans="1:6" x14ac:dyDescent="0.25">
      <c r="A161" t="s">
        <v>163</v>
      </c>
      <c r="B161" s="5">
        <v>500</v>
      </c>
      <c r="C161" s="6">
        <v>9.4909999999999994E-2</v>
      </c>
      <c r="D161" s="7">
        <f>+(C161*0.18)+C161</f>
        <v>0.11199379999999999</v>
      </c>
      <c r="E161" s="6">
        <v>3.014E-2</v>
      </c>
    </row>
    <row r="162" spans="1:6" x14ac:dyDescent="0.25">
      <c r="A162" t="s">
        <v>164</v>
      </c>
      <c r="B162" s="5">
        <v>250</v>
      </c>
      <c r="C162" s="6">
        <v>9.8299999999999998E-2</v>
      </c>
      <c r="D162" s="7">
        <f>23.2/200</f>
        <v>0.11599999999999999</v>
      </c>
      <c r="E162" s="6">
        <v>3.1220000000000001E-2</v>
      </c>
      <c r="F162" s="8">
        <v>0.4</v>
      </c>
    </row>
    <row r="163" spans="1:6" x14ac:dyDescent="0.25">
      <c r="A163" t="s">
        <v>165</v>
      </c>
      <c r="B163" s="5">
        <v>400</v>
      </c>
      <c r="C163" s="6">
        <v>0.11186</v>
      </c>
      <c r="D163" s="7">
        <f>26.4/2000</f>
        <v>1.32E-2</v>
      </c>
      <c r="E163" s="6">
        <v>3.5520000000000003E-2</v>
      </c>
      <c r="F163" s="8">
        <v>0.5</v>
      </c>
    </row>
    <row r="164" spans="1:6" x14ac:dyDescent="0.25">
      <c r="A164" t="s">
        <v>166</v>
      </c>
      <c r="B164" s="5">
        <v>100</v>
      </c>
      <c r="C164" s="6">
        <v>8.5589999999999999E-2</v>
      </c>
      <c r="D164" s="7">
        <f>20.2/200</f>
        <v>0.10099999999999999</v>
      </c>
      <c r="E164" s="6">
        <v>2.7179999999999999E-2</v>
      </c>
      <c r="F164" s="8">
        <v>0.3</v>
      </c>
    </row>
    <row r="165" spans="1:6" x14ac:dyDescent="0.25">
      <c r="A165" t="s">
        <v>167</v>
      </c>
      <c r="B165" s="5">
        <v>100</v>
      </c>
      <c r="C165" s="6">
        <v>9.2369999999999994E-2</v>
      </c>
      <c r="D165" s="7">
        <f>21.8/200</f>
        <v>0.109</v>
      </c>
      <c r="E165" s="6">
        <v>2.9329999999999998E-2</v>
      </c>
      <c r="F165" s="8">
        <v>0.3</v>
      </c>
    </row>
    <row r="166" spans="1:6" x14ac:dyDescent="0.25">
      <c r="A166" t="s">
        <v>168</v>
      </c>
      <c r="B166" s="5">
        <v>1000</v>
      </c>
      <c r="C166" s="6">
        <v>3.338E-2</v>
      </c>
      <c r="D166" s="7">
        <f t="shared" ref="D166:D173" si="5">+(C166*0.18)+C166</f>
        <v>3.9388399999999997E-2</v>
      </c>
      <c r="E166" s="6">
        <v>1.06E-2</v>
      </c>
    </row>
    <row r="167" spans="1:6" x14ac:dyDescent="0.25">
      <c r="A167" t="s">
        <v>169</v>
      </c>
      <c r="B167" s="5">
        <v>1000</v>
      </c>
      <c r="C167" s="6">
        <v>4.4060000000000002E-2</v>
      </c>
      <c r="D167" s="7">
        <f t="shared" si="5"/>
        <v>5.1990800000000004E-2</v>
      </c>
      <c r="E167" s="6">
        <v>1.3990000000000001E-2</v>
      </c>
    </row>
    <row r="168" spans="1:6" x14ac:dyDescent="0.25">
      <c r="A168" t="s">
        <v>170</v>
      </c>
      <c r="B168" s="5">
        <v>1000</v>
      </c>
      <c r="C168" s="6">
        <v>2.8379999999999999E-2</v>
      </c>
      <c r="D168" s="7">
        <f t="shared" si="5"/>
        <v>3.3488400000000001E-2</v>
      </c>
      <c r="E168" s="6">
        <v>9.0100000000000006E-3</v>
      </c>
    </row>
    <row r="169" spans="1:6" x14ac:dyDescent="0.25">
      <c r="A169" t="s">
        <v>171</v>
      </c>
      <c r="B169" s="5">
        <v>-4</v>
      </c>
      <c r="C169" s="6">
        <v>0</v>
      </c>
      <c r="D169" s="7">
        <f t="shared" si="5"/>
        <v>0</v>
      </c>
      <c r="E169" s="6">
        <v>0</v>
      </c>
    </row>
    <row r="170" spans="1:6" x14ac:dyDescent="0.25">
      <c r="A170" t="s">
        <v>172</v>
      </c>
      <c r="B170" s="5">
        <v>250</v>
      </c>
      <c r="C170" s="6">
        <v>0.12544</v>
      </c>
      <c r="D170" s="7">
        <f t="shared" si="5"/>
        <v>0.14801919999999999</v>
      </c>
      <c r="E170" s="6">
        <v>3.9829999999999997E-2</v>
      </c>
    </row>
    <row r="171" spans="1:6" x14ac:dyDescent="0.25">
      <c r="A171" t="s">
        <v>173</v>
      </c>
      <c r="B171" s="5">
        <v>250</v>
      </c>
      <c r="C171" s="6">
        <v>1.932E-2</v>
      </c>
      <c r="D171" s="7">
        <f t="shared" si="5"/>
        <v>2.2797600000000001E-2</v>
      </c>
      <c r="E171" s="6">
        <v>6.5700000000000003E-3</v>
      </c>
    </row>
    <row r="172" spans="1:6" x14ac:dyDescent="0.25">
      <c r="A172" t="s">
        <v>174</v>
      </c>
      <c r="B172" s="5">
        <v>250</v>
      </c>
      <c r="C172" s="6">
        <v>1.695E-2</v>
      </c>
      <c r="D172" s="7">
        <f t="shared" si="5"/>
        <v>2.0000999999999998E-2</v>
      </c>
      <c r="E172" s="6">
        <v>5.77E-3</v>
      </c>
    </row>
    <row r="173" spans="1:6" x14ac:dyDescent="0.25">
      <c r="A173" t="s">
        <v>175</v>
      </c>
      <c r="B173" s="5">
        <v>250</v>
      </c>
      <c r="C173" s="6">
        <v>9.4920000000000004E-2</v>
      </c>
      <c r="D173" s="7">
        <f t="shared" si="5"/>
        <v>0.11200560000000001</v>
      </c>
      <c r="E173" s="6">
        <v>3.014E-2</v>
      </c>
    </row>
    <row r="174" spans="1:6" x14ac:dyDescent="0.25">
      <c r="A174" t="s">
        <v>176</v>
      </c>
      <c r="B174" s="5">
        <v>250</v>
      </c>
      <c r="C174" s="6">
        <v>0.02</v>
      </c>
      <c r="D174" s="7">
        <v>3.5000000000000003E-2</v>
      </c>
      <c r="E174" s="6">
        <v>6.7999999999999996E-3</v>
      </c>
    </row>
    <row r="175" spans="1:6" x14ac:dyDescent="0.25">
      <c r="A175" t="s">
        <v>177</v>
      </c>
      <c r="D175" s="7">
        <v>4.7E-2</v>
      </c>
    </row>
    <row r="176" spans="1:6" x14ac:dyDescent="0.25">
      <c r="A176" t="s">
        <v>178</v>
      </c>
      <c r="B176" s="5">
        <v>-70</v>
      </c>
      <c r="C176" s="6">
        <v>0</v>
      </c>
      <c r="D176" s="7">
        <f>+(C176*0.18)+C176</f>
        <v>0</v>
      </c>
      <c r="E176" s="6">
        <v>0</v>
      </c>
    </row>
    <row r="177" spans="1:6" x14ac:dyDescent="0.25">
      <c r="A177" t="s">
        <v>179</v>
      </c>
      <c r="B177" s="5">
        <v>9</v>
      </c>
      <c r="C177" s="6">
        <v>5.3389800000000003</v>
      </c>
      <c r="D177" s="7">
        <f>+(C177*0.18)+C177</f>
        <v>6.2999964000000004</v>
      </c>
      <c r="E177" s="6">
        <v>1.6954499999999999</v>
      </c>
    </row>
    <row r="178" spans="1:6" x14ac:dyDescent="0.25">
      <c r="A178" t="s">
        <v>180</v>
      </c>
      <c r="B178" s="5">
        <v>20</v>
      </c>
      <c r="C178" s="6">
        <v>1.52542</v>
      </c>
      <c r="D178" s="7">
        <f>+(C178*0.18)+C178</f>
        <v>1.7999955999999999</v>
      </c>
      <c r="E178" s="6">
        <v>0.48441000000000001</v>
      </c>
    </row>
    <row r="179" spans="1:6" x14ac:dyDescent="0.25">
      <c r="A179" t="s">
        <v>181</v>
      </c>
      <c r="B179" s="5">
        <v>13</v>
      </c>
      <c r="C179" s="6">
        <v>2.9162499999999998</v>
      </c>
      <c r="D179" s="7">
        <f>+(C179*0.18)+C179</f>
        <v>3.4411749999999999</v>
      </c>
      <c r="E179" s="6">
        <v>0.92608999999999997</v>
      </c>
    </row>
    <row r="180" spans="1:6" x14ac:dyDescent="0.25">
      <c r="A180" t="s">
        <v>182</v>
      </c>
      <c r="B180" s="5">
        <v>9</v>
      </c>
      <c r="C180" s="6">
        <v>2.54237</v>
      </c>
      <c r="D180" s="7">
        <f>+(C180*0.18)+C180</f>
        <v>2.9999966000000002</v>
      </c>
      <c r="E180" s="6">
        <v>0.80735999999999997</v>
      </c>
    </row>
    <row r="181" spans="1:6" x14ac:dyDescent="0.25">
      <c r="A181" t="s">
        <v>183</v>
      </c>
      <c r="D181" s="7">
        <v>5</v>
      </c>
      <c r="F181" s="8">
        <v>8</v>
      </c>
    </row>
    <row r="182" spans="1:6" x14ac:dyDescent="0.25">
      <c r="A182" t="s">
        <v>184</v>
      </c>
      <c r="B182" s="5">
        <v>12</v>
      </c>
      <c r="C182" s="6">
        <v>8.2966099999999994</v>
      </c>
      <c r="D182" s="7">
        <f t="shared" ref="D182:D187" si="6">+(C182*0.18)+C182</f>
        <v>9.7899997999999986</v>
      </c>
      <c r="E182" s="6">
        <v>2.6346799999999999</v>
      </c>
    </row>
    <row r="183" spans="1:6" x14ac:dyDescent="0.25">
      <c r="A183" t="s">
        <v>185</v>
      </c>
      <c r="B183" s="5">
        <v>6</v>
      </c>
      <c r="C183" s="6">
        <v>7.2</v>
      </c>
      <c r="D183" s="7">
        <f t="shared" si="6"/>
        <v>8.4960000000000004</v>
      </c>
      <c r="E183" s="6">
        <v>2.2864399999999998</v>
      </c>
    </row>
    <row r="184" spans="1:6" x14ac:dyDescent="0.25">
      <c r="A184" t="s">
        <v>186</v>
      </c>
      <c r="B184" s="5">
        <v>5</v>
      </c>
      <c r="C184" s="6">
        <v>14.01864</v>
      </c>
      <c r="D184" s="7">
        <f t="shared" si="6"/>
        <v>16.541995199999999</v>
      </c>
      <c r="E184" s="6">
        <v>4.4517699999999998</v>
      </c>
    </row>
    <row r="185" spans="1:6" x14ac:dyDescent="0.25">
      <c r="A185" t="s">
        <v>187</v>
      </c>
      <c r="B185" s="5">
        <v>7</v>
      </c>
      <c r="C185" s="6">
        <v>6.3559999999999999</v>
      </c>
      <c r="D185" s="7">
        <f t="shared" si="6"/>
        <v>7.5000799999999996</v>
      </c>
      <c r="E185" s="6">
        <v>2.0184199999999999</v>
      </c>
    </row>
    <row r="186" spans="1:6" x14ac:dyDescent="0.25">
      <c r="A186" t="s">
        <v>188</v>
      </c>
      <c r="B186" s="5">
        <v>2</v>
      </c>
      <c r="C186" s="6">
        <v>7.6269999999999998</v>
      </c>
      <c r="D186" s="7">
        <f t="shared" si="6"/>
        <v>8.99986</v>
      </c>
      <c r="E186" s="6">
        <v>2.42204</v>
      </c>
    </row>
    <row r="187" spans="1:6" x14ac:dyDescent="0.25">
      <c r="A187" t="s">
        <v>189</v>
      </c>
      <c r="B187" s="5">
        <v>24</v>
      </c>
      <c r="C187" s="6">
        <v>1.52542</v>
      </c>
      <c r="D187" s="7">
        <f t="shared" si="6"/>
        <v>1.7999955999999999</v>
      </c>
      <c r="F187" s="8">
        <v>3</v>
      </c>
    </row>
    <row r="188" spans="1:6" x14ac:dyDescent="0.25">
      <c r="A188" t="s">
        <v>190</v>
      </c>
      <c r="B188" s="5">
        <v>2</v>
      </c>
      <c r="C188" s="6">
        <v>25.25423</v>
      </c>
      <c r="D188" s="7">
        <v>38</v>
      </c>
      <c r="E188" s="6">
        <v>8.0197599999999998</v>
      </c>
    </row>
    <row r="189" spans="1:6" x14ac:dyDescent="0.25">
      <c r="A189" t="s">
        <v>191</v>
      </c>
      <c r="B189" s="5">
        <v>5</v>
      </c>
      <c r="C189" s="6">
        <v>26.572959999999998</v>
      </c>
      <c r="D189" s="7">
        <v>43</v>
      </c>
      <c r="E189" s="6">
        <v>8.4385399999999997</v>
      </c>
    </row>
    <row r="190" spans="1:6" x14ac:dyDescent="0.25">
      <c r="A190" t="s">
        <v>192</v>
      </c>
      <c r="D190" s="7">
        <v>4.5</v>
      </c>
    </row>
    <row r="191" spans="1:6" x14ac:dyDescent="0.25">
      <c r="A191" t="s">
        <v>193</v>
      </c>
      <c r="D191" s="7">
        <v>3.5</v>
      </c>
    </row>
    <row r="192" spans="1:6" x14ac:dyDescent="0.25">
      <c r="A192" t="s">
        <v>194</v>
      </c>
      <c r="B192" s="5">
        <v>8</v>
      </c>
      <c r="C192" s="6">
        <v>7.79948</v>
      </c>
      <c r="D192" s="7">
        <v>13</v>
      </c>
      <c r="E192" s="6">
        <v>2.47681</v>
      </c>
      <c r="F192" s="8">
        <v>16</v>
      </c>
    </row>
    <row r="193" spans="1:6" x14ac:dyDescent="0.25">
      <c r="A193" t="s">
        <v>195</v>
      </c>
      <c r="B193" s="5">
        <v>8</v>
      </c>
      <c r="C193" s="6">
        <v>5.1064999999999996</v>
      </c>
      <c r="D193" s="7">
        <v>7.5</v>
      </c>
      <c r="E193" s="6">
        <v>1.6282000000000001</v>
      </c>
      <c r="F193" s="8">
        <v>9</v>
      </c>
    </row>
    <row r="194" spans="1:6" x14ac:dyDescent="0.25">
      <c r="A194" t="s">
        <v>196</v>
      </c>
      <c r="B194" s="5">
        <v>2</v>
      </c>
      <c r="C194" s="6">
        <v>2.9661</v>
      </c>
      <c r="D194" s="7">
        <f t="shared" ref="D194:D207" si="7">+(C194*0.18)+C194</f>
        <v>3.4999979999999997</v>
      </c>
      <c r="E194" s="6">
        <v>1.00888</v>
      </c>
    </row>
    <row r="195" spans="1:6" x14ac:dyDescent="0.25">
      <c r="A195" t="s">
        <v>197</v>
      </c>
      <c r="B195" s="5">
        <v>3</v>
      </c>
      <c r="C195" s="6">
        <v>2.1186400000000001</v>
      </c>
      <c r="D195" s="7">
        <f t="shared" si="7"/>
        <v>2.4999951999999999</v>
      </c>
      <c r="E195" s="6">
        <v>0.72062999999999999</v>
      </c>
    </row>
    <row r="196" spans="1:6" x14ac:dyDescent="0.25">
      <c r="A196" t="s">
        <v>198</v>
      </c>
      <c r="B196" s="5">
        <v>106</v>
      </c>
      <c r="C196" s="6">
        <v>4.5287600000000001</v>
      </c>
      <c r="D196" s="7">
        <f t="shared" si="7"/>
        <v>5.3439367999999998</v>
      </c>
      <c r="E196" s="6">
        <v>1.14652</v>
      </c>
      <c r="F196" s="8">
        <v>7.5</v>
      </c>
    </row>
    <row r="197" spans="1:6" x14ac:dyDescent="0.25">
      <c r="A197" t="s">
        <v>199</v>
      </c>
      <c r="B197" s="5">
        <v>154</v>
      </c>
      <c r="C197" s="6">
        <v>44.217030000000001</v>
      </c>
      <c r="D197" s="7">
        <f t="shared" si="7"/>
        <v>52.176095400000001</v>
      </c>
      <c r="E197" s="6">
        <v>12.21339</v>
      </c>
    </row>
    <row r="198" spans="1:6" x14ac:dyDescent="0.25">
      <c r="A198" t="s">
        <v>200</v>
      </c>
      <c r="B198" s="5">
        <v>39</v>
      </c>
      <c r="C198" s="6">
        <v>6.7474600000000002</v>
      </c>
      <c r="D198" s="7">
        <f t="shared" si="7"/>
        <v>7.9620028000000005</v>
      </c>
      <c r="E198" s="6">
        <v>1.7082200000000001</v>
      </c>
    </row>
    <row r="199" spans="1:6" x14ac:dyDescent="0.25">
      <c r="A199" t="s">
        <v>201</v>
      </c>
      <c r="B199" s="5">
        <v>-9</v>
      </c>
      <c r="C199" s="6">
        <v>12.2631</v>
      </c>
      <c r="D199" s="7">
        <f t="shared" si="7"/>
        <v>14.470457999999999</v>
      </c>
      <c r="E199" s="6">
        <v>3.3729100000000001</v>
      </c>
    </row>
    <row r="200" spans="1:6" x14ac:dyDescent="0.25">
      <c r="A200" t="s">
        <v>202</v>
      </c>
      <c r="B200" s="5">
        <v>-7</v>
      </c>
      <c r="C200" s="6">
        <v>132.18644</v>
      </c>
      <c r="D200" s="7">
        <f t="shared" si="7"/>
        <v>155.97999920000001</v>
      </c>
      <c r="E200" s="6">
        <v>41.97728</v>
      </c>
    </row>
    <row r="201" spans="1:6" x14ac:dyDescent="0.25">
      <c r="A201" t="s">
        <v>203</v>
      </c>
      <c r="B201" s="5">
        <v>6992</v>
      </c>
      <c r="C201" s="6">
        <v>33.915039999999998</v>
      </c>
      <c r="D201" s="7">
        <f t="shared" si="7"/>
        <v>40.019747199999998</v>
      </c>
      <c r="E201" s="6">
        <v>8.8447899999999997</v>
      </c>
      <c r="F201" s="8">
        <v>47</v>
      </c>
    </row>
    <row r="202" spans="1:6" x14ac:dyDescent="0.25">
      <c r="A202" t="s">
        <v>204</v>
      </c>
      <c r="B202" s="5">
        <v>632</v>
      </c>
      <c r="C202" s="6">
        <v>30.90596</v>
      </c>
      <c r="D202" s="7">
        <f t="shared" si="7"/>
        <v>36.469032800000001</v>
      </c>
      <c r="E202" s="6">
        <v>7.8242900000000004</v>
      </c>
      <c r="F202" s="8">
        <v>42</v>
      </c>
    </row>
    <row r="203" spans="1:6" x14ac:dyDescent="0.25">
      <c r="A203" t="s">
        <v>205</v>
      </c>
      <c r="B203" s="5">
        <v>-8</v>
      </c>
      <c r="C203" s="6">
        <v>69.279960000000003</v>
      </c>
      <c r="D203" s="7">
        <f t="shared" si="7"/>
        <v>81.750352800000002</v>
      </c>
      <c r="E203" s="6">
        <v>26.420960000000001</v>
      </c>
      <c r="F203" s="8">
        <v>107</v>
      </c>
    </row>
    <row r="204" spans="1:6" x14ac:dyDescent="0.25">
      <c r="A204" t="s">
        <v>206</v>
      </c>
      <c r="B204" s="5">
        <v>1403</v>
      </c>
      <c r="C204" s="6">
        <v>18.79907</v>
      </c>
      <c r="D204" s="7">
        <f t="shared" si="7"/>
        <v>22.182902599999998</v>
      </c>
      <c r="E204" s="6">
        <v>4.9582600000000001</v>
      </c>
      <c r="F204" s="8">
        <v>26.5</v>
      </c>
    </row>
    <row r="205" spans="1:6" x14ac:dyDescent="0.25">
      <c r="A205" t="s">
        <v>207</v>
      </c>
      <c r="B205" s="5">
        <v>1244</v>
      </c>
      <c r="C205" s="6">
        <v>52.252800000000001</v>
      </c>
      <c r="D205" s="7">
        <f t="shared" si="7"/>
        <v>61.658304000000001</v>
      </c>
      <c r="E205" s="6">
        <v>13.63618</v>
      </c>
      <c r="F205" s="8">
        <v>71.5</v>
      </c>
    </row>
    <row r="206" spans="1:6" x14ac:dyDescent="0.25">
      <c r="A206" t="s">
        <v>208</v>
      </c>
      <c r="B206" s="5">
        <v>-356</v>
      </c>
      <c r="C206" s="6">
        <v>7.8109200000000003</v>
      </c>
      <c r="D206" s="7">
        <f t="shared" si="7"/>
        <v>9.2168856000000012</v>
      </c>
      <c r="E206" s="6">
        <v>1.9774499999999999</v>
      </c>
      <c r="F206" s="8">
        <v>11.5</v>
      </c>
    </row>
    <row r="207" spans="1:6" x14ac:dyDescent="0.25">
      <c r="A207" t="s">
        <v>209</v>
      </c>
      <c r="B207" s="5">
        <v>1845</v>
      </c>
      <c r="C207" s="6">
        <v>13.743729999999999</v>
      </c>
      <c r="D207" s="7">
        <f t="shared" si="7"/>
        <v>16.2176014</v>
      </c>
      <c r="E207" s="6">
        <v>3.5634199999999998</v>
      </c>
      <c r="F207" s="8">
        <v>19.5</v>
      </c>
    </row>
    <row r="208" spans="1:6" x14ac:dyDescent="0.25">
      <c r="A208" t="s">
        <v>210</v>
      </c>
      <c r="D208" s="7">
        <v>22</v>
      </c>
      <c r="F208" s="8">
        <v>28</v>
      </c>
    </row>
    <row r="209" spans="1:6" x14ac:dyDescent="0.25">
      <c r="A209" t="s">
        <v>211</v>
      </c>
      <c r="B209" s="5">
        <v>3</v>
      </c>
      <c r="C209" s="6">
        <v>27.683610000000002</v>
      </c>
      <c r="D209" s="7">
        <v>46</v>
      </c>
      <c r="E209" s="6">
        <v>8.7912400000000002</v>
      </c>
    </row>
    <row r="210" spans="1:6" x14ac:dyDescent="0.25">
      <c r="A210" t="s">
        <v>212</v>
      </c>
      <c r="B210" s="5">
        <v>5</v>
      </c>
      <c r="C210" s="6">
        <v>27.967659999999999</v>
      </c>
      <c r="D210" s="7">
        <v>46</v>
      </c>
      <c r="E210" s="6">
        <v>8.8814499999999992</v>
      </c>
    </row>
    <row r="211" spans="1:6" x14ac:dyDescent="0.25">
      <c r="A211" t="s">
        <v>213</v>
      </c>
      <c r="B211" s="5">
        <v>2</v>
      </c>
      <c r="C211" s="6">
        <v>27.966100000000001</v>
      </c>
      <c r="D211" s="7">
        <v>46</v>
      </c>
      <c r="E211" s="6">
        <v>8.8809500000000003</v>
      </c>
    </row>
    <row r="212" spans="1:6" x14ac:dyDescent="0.25">
      <c r="A212" t="s">
        <v>214</v>
      </c>
      <c r="B212" s="5">
        <v>-1</v>
      </c>
      <c r="C212" s="6">
        <v>0</v>
      </c>
      <c r="D212" s="7">
        <f>+(C212*0.18)+C212</f>
        <v>0</v>
      </c>
      <c r="E212" s="6">
        <v>0</v>
      </c>
    </row>
    <row r="213" spans="1:6" x14ac:dyDescent="0.25">
      <c r="A213" t="s">
        <v>215</v>
      </c>
      <c r="B213" s="5">
        <v>9</v>
      </c>
      <c r="C213" s="6">
        <v>4.6610100000000001</v>
      </c>
      <c r="D213" s="7">
        <f>+(C213*0.18)+C213</f>
        <v>5.4999918000000001</v>
      </c>
      <c r="E213" s="6">
        <v>1.4801599999999999</v>
      </c>
    </row>
    <row r="214" spans="1:6" x14ac:dyDescent="0.25">
      <c r="A214" t="s">
        <v>216</v>
      </c>
      <c r="B214" s="5">
        <v>4</v>
      </c>
      <c r="C214" s="6">
        <v>27.118639999999999</v>
      </c>
      <c r="D214" s="7">
        <f>+(C214*0.18)+C214</f>
        <v>31.999995200000001</v>
      </c>
      <c r="E214" s="6">
        <v>8.6118299999999994</v>
      </c>
    </row>
    <row r="215" spans="1:6" x14ac:dyDescent="0.25">
      <c r="A215" t="s">
        <v>217</v>
      </c>
      <c r="B215" s="5">
        <v>12</v>
      </c>
      <c r="C215" s="6">
        <v>8.4738100000000003</v>
      </c>
      <c r="D215" s="7">
        <v>0</v>
      </c>
      <c r="E215" s="6">
        <v>2.69095</v>
      </c>
    </row>
    <row r="216" spans="1:6" x14ac:dyDescent="0.25">
      <c r="A216" t="s">
        <v>218</v>
      </c>
      <c r="D216" s="7">
        <v>28</v>
      </c>
    </row>
    <row r="217" spans="1:6" x14ac:dyDescent="0.25">
      <c r="A217" t="s">
        <v>219</v>
      </c>
      <c r="B217" s="5">
        <v>44</v>
      </c>
      <c r="C217" s="6">
        <v>7.1673999999999998</v>
      </c>
      <c r="D217" s="7">
        <v>10</v>
      </c>
      <c r="E217" s="6">
        <v>2.2760899999999999</v>
      </c>
    </row>
    <row r="218" spans="1:6" x14ac:dyDescent="0.25">
      <c r="A218" t="s">
        <v>220</v>
      </c>
      <c r="B218" s="5">
        <v>-1</v>
      </c>
      <c r="C218" s="6">
        <v>0</v>
      </c>
      <c r="D218" s="7">
        <v>46</v>
      </c>
      <c r="E218" s="6">
        <v>0</v>
      </c>
    </row>
    <row r="219" spans="1:6" x14ac:dyDescent="0.25">
      <c r="A219" t="s">
        <v>221</v>
      </c>
      <c r="B219" s="5">
        <v>-2</v>
      </c>
      <c r="C219" s="6">
        <v>0</v>
      </c>
      <c r="D219" s="7">
        <v>0</v>
      </c>
      <c r="E219" s="6">
        <v>0</v>
      </c>
    </row>
    <row r="220" spans="1:6" x14ac:dyDescent="0.25">
      <c r="A220" t="s">
        <v>222</v>
      </c>
      <c r="B220" s="5">
        <v>20</v>
      </c>
      <c r="C220" s="6">
        <v>12.79257</v>
      </c>
      <c r="D220" s="7">
        <v>35</v>
      </c>
      <c r="E220" s="6">
        <v>4.0624200000000004</v>
      </c>
      <c r="F220" s="8">
        <v>45</v>
      </c>
    </row>
    <row r="221" spans="1:6" x14ac:dyDescent="0.25">
      <c r="A221" t="s">
        <v>223</v>
      </c>
      <c r="B221" s="5">
        <v>288</v>
      </c>
      <c r="C221" s="6">
        <v>0.16242000000000001</v>
      </c>
      <c r="D221" s="7">
        <f>+(C221*0.18)+C221</f>
        <v>0.19165560000000001</v>
      </c>
      <c r="E221" s="6">
        <v>5.1580000000000001E-2</v>
      </c>
    </row>
    <row r="222" spans="1:6" x14ac:dyDescent="0.25">
      <c r="A222" t="s">
        <v>224</v>
      </c>
      <c r="B222" s="5">
        <v>5</v>
      </c>
      <c r="C222" s="6">
        <v>5.8474500000000003</v>
      </c>
      <c r="D222" s="7">
        <f>+(C222*0.18)+C222</f>
        <v>6.899991</v>
      </c>
      <c r="E222" s="6">
        <v>1.8569199999999999</v>
      </c>
    </row>
    <row r="223" spans="1:6" x14ac:dyDescent="0.25">
      <c r="A223" t="s">
        <v>225</v>
      </c>
      <c r="B223" s="5">
        <v>12</v>
      </c>
      <c r="C223" s="6">
        <v>3.2203300000000001</v>
      </c>
      <c r="D223" s="7">
        <f>+(C223*0.18)+C223</f>
        <v>3.7999894000000003</v>
      </c>
      <c r="E223" s="6">
        <v>0.81527000000000005</v>
      </c>
    </row>
    <row r="224" spans="1:6" x14ac:dyDescent="0.25">
      <c r="A224" t="s">
        <v>226</v>
      </c>
      <c r="B224" s="5">
        <v>13</v>
      </c>
      <c r="C224" s="6">
        <v>1.97126</v>
      </c>
      <c r="D224" s="7">
        <v>3.43</v>
      </c>
      <c r="E224" s="6">
        <v>0.62599000000000005</v>
      </c>
      <c r="F224" s="8">
        <v>6</v>
      </c>
    </row>
    <row r="225" spans="1:6" x14ac:dyDescent="0.25">
      <c r="A225" t="s">
        <v>227</v>
      </c>
      <c r="B225" s="5">
        <v>-2</v>
      </c>
      <c r="C225" s="6">
        <v>0</v>
      </c>
      <c r="D225" s="7">
        <v>11.4</v>
      </c>
      <c r="E225" s="6">
        <v>0</v>
      </c>
      <c r="F225" s="8">
        <v>14</v>
      </c>
    </row>
    <row r="226" spans="1:6" x14ac:dyDescent="0.25">
      <c r="A226" t="s">
        <v>228</v>
      </c>
      <c r="B226" s="5">
        <v>2</v>
      </c>
      <c r="C226" s="6">
        <v>36.854999999999997</v>
      </c>
      <c r="D226" s="7">
        <f>+(C226*0.18)+C226</f>
        <v>43.488899999999994</v>
      </c>
      <c r="E226" s="6">
        <v>11.703720000000001</v>
      </c>
    </row>
    <row r="227" spans="1:6" x14ac:dyDescent="0.25">
      <c r="A227" t="s">
        <v>229</v>
      </c>
      <c r="B227" s="5">
        <v>-7</v>
      </c>
      <c r="C227" s="6">
        <v>0</v>
      </c>
      <c r="D227" s="7">
        <f>+(C227*0.18)+C227</f>
        <v>0</v>
      </c>
      <c r="E227" s="6">
        <v>0</v>
      </c>
    </row>
    <row r="228" spans="1:6" x14ac:dyDescent="0.25">
      <c r="A228" t="s">
        <v>230</v>
      </c>
      <c r="B228" s="5">
        <v>-6</v>
      </c>
      <c r="C228" s="6">
        <v>0</v>
      </c>
      <c r="D228" s="7">
        <f>+(C228*0.18)+C228</f>
        <v>0</v>
      </c>
      <c r="E228" s="6">
        <v>0</v>
      </c>
    </row>
    <row r="229" spans="1:6" x14ac:dyDescent="0.25">
      <c r="A229" t="s">
        <v>231</v>
      </c>
      <c r="B229" s="5">
        <v>-2</v>
      </c>
      <c r="C229" s="6">
        <v>0</v>
      </c>
      <c r="D229" s="7">
        <f>+(C229*0.18)+C229</f>
        <v>0</v>
      </c>
      <c r="E229" s="6">
        <v>0</v>
      </c>
    </row>
    <row r="230" spans="1:6" x14ac:dyDescent="0.25">
      <c r="A230" t="s">
        <v>232</v>
      </c>
      <c r="D230" s="7">
        <v>1.7</v>
      </c>
    </row>
    <row r="231" spans="1:6" x14ac:dyDescent="0.25">
      <c r="A231" t="s">
        <v>233</v>
      </c>
      <c r="D231" s="7">
        <v>1.45</v>
      </c>
    </row>
    <row r="232" spans="1:6" x14ac:dyDescent="0.25">
      <c r="A232" t="s">
        <v>234</v>
      </c>
      <c r="B232" s="5">
        <v>-3</v>
      </c>
      <c r="C232" s="6">
        <v>0</v>
      </c>
      <c r="D232" s="7">
        <f>+(C232*0.18)+C232</f>
        <v>0</v>
      </c>
      <c r="E232" s="6">
        <v>0</v>
      </c>
    </row>
    <row r="233" spans="1:6" x14ac:dyDescent="0.25">
      <c r="A233" t="s">
        <v>235</v>
      </c>
      <c r="B233" s="5">
        <v>-1</v>
      </c>
      <c r="C233" s="6">
        <v>0</v>
      </c>
      <c r="D233" s="7">
        <f>+(C233*0.18)+C233</f>
        <v>0</v>
      </c>
      <c r="E233" s="6">
        <v>0</v>
      </c>
      <c r="F233" s="8">
        <v>2</v>
      </c>
    </row>
    <row r="234" spans="1:6" x14ac:dyDescent="0.25">
      <c r="A234" t="s">
        <v>236</v>
      </c>
      <c r="B234" s="5">
        <v>-1.5</v>
      </c>
      <c r="C234" s="6">
        <v>0</v>
      </c>
      <c r="D234" s="7">
        <v>2</v>
      </c>
      <c r="E234" s="6">
        <v>0</v>
      </c>
      <c r="F234" s="8">
        <v>2.5</v>
      </c>
    </row>
    <row r="235" spans="1:6" x14ac:dyDescent="0.25">
      <c r="A235" t="s">
        <v>237</v>
      </c>
      <c r="D235" s="7">
        <v>2.5</v>
      </c>
      <c r="F235" s="8">
        <v>3</v>
      </c>
    </row>
    <row r="236" spans="1:6" x14ac:dyDescent="0.25">
      <c r="A236" t="s">
        <v>238</v>
      </c>
      <c r="B236" s="5">
        <v>-11</v>
      </c>
      <c r="C236" s="6">
        <v>0</v>
      </c>
      <c r="D236" s="7">
        <v>2.5</v>
      </c>
      <c r="E236" s="6">
        <v>0</v>
      </c>
      <c r="F236" s="8">
        <v>4</v>
      </c>
    </row>
    <row r="237" spans="1:6" x14ac:dyDescent="0.25">
      <c r="A237" t="s">
        <v>239</v>
      </c>
      <c r="D237" s="7">
        <v>4</v>
      </c>
      <c r="F237" s="8">
        <v>6</v>
      </c>
    </row>
    <row r="238" spans="1:6" x14ac:dyDescent="0.25">
      <c r="A238" t="s">
        <v>240</v>
      </c>
      <c r="D238" s="7">
        <v>6</v>
      </c>
    </row>
    <row r="239" spans="1:6" x14ac:dyDescent="0.25">
      <c r="A239" t="s">
        <v>241</v>
      </c>
      <c r="B239" s="5">
        <v>14</v>
      </c>
      <c r="C239" s="6">
        <v>3.55932</v>
      </c>
      <c r="D239" s="7">
        <f>+(C239*0.18)+C239</f>
        <v>4.1999975999999997</v>
      </c>
      <c r="E239" s="6">
        <v>1.1303000000000001</v>
      </c>
      <c r="F239" s="8">
        <v>6</v>
      </c>
    </row>
    <row r="240" spans="1:6" x14ac:dyDescent="0.25">
      <c r="A240" t="s">
        <v>242</v>
      </c>
      <c r="B240" s="5">
        <v>1</v>
      </c>
      <c r="C240" s="6">
        <v>491.52542</v>
      </c>
      <c r="D240" s="7">
        <f>+(C240*0.18)+C240</f>
        <v>579.99999560000003</v>
      </c>
      <c r="E240" s="6">
        <v>156.08937</v>
      </c>
    </row>
    <row r="241" spans="1:6" x14ac:dyDescent="0.25">
      <c r="A241" t="s">
        <v>243</v>
      </c>
      <c r="B241" s="5">
        <v>1</v>
      </c>
      <c r="C241" s="6">
        <v>190.67796000000001</v>
      </c>
      <c r="D241" s="7">
        <f>+(C241*0.18)+C241</f>
        <v>224.99999280000003</v>
      </c>
      <c r="E241" s="6">
        <v>60.551909999999999</v>
      </c>
    </row>
    <row r="242" spans="1:6" x14ac:dyDescent="0.25">
      <c r="A242" t="s">
        <v>244</v>
      </c>
      <c r="D242" s="7">
        <v>10.5</v>
      </c>
    </row>
    <row r="243" spans="1:6" x14ac:dyDescent="0.25">
      <c r="A243" t="s">
        <v>245</v>
      </c>
      <c r="B243" s="5">
        <v>98</v>
      </c>
      <c r="C243" s="6">
        <v>1.61016</v>
      </c>
      <c r="D243" s="7">
        <f>+(C243*0.18)+C243</f>
        <v>1.8999888</v>
      </c>
      <c r="E243" s="6">
        <v>0.51132</v>
      </c>
    </row>
    <row r="244" spans="1:6" x14ac:dyDescent="0.25">
      <c r="A244" t="s">
        <v>246</v>
      </c>
      <c r="B244" s="5">
        <v>2</v>
      </c>
      <c r="C244" s="6">
        <v>27.966100000000001</v>
      </c>
      <c r="D244" s="7">
        <f>+(C244*0.18)+C244</f>
        <v>32.999997999999998</v>
      </c>
      <c r="E244" s="6">
        <v>8.8809500000000003</v>
      </c>
    </row>
    <row r="245" spans="1:6" x14ac:dyDescent="0.25">
      <c r="A245" t="s">
        <v>247</v>
      </c>
      <c r="B245" s="5">
        <v>24</v>
      </c>
      <c r="C245" s="6">
        <v>8.3898299999999999</v>
      </c>
      <c r="D245" s="7">
        <f>+(C245*0.18)+C245</f>
        <v>9.8999994000000004</v>
      </c>
      <c r="E245" s="6">
        <v>2.6642800000000002</v>
      </c>
    </row>
    <row r="246" spans="1:6" x14ac:dyDescent="0.25">
      <c r="A246" t="s">
        <v>248</v>
      </c>
      <c r="D246" s="7">
        <v>1.5</v>
      </c>
    </row>
    <row r="247" spans="1:6" x14ac:dyDescent="0.25">
      <c r="A247" t="s">
        <v>249</v>
      </c>
      <c r="B247" s="5">
        <v>12</v>
      </c>
      <c r="C247" s="6">
        <v>1.6101000000000001</v>
      </c>
      <c r="D247" s="7">
        <f>+(C247*0.18)+C247</f>
        <v>1.899918</v>
      </c>
      <c r="E247" s="6">
        <v>0.51131000000000004</v>
      </c>
      <c r="F247" s="8">
        <v>3</v>
      </c>
    </row>
    <row r="248" spans="1:6" x14ac:dyDescent="0.25">
      <c r="A248" t="s">
        <v>250</v>
      </c>
      <c r="B248" s="5">
        <v>12</v>
      </c>
      <c r="C248" s="6">
        <v>1.2710999999999999</v>
      </c>
      <c r="D248" s="7">
        <f>+(C248*0.18)+C248</f>
        <v>1.499898</v>
      </c>
      <c r="E248" s="6">
        <v>0.40365000000000001</v>
      </c>
      <c r="F248" s="8">
        <v>3.5</v>
      </c>
    </row>
    <row r="249" spans="1:6" x14ac:dyDescent="0.25">
      <c r="A249" t="s">
        <v>251</v>
      </c>
      <c r="B249" s="5">
        <v>-2</v>
      </c>
      <c r="C249" s="6">
        <v>0</v>
      </c>
      <c r="D249" s="7">
        <v>5</v>
      </c>
      <c r="E249" s="6">
        <v>0</v>
      </c>
      <c r="F249" s="8">
        <v>10</v>
      </c>
    </row>
    <row r="250" spans="1:6" x14ac:dyDescent="0.25">
      <c r="A250" t="s">
        <v>252</v>
      </c>
      <c r="B250" s="5">
        <v>-1</v>
      </c>
      <c r="C250" s="6">
        <v>1.1016900000000001</v>
      </c>
      <c r="D250" s="7">
        <v>3.46</v>
      </c>
      <c r="E250" s="6">
        <v>0.34984999999999999</v>
      </c>
      <c r="F250" s="8">
        <v>5</v>
      </c>
    </row>
    <row r="251" spans="1:6" x14ac:dyDescent="0.25">
      <c r="A251" t="s">
        <v>253</v>
      </c>
      <c r="B251" s="5">
        <v>7</v>
      </c>
      <c r="C251" s="6">
        <v>1.3389800000000001</v>
      </c>
      <c r="D251" s="7">
        <f>+(C251*0.18)+C251</f>
        <v>1.5799964</v>
      </c>
      <c r="E251" s="6">
        <v>0.42520999999999998</v>
      </c>
    </row>
    <row r="252" spans="1:6" x14ac:dyDescent="0.25">
      <c r="A252" t="s">
        <v>254</v>
      </c>
      <c r="B252" s="5">
        <v>10</v>
      </c>
      <c r="C252" s="6">
        <v>1.3560000000000001</v>
      </c>
      <c r="D252" s="7">
        <f>+(C252*0.18)+C252</f>
        <v>1.6000800000000002</v>
      </c>
      <c r="E252" s="6">
        <v>0.43060999999999999</v>
      </c>
    </row>
    <row r="253" spans="1:6" x14ac:dyDescent="0.25">
      <c r="A253" t="s">
        <v>255</v>
      </c>
      <c r="B253" s="5">
        <v>10</v>
      </c>
      <c r="C253" s="6">
        <v>1.6950000000000001</v>
      </c>
      <c r="D253" s="7">
        <v>1.98</v>
      </c>
      <c r="E253" s="6">
        <v>0.53827000000000003</v>
      </c>
      <c r="F253" s="8">
        <v>2.5</v>
      </c>
    </row>
    <row r="254" spans="1:6" x14ac:dyDescent="0.25">
      <c r="A254" t="s">
        <v>256</v>
      </c>
      <c r="B254" s="5">
        <v>39</v>
      </c>
      <c r="C254" s="6">
        <v>2.35799</v>
      </c>
      <c r="D254" s="7">
        <v>5</v>
      </c>
      <c r="E254" s="6">
        <v>0.74880999999999998</v>
      </c>
      <c r="F254" s="8">
        <v>8</v>
      </c>
    </row>
    <row r="255" spans="1:6" x14ac:dyDescent="0.25">
      <c r="A255" t="s">
        <v>257</v>
      </c>
      <c r="B255" s="5">
        <v>24</v>
      </c>
      <c r="C255" s="6">
        <v>2.5</v>
      </c>
      <c r="D255" s="7">
        <v>3</v>
      </c>
      <c r="E255" s="6">
        <v>0.79390000000000005</v>
      </c>
      <c r="F255" s="8">
        <v>4.5</v>
      </c>
    </row>
    <row r="256" spans="1:6" x14ac:dyDescent="0.25">
      <c r="A256" t="s">
        <v>258</v>
      </c>
      <c r="B256" s="5">
        <v>-10</v>
      </c>
      <c r="C256" s="6">
        <v>1.5249999999999999</v>
      </c>
      <c r="D256" s="7">
        <v>1.8</v>
      </c>
      <c r="E256" s="6">
        <v>0.48427999999999999</v>
      </c>
      <c r="F256" s="8">
        <v>2.5</v>
      </c>
    </row>
    <row r="257" spans="1:6" x14ac:dyDescent="0.25">
      <c r="A257" t="s">
        <v>259</v>
      </c>
      <c r="B257" s="5">
        <v>-1</v>
      </c>
      <c r="C257" s="6">
        <v>0</v>
      </c>
      <c r="D257" s="7">
        <v>7</v>
      </c>
      <c r="E257" s="6">
        <v>0</v>
      </c>
      <c r="F257" s="8">
        <v>13</v>
      </c>
    </row>
    <row r="258" spans="1:6" x14ac:dyDescent="0.25">
      <c r="A258" t="s">
        <v>260</v>
      </c>
      <c r="B258" s="5">
        <v>-1</v>
      </c>
      <c r="C258" s="6">
        <v>0</v>
      </c>
      <c r="D258" s="7">
        <v>3</v>
      </c>
      <c r="E258" s="6">
        <v>0</v>
      </c>
    </row>
    <row r="259" spans="1:6" x14ac:dyDescent="0.25">
      <c r="A259" t="s">
        <v>261</v>
      </c>
      <c r="B259" s="5">
        <v>14</v>
      </c>
      <c r="C259" s="6">
        <v>0.47033000000000003</v>
      </c>
      <c r="D259" s="7">
        <f>+(C259*0.18)+C259</f>
        <v>0.55498939999999997</v>
      </c>
      <c r="E259" s="6">
        <v>0.14935999999999999</v>
      </c>
    </row>
    <row r="260" spans="1:6" x14ac:dyDescent="0.25">
      <c r="A260" t="s">
        <v>262</v>
      </c>
      <c r="B260" s="5">
        <v>-4</v>
      </c>
      <c r="C260" s="6">
        <v>0</v>
      </c>
      <c r="D260" s="7">
        <v>5</v>
      </c>
      <c r="E260" s="6">
        <v>0</v>
      </c>
      <c r="F260" s="8">
        <v>10</v>
      </c>
    </row>
    <row r="261" spans="1:6" x14ac:dyDescent="0.25">
      <c r="A261" t="s">
        <v>263</v>
      </c>
      <c r="B261" s="5">
        <v>-2</v>
      </c>
      <c r="C261" s="6">
        <v>0</v>
      </c>
      <c r="D261" s="7">
        <v>2.73</v>
      </c>
      <c r="E261" s="6">
        <v>0</v>
      </c>
      <c r="F261" s="8">
        <v>4</v>
      </c>
    </row>
    <row r="262" spans="1:6" x14ac:dyDescent="0.25">
      <c r="A262" t="s">
        <v>264</v>
      </c>
      <c r="B262" s="5">
        <v>10</v>
      </c>
      <c r="C262" s="6">
        <v>1.1859999999999999</v>
      </c>
      <c r="D262" s="7">
        <v>1</v>
      </c>
      <c r="E262" s="6">
        <v>0.37663000000000002</v>
      </c>
      <c r="F262" s="8">
        <v>2.5</v>
      </c>
    </row>
    <row r="263" spans="1:6" x14ac:dyDescent="0.25">
      <c r="A263" t="s">
        <v>265</v>
      </c>
      <c r="B263" s="5">
        <v>35</v>
      </c>
      <c r="C263" s="6">
        <v>1.2542599999999999</v>
      </c>
      <c r="D263" s="7">
        <v>1.98</v>
      </c>
      <c r="E263" s="6">
        <v>0.39831</v>
      </c>
    </row>
    <row r="264" spans="1:6" x14ac:dyDescent="0.25">
      <c r="A264" t="s">
        <v>266</v>
      </c>
      <c r="B264" s="5">
        <v>30</v>
      </c>
      <c r="C264" s="6">
        <v>0.77141000000000004</v>
      </c>
      <c r="D264" s="7">
        <f>+(C264*0.18)+C264</f>
        <v>0.91026380000000007</v>
      </c>
      <c r="E264" s="6">
        <v>0.24496999999999999</v>
      </c>
      <c r="F264" s="8">
        <v>2</v>
      </c>
    </row>
    <row r="265" spans="1:6" x14ac:dyDescent="0.25">
      <c r="A265" t="s">
        <v>267</v>
      </c>
      <c r="B265" s="5">
        <v>16</v>
      </c>
      <c r="C265" s="6">
        <v>3.7050800000000002</v>
      </c>
      <c r="D265" s="7">
        <f>+(C265*0.18)+C265</f>
        <v>4.3719944000000002</v>
      </c>
      <c r="E265" s="6">
        <v>227.95414</v>
      </c>
      <c r="F265" s="8">
        <v>8</v>
      </c>
    </row>
    <row r="266" spans="1:6" x14ac:dyDescent="0.25">
      <c r="A266" t="s">
        <v>268</v>
      </c>
      <c r="B266" s="5">
        <v>-1</v>
      </c>
      <c r="C266" s="6">
        <v>0</v>
      </c>
      <c r="D266" s="7">
        <v>4.5</v>
      </c>
      <c r="E266" s="6">
        <v>0</v>
      </c>
      <c r="F266" s="8">
        <v>6.5</v>
      </c>
    </row>
    <row r="267" spans="1:6" x14ac:dyDescent="0.25">
      <c r="A267" t="s">
        <v>269</v>
      </c>
      <c r="B267" s="5">
        <v>22</v>
      </c>
      <c r="C267" s="6">
        <v>1.15154</v>
      </c>
      <c r="D267" s="7">
        <f>+(C267*0.18)+C267</f>
        <v>1.3588172000000001</v>
      </c>
      <c r="E267" s="6">
        <v>0.36569000000000002</v>
      </c>
      <c r="F267" s="8">
        <v>3</v>
      </c>
    </row>
    <row r="268" spans="1:6" x14ac:dyDescent="0.25">
      <c r="A268" t="s">
        <v>270</v>
      </c>
      <c r="B268" s="5">
        <v>10</v>
      </c>
      <c r="C268" s="6">
        <v>0.89</v>
      </c>
      <c r="D268" s="7">
        <f>+(C268*0.18)+C268</f>
        <v>1.0502</v>
      </c>
      <c r="E268" s="6">
        <v>0.28262999999999999</v>
      </c>
      <c r="F268" s="8">
        <v>2</v>
      </c>
    </row>
    <row r="269" spans="1:6" x14ac:dyDescent="0.25">
      <c r="A269" t="s">
        <v>271</v>
      </c>
      <c r="B269" s="5">
        <v>10</v>
      </c>
      <c r="C269" s="6">
        <v>0.97499999999999998</v>
      </c>
      <c r="D269" s="7">
        <v>1.1599999999999999</v>
      </c>
      <c r="E269" s="6">
        <v>0.30962000000000001</v>
      </c>
      <c r="F269" s="8">
        <v>2</v>
      </c>
    </row>
    <row r="270" spans="1:6" x14ac:dyDescent="0.25">
      <c r="A270" t="s">
        <v>272</v>
      </c>
      <c r="B270" s="5">
        <v>10</v>
      </c>
      <c r="C270" s="6">
        <v>1.3140000000000001</v>
      </c>
      <c r="D270" s="7">
        <f>+(C270*0.18)+C270</f>
        <v>1.5505200000000001</v>
      </c>
      <c r="E270" s="6">
        <v>0.41727999999999998</v>
      </c>
    </row>
    <row r="271" spans="1:6" x14ac:dyDescent="0.25">
      <c r="A271" t="s">
        <v>273</v>
      </c>
      <c r="D271" s="7">
        <v>7.74</v>
      </c>
      <c r="F271" s="8">
        <v>11</v>
      </c>
    </row>
    <row r="272" spans="1:6" x14ac:dyDescent="0.25">
      <c r="A272" t="s">
        <v>274</v>
      </c>
      <c r="B272" s="5">
        <v>-1</v>
      </c>
      <c r="C272" s="6">
        <v>0</v>
      </c>
      <c r="D272" s="7">
        <v>2.04</v>
      </c>
      <c r="E272" s="6">
        <v>0</v>
      </c>
      <c r="F272" s="8">
        <v>4.5</v>
      </c>
    </row>
    <row r="273" spans="1:6" x14ac:dyDescent="0.25">
      <c r="A273" t="s">
        <v>275</v>
      </c>
      <c r="B273" s="5">
        <v>6</v>
      </c>
      <c r="C273" s="6">
        <v>0.58050000000000002</v>
      </c>
      <c r="D273" s="7">
        <f>+(C273*0.18)+C273</f>
        <v>0.68498999999999999</v>
      </c>
      <c r="E273" s="6">
        <v>0.18434</v>
      </c>
      <c r="F273" s="8">
        <v>2</v>
      </c>
    </row>
    <row r="274" spans="1:6" x14ac:dyDescent="0.25">
      <c r="A274" t="s">
        <v>276</v>
      </c>
      <c r="B274" s="5">
        <v>6</v>
      </c>
      <c r="C274" s="6">
        <v>1.1016900000000001</v>
      </c>
      <c r="D274" s="7">
        <f>+(C274*0.18)+C274</f>
        <v>1.2999942</v>
      </c>
      <c r="E274" s="6">
        <v>0.34984999999999999</v>
      </c>
      <c r="F274" s="8">
        <v>2</v>
      </c>
    </row>
    <row r="275" spans="1:6" x14ac:dyDescent="0.25">
      <c r="A275" t="s">
        <v>277</v>
      </c>
      <c r="B275" s="5">
        <v>-3</v>
      </c>
      <c r="C275" s="6">
        <v>0</v>
      </c>
      <c r="D275" s="7">
        <v>3.5</v>
      </c>
      <c r="E275" s="6">
        <v>0</v>
      </c>
    </row>
    <row r="276" spans="1:6" x14ac:dyDescent="0.25">
      <c r="A276" t="s">
        <v>278</v>
      </c>
      <c r="B276" s="5">
        <v>6</v>
      </c>
      <c r="C276" s="6">
        <v>1.26271</v>
      </c>
      <c r="D276" s="7">
        <v>2</v>
      </c>
      <c r="E276" s="6">
        <v>0.40099000000000001</v>
      </c>
      <c r="F276" s="8">
        <v>5</v>
      </c>
    </row>
    <row r="277" spans="1:6" x14ac:dyDescent="0.25">
      <c r="A277" t="s">
        <v>279</v>
      </c>
      <c r="B277" s="5">
        <v>10</v>
      </c>
      <c r="C277" s="6">
        <v>0.61355000000000004</v>
      </c>
      <c r="D277" s="7">
        <v>1.32</v>
      </c>
      <c r="E277" s="6">
        <v>0.19484000000000001</v>
      </c>
      <c r="F277" s="8">
        <v>2</v>
      </c>
    </row>
    <row r="278" spans="1:6" x14ac:dyDescent="0.25">
      <c r="A278" t="s">
        <v>280</v>
      </c>
      <c r="B278" s="5">
        <v>-2</v>
      </c>
      <c r="C278" s="6">
        <v>0</v>
      </c>
      <c r="D278" s="7">
        <f>+(C278*0.18)+C278</f>
        <v>0</v>
      </c>
      <c r="E278" s="6">
        <v>0</v>
      </c>
    </row>
    <row r="279" spans="1:6" x14ac:dyDescent="0.25">
      <c r="A279" t="s">
        <v>281</v>
      </c>
      <c r="B279" s="5">
        <v>1</v>
      </c>
      <c r="C279" s="6">
        <v>32.203380000000003</v>
      </c>
      <c r="D279" s="7">
        <f>+(C279*0.18)+C279</f>
        <v>37.999988400000007</v>
      </c>
      <c r="E279" s="6">
        <v>10.22654</v>
      </c>
    </row>
    <row r="280" spans="1:6" x14ac:dyDescent="0.25">
      <c r="A280" t="s">
        <v>282</v>
      </c>
      <c r="B280" s="5">
        <v>1</v>
      </c>
      <c r="C280" s="6">
        <v>25.423719999999999</v>
      </c>
      <c r="D280" s="7">
        <f>+(C280*0.18)+C280</f>
        <v>29.999989599999999</v>
      </c>
      <c r="E280" s="6">
        <v>8.0735899999999994</v>
      </c>
    </row>
    <row r="281" spans="1:6" x14ac:dyDescent="0.25">
      <c r="A281" t="s">
        <v>283</v>
      </c>
      <c r="D281" s="7">
        <v>10</v>
      </c>
      <c r="F281" s="8">
        <v>20</v>
      </c>
    </row>
    <row r="282" spans="1:6" x14ac:dyDescent="0.25">
      <c r="A282" t="s">
        <v>284</v>
      </c>
      <c r="D282" s="7">
        <v>1.4</v>
      </c>
    </row>
    <row r="283" spans="1:6" x14ac:dyDescent="0.25">
      <c r="A283" t="s">
        <v>285</v>
      </c>
      <c r="B283" s="5">
        <v>24</v>
      </c>
      <c r="C283" s="6">
        <v>1.22879</v>
      </c>
      <c r="D283" s="7">
        <f>+(C283*0.18)+C283</f>
        <v>1.4499721999999999</v>
      </c>
      <c r="E283" s="6">
        <v>0.39022000000000001</v>
      </c>
    </row>
    <row r="284" spans="1:6" x14ac:dyDescent="0.25">
      <c r="A284" t="s">
        <v>286</v>
      </c>
      <c r="B284" s="5">
        <v>12</v>
      </c>
      <c r="C284" s="6">
        <v>1.53</v>
      </c>
      <c r="D284" s="7">
        <v>2.1</v>
      </c>
    </row>
    <row r="285" spans="1:6" x14ac:dyDescent="0.25">
      <c r="A285" t="s">
        <v>287</v>
      </c>
      <c r="B285" s="5">
        <v>7</v>
      </c>
      <c r="C285" s="6">
        <v>0.78813</v>
      </c>
      <c r="D285" s="7">
        <f>+(C285*0.18)+C285</f>
        <v>0.92999339999999997</v>
      </c>
      <c r="E285" s="6">
        <v>0.25028</v>
      </c>
    </row>
    <row r="286" spans="1:6" x14ac:dyDescent="0.25">
      <c r="A286" t="s">
        <v>288</v>
      </c>
      <c r="B286" s="5">
        <v>-2</v>
      </c>
      <c r="C286" s="6">
        <v>0</v>
      </c>
      <c r="D286" s="7">
        <v>1.5</v>
      </c>
      <c r="E286" s="6">
        <v>0</v>
      </c>
    </row>
    <row r="287" spans="1:6" x14ac:dyDescent="0.25">
      <c r="A287" t="s">
        <v>289</v>
      </c>
      <c r="B287" s="5">
        <v>5</v>
      </c>
      <c r="C287" s="6">
        <v>1.55</v>
      </c>
      <c r="D287" s="7">
        <f>+(C287*0.18)+C287</f>
        <v>1.829</v>
      </c>
      <c r="E287" s="6">
        <v>0.49221999999999999</v>
      </c>
    </row>
    <row r="288" spans="1:6" x14ac:dyDescent="0.25">
      <c r="A288" t="s">
        <v>290</v>
      </c>
      <c r="B288" s="5">
        <v>-2</v>
      </c>
      <c r="C288" s="6">
        <v>0</v>
      </c>
      <c r="D288" s="7">
        <f>+(C288*0.18)+C288</f>
        <v>0</v>
      </c>
      <c r="E288" s="6">
        <v>0</v>
      </c>
    </row>
    <row r="289" spans="1:5" x14ac:dyDescent="0.25">
      <c r="A289" t="s">
        <v>291</v>
      </c>
      <c r="B289" s="5">
        <v>15</v>
      </c>
      <c r="C289" s="6">
        <v>0.97070000000000001</v>
      </c>
      <c r="D289" s="7">
        <v>1.1000000000000001</v>
      </c>
      <c r="E289" s="6">
        <v>0.30825999999999998</v>
      </c>
    </row>
    <row r="290" spans="1:5" x14ac:dyDescent="0.25">
      <c r="A290" t="s">
        <v>292</v>
      </c>
      <c r="B290" s="5">
        <v>7</v>
      </c>
      <c r="C290" s="6">
        <v>0.74151999999999996</v>
      </c>
      <c r="D290" s="7">
        <f>+(C290*0.18)+C290</f>
        <v>0.87499359999999993</v>
      </c>
      <c r="E290" s="6">
        <v>0.23547999999999999</v>
      </c>
    </row>
    <row r="291" spans="1:5" x14ac:dyDescent="0.25">
      <c r="A291" t="s">
        <v>293</v>
      </c>
      <c r="B291" s="5">
        <v>12</v>
      </c>
      <c r="C291" s="6">
        <v>1.27</v>
      </c>
      <c r="D291" s="7">
        <v>1.6</v>
      </c>
    </row>
    <row r="292" spans="1:5" x14ac:dyDescent="0.25">
      <c r="A292" t="s">
        <v>294</v>
      </c>
      <c r="D292" s="7">
        <v>1.17</v>
      </c>
    </row>
    <row r="293" spans="1:5" x14ac:dyDescent="0.25">
      <c r="A293" t="s">
        <v>295</v>
      </c>
      <c r="D293" s="7">
        <v>5.5</v>
      </c>
    </row>
    <row r="294" spans="1:5" x14ac:dyDescent="0.25">
      <c r="A294" t="s">
        <v>296</v>
      </c>
      <c r="B294" s="5">
        <v>-2</v>
      </c>
      <c r="C294" s="6">
        <v>0</v>
      </c>
      <c r="D294" s="7">
        <f>+(C294*0.18)+C294</f>
        <v>0</v>
      </c>
      <c r="E294" s="6">
        <v>0</v>
      </c>
    </row>
    <row r="295" spans="1:5" x14ac:dyDescent="0.25">
      <c r="A295" t="s">
        <v>297</v>
      </c>
      <c r="B295" s="5">
        <v>6</v>
      </c>
      <c r="C295" s="6">
        <v>0.66</v>
      </c>
      <c r="D295" s="7">
        <f>+(C295*0.18)+C295</f>
        <v>0.77880000000000005</v>
      </c>
      <c r="E295" s="6">
        <v>0.20959</v>
      </c>
    </row>
    <row r="296" spans="1:5" x14ac:dyDescent="0.25">
      <c r="A296" t="s">
        <v>298</v>
      </c>
      <c r="D296" s="7">
        <v>4.8</v>
      </c>
    </row>
    <row r="297" spans="1:5" x14ac:dyDescent="0.25">
      <c r="A297" t="s">
        <v>299</v>
      </c>
      <c r="B297" s="5">
        <v>-4</v>
      </c>
      <c r="C297" s="6">
        <v>1.46892</v>
      </c>
      <c r="D297" s="7">
        <f>+(C297*0.18)+C297</f>
        <v>1.7333256000000001</v>
      </c>
      <c r="E297" s="6">
        <v>0.46647</v>
      </c>
    </row>
    <row r="298" spans="1:5" x14ac:dyDescent="0.25">
      <c r="A298" t="s">
        <v>300</v>
      </c>
      <c r="D298" s="7">
        <v>2.5</v>
      </c>
    </row>
    <row r="299" spans="1:5" x14ac:dyDescent="0.25">
      <c r="A299" t="s">
        <v>301</v>
      </c>
      <c r="B299" s="5">
        <v>5</v>
      </c>
      <c r="C299" s="6">
        <v>2.36</v>
      </c>
      <c r="D299" s="7">
        <f>+(C299*0.18)+C299</f>
        <v>2.7847999999999997</v>
      </c>
      <c r="E299" s="6">
        <v>0.74944</v>
      </c>
    </row>
    <row r="300" spans="1:5" x14ac:dyDescent="0.25">
      <c r="A300" t="s">
        <v>302</v>
      </c>
      <c r="B300" s="5">
        <v>-6</v>
      </c>
      <c r="C300" s="6">
        <v>0</v>
      </c>
      <c r="D300" s="7">
        <f>+(C300*0.18)+C300</f>
        <v>0</v>
      </c>
      <c r="E300" s="6">
        <v>0</v>
      </c>
    </row>
    <row r="301" spans="1:5" x14ac:dyDescent="0.25">
      <c r="A301" t="s">
        <v>303</v>
      </c>
      <c r="D301" s="7">
        <v>1.6</v>
      </c>
    </row>
    <row r="302" spans="1:5" x14ac:dyDescent="0.25">
      <c r="A302" t="s">
        <v>304</v>
      </c>
      <c r="B302" s="5">
        <v>-5</v>
      </c>
      <c r="C302" s="6">
        <v>0</v>
      </c>
      <c r="D302" s="7">
        <v>1.5</v>
      </c>
      <c r="E302" s="6">
        <v>0</v>
      </c>
    </row>
    <row r="303" spans="1:5" x14ac:dyDescent="0.25">
      <c r="A303" t="s">
        <v>305</v>
      </c>
      <c r="B303" s="5">
        <v>18</v>
      </c>
      <c r="C303" s="6">
        <v>1.74112</v>
      </c>
      <c r="D303" s="7">
        <f>+(C303*0.18)+C303</f>
        <v>2.0545216000000002</v>
      </c>
      <c r="E303" s="6">
        <v>0.44079000000000002</v>
      </c>
    </row>
    <row r="304" spans="1:5" x14ac:dyDescent="0.25">
      <c r="A304" t="s">
        <v>306</v>
      </c>
      <c r="D304" s="7">
        <v>2</v>
      </c>
    </row>
    <row r="305" spans="1:5" x14ac:dyDescent="0.25">
      <c r="A305" t="s">
        <v>307</v>
      </c>
      <c r="B305" s="5">
        <v>29</v>
      </c>
      <c r="C305" s="6">
        <v>2.32064</v>
      </c>
      <c r="D305" s="7">
        <f>+(C305*0.18)+C305</f>
        <v>2.7383552</v>
      </c>
      <c r="E305" s="6">
        <v>0.73694999999999999</v>
      </c>
    </row>
    <row r="306" spans="1:5" x14ac:dyDescent="0.25">
      <c r="A306" t="s">
        <v>308</v>
      </c>
      <c r="B306" s="5">
        <v>8</v>
      </c>
      <c r="C306" s="6">
        <v>1.6525399999999999</v>
      </c>
      <c r="D306" s="7">
        <v>3</v>
      </c>
      <c r="E306" s="6">
        <v>0.52478000000000002</v>
      </c>
    </row>
    <row r="307" spans="1:5" x14ac:dyDescent="0.25">
      <c r="A307" t="s">
        <v>309</v>
      </c>
      <c r="B307" s="5">
        <v>4</v>
      </c>
      <c r="C307" s="6">
        <v>2.54237</v>
      </c>
      <c r="D307" s="7">
        <f>+(C307*0.18)+C307</f>
        <v>2.9999966000000002</v>
      </c>
      <c r="E307" s="6">
        <v>0.80735999999999997</v>
      </c>
    </row>
    <row r="308" spans="1:5" x14ac:dyDescent="0.25">
      <c r="A308" t="s">
        <v>310</v>
      </c>
      <c r="B308" s="5">
        <v>2</v>
      </c>
      <c r="C308" s="6">
        <v>1.8644000000000001</v>
      </c>
      <c r="D308" s="7">
        <f>+(C308*0.18)+C308</f>
        <v>2.1999919999999999</v>
      </c>
      <c r="E308" s="6">
        <v>0.59206000000000003</v>
      </c>
    </row>
    <row r="309" spans="1:5" x14ac:dyDescent="0.25">
      <c r="A309" t="s">
        <v>311</v>
      </c>
      <c r="D309" s="7">
        <v>3.1</v>
      </c>
    </row>
    <row r="310" spans="1:5" x14ac:dyDescent="0.25">
      <c r="A310" t="s">
        <v>312</v>
      </c>
      <c r="B310" s="5">
        <v>-12</v>
      </c>
      <c r="C310" s="6">
        <v>0</v>
      </c>
      <c r="D310" s="7">
        <f>+(C310*0.18)+C310</f>
        <v>0</v>
      </c>
      <c r="E310" s="6">
        <v>0</v>
      </c>
    </row>
    <row r="311" spans="1:5" x14ac:dyDescent="0.25">
      <c r="A311" t="s">
        <v>313</v>
      </c>
      <c r="B311" s="5">
        <v>30</v>
      </c>
      <c r="C311" s="6">
        <v>1.1016900000000001</v>
      </c>
      <c r="D311" s="7">
        <f>+(C311*0.18)+C311</f>
        <v>1.2999942</v>
      </c>
      <c r="E311" s="6">
        <v>0.34986</v>
      </c>
    </row>
    <row r="312" spans="1:5" x14ac:dyDescent="0.25">
      <c r="A312" t="s">
        <v>314</v>
      </c>
      <c r="D312" s="7">
        <v>5.2</v>
      </c>
    </row>
    <row r="313" spans="1:5" x14ac:dyDescent="0.25">
      <c r="A313" t="s">
        <v>315</v>
      </c>
      <c r="B313" s="5">
        <v>4</v>
      </c>
      <c r="C313" s="6">
        <v>2.54237</v>
      </c>
      <c r="D313" s="7">
        <f>+(C313*0.18)+C313</f>
        <v>2.9999966000000002</v>
      </c>
      <c r="E313" s="6">
        <v>0.80735999999999997</v>
      </c>
    </row>
    <row r="314" spans="1:5" x14ac:dyDescent="0.25">
      <c r="A314" t="s">
        <v>316</v>
      </c>
      <c r="B314" s="5">
        <v>6</v>
      </c>
      <c r="C314" s="6">
        <v>5.25</v>
      </c>
      <c r="D314" s="7">
        <f>+(C314*0.18)+C314</f>
        <v>6.1950000000000003</v>
      </c>
    </row>
    <row r="315" spans="1:5" x14ac:dyDescent="0.25">
      <c r="A315" t="s">
        <v>317</v>
      </c>
      <c r="B315" s="5">
        <v>10</v>
      </c>
      <c r="C315" s="6">
        <v>3.1355900000000001</v>
      </c>
      <c r="D315" s="7">
        <f>+(C315*0.18)+C315</f>
        <v>3.6999962000000002</v>
      </c>
      <c r="E315" s="6">
        <v>0.99573999999999996</v>
      </c>
    </row>
    <row r="316" spans="1:5" x14ac:dyDescent="0.25">
      <c r="A316" t="s">
        <v>318</v>
      </c>
      <c r="D316" s="7">
        <v>4.33</v>
      </c>
    </row>
    <row r="317" spans="1:5" x14ac:dyDescent="0.25">
      <c r="A317" t="s">
        <v>319</v>
      </c>
      <c r="D317" s="7">
        <v>24</v>
      </c>
    </row>
    <row r="318" spans="1:5" x14ac:dyDescent="0.25">
      <c r="A318" t="s">
        <v>320</v>
      </c>
      <c r="B318" s="5">
        <v>2</v>
      </c>
      <c r="C318" s="6">
        <v>2.9166599999999998</v>
      </c>
      <c r="D318" s="7">
        <f>+(C318*0.18)+C318</f>
        <v>3.4416587999999999</v>
      </c>
      <c r="E318" s="6">
        <v>0.92622000000000004</v>
      </c>
    </row>
    <row r="319" spans="1:5" x14ac:dyDescent="0.25">
      <c r="A319" t="s">
        <v>321</v>
      </c>
      <c r="B319" s="5">
        <v>6</v>
      </c>
      <c r="C319" s="6">
        <v>4.4067699999999999</v>
      </c>
      <c r="D319" s="7">
        <f>+(C319*0.18)+C319</f>
        <v>5.1999886000000002</v>
      </c>
      <c r="E319" s="6">
        <v>1.3994200000000001</v>
      </c>
    </row>
    <row r="320" spans="1:5" x14ac:dyDescent="0.25">
      <c r="A320" t="s">
        <v>322</v>
      </c>
      <c r="B320" s="5">
        <v>-1</v>
      </c>
      <c r="C320" s="6">
        <v>0</v>
      </c>
      <c r="D320" s="7">
        <f>+(C320*0.18)+C320</f>
        <v>0</v>
      </c>
      <c r="E320" s="6">
        <v>0</v>
      </c>
    </row>
    <row r="321" spans="1:6" x14ac:dyDescent="0.25">
      <c r="A321" t="s">
        <v>323</v>
      </c>
      <c r="B321" s="5">
        <v>-4</v>
      </c>
      <c r="C321" s="6">
        <v>0</v>
      </c>
      <c r="D321" s="7">
        <v>2</v>
      </c>
      <c r="E321" s="6">
        <v>0</v>
      </c>
      <c r="F321" s="8">
        <v>5</v>
      </c>
    </row>
    <row r="322" spans="1:6" x14ac:dyDescent="0.25">
      <c r="A322" t="s">
        <v>324</v>
      </c>
      <c r="B322" s="5">
        <v>40</v>
      </c>
      <c r="C322" s="6">
        <v>0.42371999999999999</v>
      </c>
      <c r="D322" s="7">
        <f>+(C322*0.18)+C322</f>
        <v>0.49998959999999998</v>
      </c>
      <c r="E322" s="6">
        <v>0.13456000000000001</v>
      </c>
    </row>
    <row r="323" spans="1:6" x14ac:dyDescent="0.25">
      <c r="A323" t="s">
        <v>325</v>
      </c>
      <c r="D323" s="7">
        <v>4.0999999999999996</v>
      </c>
    </row>
    <row r="324" spans="1:6" x14ac:dyDescent="0.25">
      <c r="A324" t="s">
        <v>326</v>
      </c>
      <c r="B324" s="5">
        <v>90</v>
      </c>
      <c r="C324" s="6">
        <v>1.01694</v>
      </c>
      <c r="D324" s="7">
        <f>+(C324*0.18)+C324</f>
        <v>1.1999891999999999</v>
      </c>
      <c r="E324" s="6">
        <v>0.32294</v>
      </c>
      <c r="F324" s="8">
        <v>3.1</v>
      </c>
    </row>
    <row r="325" spans="1:6" x14ac:dyDescent="0.25">
      <c r="A325" t="s">
        <v>327</v>
      </c>
      <c r="B325" s="5">
        <v>94</v>
      </c>
      <c r="C325" s="6">
        <v>0.80508000000000002</v>
      </c>
      <c r="D325" s="7">
        <f>+(C325*0.18)+C325</f>
        <v>0.94999440000000002</v>
      </c>
      <c r="E325" s="6">
        <v>0.25566</v>
      </c>
      <c r="F325" s="8">
        <v>2.6</v>
      </c>
    </row>
    <row r="326" spans="1:6" x14ac:dyDescent="0.25">
      <c r="A326" t="s">
        <v>328</v>
      </c>
      <c r="B326" s="5">
        <v>100</v>
      </c>
      <c r="C326" s="6">
        <v>0.55084</v>
      </c>
      <c r="D326" s="7">
        <f>+(C326*0.18)+C326</f>
        <v>0.64999119999999999</v>
      </c>
      <c r="E326" s="6">
        <v>0.17493</v>
      </c>
      <c r="F326" s="8">
        <v>2.1</v>
      </c>
    </row>
    <row r="327" spans="1:6" x14ac:dyDescent="0.25">
      <c r="A327" t="s">
        <v>329</v>
      </c>
      <c r="B327" s="5">
        <v>96</v>
      </c>
      <c r="C327" s="6">
        <v>0.38135000000000002</v>
      </c>
      <c r="D327" s="7">
        <f>+(C327*0.18)+C327</f>
        <v>0.44999300000000003</v>
      </c>
      <c r="E327" s="6">
        <v>0.1211</v>
      </c>
      <c r="F327" s="8">
        <v>1.6</v>
      </c>
    </row>
    <row r="328" spans="1:6" x14ac:dyDescent="0.25">
      <c r="A328" t="s">
        <v>330</v>
      </c>
      <c r="D328" s="7">
        <f>119.7/100</f>
        <v>1.1970000000000001</v>
      </c>
    </row>
    <row r="329" spans="1:6" x14ac:dyDescent="0.25">
      <c r="A329" t="s">
        <v>331</v>
      </c>
      <c r="B329" s="5">
        <v>24</v>
      </c>
      <c r="C329" s="6">
        <v>1.29525</v>
      </c>
      <c r="D329" s="7">
        <v>2.8</v>
      </c>
      <c r="E329" s="6">
        <v>0.41132000000000002</v>
      </c>
      <c r="F329" s="8">
        <v>3.5</v>
      </c>
    </row>
    <row r="330" spans="1:6" x14ac:dyDescent="0.25">
      <c r="A330" t="s">
        <v>332</v>
      </c>
      <c r="B330" s="5">
        <v>272</v>
      </c>
      <c r="C330" s="6">
        <v>0.80903999999999998</v>
      </c>
      <c r="D330" s="7">
        <v>1.8</v>
      </c>
      <c r="E330" s="6">
        <v>0.25691999999999998</v>
      </c>
      <c r="F330" s="8">
        <v>2.6</v>
      </c>
    </row>
    <row r="331" spans="1:6" x14ac:dyDescent="0.25">
      <c r="A331" t="s">
        <v>333</v>
      </c>
      <c r="B331" s="5">
        <v>215</v>
      </c>
      <c r="C331" s="6">
        <v>0.63558999999999999</v>
      </c>
      <c r="D331" s="7">
        <v>1.35</v>
      </c>
      <c r="E331" s="6">
        <v>0.20183999999999999</v>
      </c>
      <c r="F331" s="8">
        <v>2</v>
      </c>
    </row>
    <row r="332" spans="1:6" x14ac:dyDescent="0.25">
      <c r="A332" t="s">
        <v>334</v>
      </c>
      <c r="D332" s="7">
        <v>0.83</v>
      </c>
      <c r="F332" s="8">
        <v>1.5</v>
      </c>
    </row>
    <row r="333" spans="1:6" x14ac:dyDescent="0.25">
      <c r="A333" t="s">
        <v>335</v>
      </c>
      <c r="D333" s="7">
        <v>0.78</v>
      </c>
      <c r="F333" s="8">
        <v>1.3</v>
      </c>
    </row>
    <row r="334" spans="1:6" x14ac:dyDescent="0.25">
      <c r="A334" t="s">
        <v>336</v>
      </c>
      <c r="B334" s="5">
        <v>75</v>
      </c>
      <c r="C334" s="6">
        <v>0.33898</v>
      </c>
      <c r="D334" s="7">
        <f>+(C334*0.18)+C334</f>
        <v>0.39999640000000003</v>
      </c>
      <c r="E334" s="6">
        <v>0.10765</v>
      </c>
    </row>
    <row r="335" spans="1:6" x14ac:dyDescent="0.25">
      <c r="A335" t="s">
        <v>337</v>
      </c>
      <c r="D335" s="7">
        <v>3</v>
      </c>
      <c r="F335" s="8">
        <v>6</v>
      </c>
    </row>
    <row r="336" spans="1:6" x14ac:dyDescent="0.25">
      <c r="A336" t="s">
        <v>338</v>
      </c>
      <c r="D336" s="7">
        <v>3.45</v>
      </c>
      <c r="F336" s="8">
        <v>4.5</v>
      </c>
    </row>
    <row r="337" spans="1:6" x14ac:dyDescent="0.25">
      <c r="A337" t="s">
        <v>339</v>
      </c>
      <c r="B337" s="5">
        <v>579</v>
      </c>
      <c r="C337" s="6">
        <v>1.01868</v>
      </c>
      <c r="D337" s="7">
        <v>2.0499999999999998</v>
      </c>
      <c r="E337" s="6">
        <v>0.25789000000000001</v>
      </c>
      <c r="F337" s="8">
        <v>2.5</v>
      </c>
    </row>
    <row r="338" spans="1:6" x14ac:dyDescent="0.25">
      <c r="A338" t="s">
        <v>340</v>
      </c>
      <c r="B338" s="5">
        <v>-42</v>
      </c>
      <c r="C338" s="6">
        <v>0.69491000000000003</v>
      </c>
      <c r="D338" s="7">
        <v>1.34</v>
      </c>
      <c r="E338" s="6">
        <v>0.22067999999999999</v>
      </c>
      <c r="F338" s="8">
        <v>1.9</v>
      </c>
    </row>
    <row r="339" spans="1:6" x14ac:dyDescent="0.25">
      <c r="A339" t="s">
        <v>341</v>
      </c>
      <c r="B339" s="5">
        <v>75</v>
      </c>
      <c r="C339" s="6">
        <v>3.2626499999999998</v>
      </c>
      <c r="D339" s="7">
        <v>6.2</v>
      </c>
      <c r="E339" s="6">
        <v>1.03609</v>
      </c>
      <c r="F339" s="8">
        <v>8</v>
      </c>
    </row>
    <row r="340" spans="1:6" x14ac:dyDescent="0.25">
      <c r="A340" t="s">
        <v>342</v>
      </c>
      <c r="B340" s="5">
        <v>-70</v>
      </c>
      <c r="C340" s="6">
        <v>2.2033800000000001</v>
      </c>
      <c r="D340" s="7">
        <v>4.25</v>
      </c>
      <c r="E340" s="6">
        <v>0.69971000000000005</v>
      </c>
      <c r="F340" s="8">
        <v>6</v>
      </c>
    </row>
    <row r="341" spans="1:6" x14ac:dyDescent="0.25">
      <c r="A341" t="s">
        <v>343</v>
      </c>
      <c r="D341" s="7">
        <v>3.1</v>
      </c>
      <c r="F341" s="8">
        <v>5</v>
      </c>
    </row>
    <row r="342" spans="1:6" x14ac:dyDescent="0.25">
      <c r="A342" t="s">
        <v>344</v>
      </c>
      <c r="B342" s="5">
        <v>85</v>
      </c>
      <c r="C342" s="6">
        <v>1.52542</v>
      </c>
      <c r="D342" s="7">
        <v>1.2</v>
      </c>
      <c r="E342" s="6">
        <v>0.48441000000000001</v>
      </c>
      <c r="F342" s="8">
        <v>3.5</v>
      </c>
    </row>
    <row r="343" spans="1:6" x14ac:dyDescent="0.25">
      <c r="A343" t="s">
        <v>345</v>
      </c>
      <c r="B343" s="5">
        <v>98.5</v>
      </c>
      <c r="C343" s="6">
        <v>3.2203300000000001</v>
      </c>
      <c r="D343" s="7">
        <f>+(C343*0.18)+C343</f>
        <v>3.7999894000000003</v>
      </c>
      <c r="E343" s="6">
        <v>1.0226500000000001</v>
      </c>
      <c r="F343" s="8">
        <v>8</v>
      </c>
    </row>
    <row r="344" spans="1:6" x14ac:dyDescent="0.25">
      <c r="A344" t="s">
        <v>346</v>
      </c>
      <c r="B344" s="5">
        <v>-12</v>
      </c>
      <c r="C344" s="6">
        <v>0</v>
      </c>
      <c r="D344" s="7">
        <v>390</v>
      </c>
      <c r="E344" s="6">
        <v>0</v>
      </c>
    </row>
    <row r="345" spans="1:6" x14ac:dyDescent="0.25">
      <c r="A345" t="s">
        <v>347</v>
      </c>
      <c r="B345" s="5">
        <v>-5</v>
      </c>
      <c r="C345" s="6">
        <v>0</v>
      </c>
      <c r="D345" s="7">
        <f>+(C345*0.18)+C345</f>
        <v>0</v>
      </c>
      <c r="E345" s="6">
        <v>0</v>
      </c>
    </row>
    <row r="346" spans="1:6" x14ac:dyDescent="0.25">
      <c r="A346" t="s">
        <v>348</v>
      </c>
      <c r="B346" s="5">
        <v>1</v>
      </c>
      <c r="C346" s="6">
        <v>3.55932</v>
      </c>
      <c r="D346" s="7">
        <f>+(C346*0.18)+C346</f>
        <v>4.1999975999999997</v>
      </c>
      <c r="E346" s="6">
        <v>1.1303000000000001</v>
      </c>
      <c r="F346" s="8">
        <v>7</v>
      </c>
    </row>
    <row r="347" spans="1:6" x14ac:dyDescent="0.25">
      <c r="A347" t="s">
        <v>349</v>
      </c>
      <c r="D347" s="7">
        <v>4</v>
      </c>
      <c r="F347" s="8">
        <v>6.5</v>
      </c>
    </row>
    <row r="348" spans="1:6" x14ac:dyDescent="0.25">
      <c r="A348" t="s">
        <v>350</v>
      </c>
      <c r="B348" s="5">
        <v>6</v>
      </c>
      <c r="C348" s="6">
        <v>5.08474</v>
      </c>
      <c r="D348" s="7">
        <f>+(C348*0.18)+C348</f>
        <v>5.9999932000000005</v>
      </c>
      <c r="E348" s="6">
        <v>1.6147199999999999</v>
      </c>
    </row>
    <row r="349" spans="1:6" x14ac:dyDescent="0.25">
      <c r="A349" t="s">
        <v>351</v>
      </c>
      <c r="D349" s="7">
        <v>4.5</v>
      </c>
      <c r="F349" s="8">
        <v>7</v>
      </c>
    </row>
    <row r="350" spans="1:6" x14ac:dyDescent="0.25">
      <c r="A350" t="s">
        <v>352</v>
      </c>
      <c r="D350" s="7">
        <v>7</v>
      </c>
      <c r="F350" s="8">
        <v>12</v>
      </c>
    </row>
    <row r="351" spans="1:6" x14ac:dyDescent="0.25">
      <c r="A351" t="s">
        <v>353</v>
      </c>
      <c r="D351" s="7">
        <v>8.5</v>
      </c>
      <c r="F351" s="8">
        <v>14</v>
      </c>
    </row>
    <row r="352" spans="1:6" x14ac:dyDescent="0.25">
      <c r="A352" t="s">
        <v>354</v>
      </c>
      <c r="B352" s="5">
        <v>1</v>
      </c>
      <c r="C352" s="6">
        <v>14.40677</v>
      </c>
      <c r="D352" s="7">
        <v>13</v>
      </c>
      <c r="E352" s="6">
        <v>4.5750299999999999</v>
      </c>
      <c r="F352" s="8">
        <v>20</v>
      </c>
    </row>
    <row r="353" spans="1:6" x14ac:dyDescent="0.25">
      <c r="A353" t="s">
        <v>355</v>
      </c>
      <c r="D353" s="7">
        <v>2</v>
      </c>
      <c r="F353" s="8">
        <v>4</v>
      </c>
    </row>
    <row r="354" spans="1:6" x14ac:dyDescent="0.25">
      <c r="A354" t="s">
        <v>356</v>
      </c>
      <c r="D354" s="7">
        <v>260</v>
      </c>
    </row>
    <row r="355" spans="1:6" x14ac:dyDescent="0.25">
      <c r="A355" t="s">
        <v>357</v>
      </c>
      <c r="B355" s="5">
        <v>12</v>
      </c>
      <c r="C355" s="6">
        <v>1.08474</v>
      </c>
      <c r="D355" s="7">
        <f>+(C355*0.18)+C355</f>
        <v>1.2799932000000001</v>
      </c>
      <c r="E355" s="6">
        <v>0.34447</v>
      </c>
    </row>
    <row r="356" spans="1:6" x14ac:dyDescent="0.25">
      <c r="A356" t="s">
        <v>358</v>
      </c>
      <c r="D356" s="7"/>
      <c r="F356" s="8">
        <v>1.5</v>
      </c>
    </row>
    <row r="357" spans="1:6" x14ac:dyDescent="0.25">
      <c r="A357" t="s">
        <v>359</v>
      </c>
      <c r="B357" s="5">
        <v>-3</v>
      </c>
      <c r="C357" s="6">
        <v>0.93220000000000003</v>
      </c>
      <c r="D357" s="7">
        <f>+(C357*0.18)+C357</f>
        <v>1.099996</v>
      </c>
      <c r="E357" s="6">
        <v>0.29603000000000002</v>
      </c>
    </row>
    <row r="358" spans="1:6" x14ac:dyDescent="0.25">
      <c r="A358" t="s">
        <v>360</v>
      </c>
      <c r="B358" s="5">
        <v>7</v>
      </c>
      <c r="C358" s="6">
        <v>0.84745000000000004</v>
      </c>
      <c r="D358" s="7">
        <f>+(C358*0.18)+C358</f>
        <v>0.99999100000000007</v>
      </c>
      <c r="E358" s="6">
        <v>0.26912000000000003</v>
      </c>
    </row>
    <row r="359" spans="1:6" x14ac:dyDescent="0.25">
      <c r="A359" t="s">
        <v>361</v>
      </c>
      <c r="B359" s="5">
        <v>167</v>
      </c>
      <c r="C359" s="6">
        <v>1.4614</v>
      </c>
      <c r="D359" s="7">
        <f>+(C359*0.18)+C359</f>
        <v>1.7244520000000001</v>
      </c>
      <c r="E359" s="6">
        <v>0.36997000000000002</v>
      </c>
      <c r="F359" s="8">
        <v>3</v>
      </c>
    </row>
    <row r="360" spans="1:6" x14ac:dyDescent="0.25">
      <c r="A360" t="s">
        <v>362</v>
      </c>
      <c r="B360" s="5">
        <v>-7</v>
      </c>
      <c r="C360" s="6">
        <v>0</v>
      </c>
      <c r="D360" s="7">
        <f>+(C360*0.18)+C360</f>
        <v>0</v>
      </c>
      <c r="E360" s="6">
        <v>0</v>
      </c>
    </row>
    <row r="361" spans="1:6" x14ac:dyDescent="0.25">
      <c r="A361" t="s">
        <v>363</v>
      </c>
      <c r="B361" s="5">
        <v>-1</v>
      </c>
      <c r="C361" s="6">
        <v>0</v>
      </c>
      <c r="D361" s="7">
        <v>2.5</v>
      </c>
      <c r="E361" s="6">
        <v>0</v>
      </c>
      <c r="F361" s="8">
        <v>6</v>
      </c>
    </row>
    <row r="362" spans="1:6" x14ac:dyDescent="0.25">
      <c r="A362" t="s">
        <v>364</v>
      </c>
      <c r="D362" s="7">
        <v>3.5</v>
      </c>
      <c r="F362" s="8">
        <v>7</v>
      </c>
    </row>
    <row r="363" spans="1:6" x14ac:dyDescent="0.25">
      <c r="A363" t="s">
        <v>365</v>
      </c>
      <c r="D363" s="7">
        <v>21</v>
      </c>
      <c r="F363" s="8">
        <v>35</v>
      </c>
    </row>
    <row r="364" spans="1:6" x14ac:dyDescent="0.25">
      <c r="A364" t="s">
        <v>366</v>
      </c>
      <c r="B364" s="5">
        <v>4</v>
      </c>
      <c r="C364" s="6">
        <v>3.8135500000000002</v>
      </c>
      <c r="D364" s="7">
        <v>4</v>
      </c>
      <c r="E364" s="6">
        <v>1.2110399999999999</v>
      </c>
      <c r="F364" s="8">
        <v>8</v>
      </c>
    </row>
    <row r="365" spans="1:6" x14ac:dyDescent="0.25">
      <c r="A365" t="s">
        <v>367</v>
      </c>
      <c r="B365" s="5">
        <v>5</v>
      </c>
      <c r="C365" s="6">
        <v>9.9152500000000003</v>
      </c>
      <c r="D365" s="7">
        <v>6.5</v>
      </c>
      <c r="E365" s="6">
        <v>3.1486999999999998</v>
      </c>
      <c r="F365" s="8">
        <v>12</v>
      </c>
    </row>
    <row r="366" spans="1:6" x14ac:dyDescent="0.25">
      <c r="A366" t="s">
        <v>368</v>
      </c>
      <c r="B366" s="5">
        <v>-1</v>
      </c>
      <c r="C366" s="6">
        <v>7.2033800000000001</v>
      </c>
      <c r="D366" s="7">
        <v>10</v>
      </c>
      <c r="E366" s="6">
        <v>2.2875100000000002</v>
      </c>
      <c r="F366" s="8">
        <v>18</v>
      </c>
    </row>
    <row r="367" spans="1:6" x14ac:dyDescent="0.25">
      <c r="A367" t="s">
        <v>369</v>
      </c>
      <c r="D367" s="7">
        <v>15</v>
      </c>
      <c r="F367" s="8">
        <v>25</v>
      </c>
    </row>
    <row r="368" spans="1:6" x14ac:dyDescent="0.25">
      <c r="A368" t="s">
        <v>370</v>
      </c>
      <c r="D368" s="7">
        <v>19</v>
      </c>
      <c r="F368" s="8">
        <v>28</v>
      </c>
    </row>
    <row r="369" spans="1:6" x14ac:dyDescent="0.25">
      <c r="A369" t="s">
        <v>371</v>
      </c>
      <c r="B369" s="5">
        <v>27</v>
      </c>
      <c r="C369" s="6">
        <v>0.25423000000000001</v>
      </c>
      <c r="D369" s="7">
        <f>+(C369*0.18)+C369</f>
        <v>0.29999140000000002</v>
      </c>
      <c r="E369" s="6">
        <v>8.0729999999999996E-2</v>
      </c>
      <c r="F369" s="8">
        <v>1.5</v>
      </c>
    </row>
    <row r="370" spans="1:6" x14ac:dyDescent="0.25">
      <c r="A370" t="s">
        <v>372</v>
      </c>
      <c r="B370" s="5">
        <v>15</v>
      </c>
      <c r="C370" s="6">
        <v>0.80803999999999998</v>
      </c>
      <c r="D370" s="7">
        <f>+(C370*0.18)+C370</f>
        <v>0.95348719999999998</v>
      </c>
      <c r="E370" s="6">
        <v>0.25661</v>
      </c>
    </row>
    <row r="371" spans="1:6" x14ac:dyDescent="0.25">
      <c r="A371" t="s">
        <v>373</v>
      </c>
      <c r="B371" s="5">
        <v>771</v>
      </c>
      <c r="C371" s="6">
        <v>1.2745200000000001</v>
      </c>
      <c r="D371" s="7">
        <f>+(C371*0.18)+C371</f>
        <v>1.5039336000000001</v>
      </c>
      <c r="E371" s="6">
        <v>0.32266</v>
      </c>
      <c r="F371" s="8">
        <v>3</v>
      </c>
    </row>
    <row r="372" spans="1:6" x14ac:dyDescent="0.25">
      <c r="A372" t="s">
        <v>374</v>
      </c>
      <c r="B372" s="5">
        <v>287</v>
      </c>
      <c r="C372" s="6">
        <v>0.25423000000000001</v>
      </c>
      <c r="D372" s="7">
        <f>+(C372*0.18)+C372</f>
        <v>0.29999140000000002</v>
      </c>
      <c r="E372" s="6">
        <v>8.0729999999999996E-2</v>
      </c>
    </row>
    <row r="373" spans="1:6" x14ac:dyDescent="0.25">
      <c r="A373" t="s">
        <v>375</v>
      </c>
      <c r="B373" s="5">
        <v>14</v>
      </c>
      <c r="C373" s="6">
        <v>3.7076199999999999</v>
      </c>
      <c r="D373" s="7">
        <f>+(C373*0.18)+C373</f>
        <v>4.3749915999999995</v>
      </c>
      <c r="E373" s="6">
        <v>1.1774</v>
      </c>
      <c r="F373" s="8">
        <v>10</v>
      </c>
    </row>
    <row r="374" spans="1:6" x14ac:dyDescent="0.25">
      <c r="A374" t="s">
        <v>376</v>
      </c>
      <c r="B374" s="5">
        <v>27</v>
      </c>
      <c r="C374" s="6">
        <v>4.6354300000000004</v>
      </c>
      <c r="D374" s="7">
        <v>5.5</v>
      </c>
      <c r="E374" s="6">
        <v>1.36087</v>
      </c>
      <c r="F374" s="8">
        <v>10</v>
      </c>
    </row>
    <row r="375" spans="1:6" x14ac:dyDescent="0.25">
      <c r="A375" t="s">
        <v>377</v>
      </c>
      <c r="B375" s="5">
        <v>10</v>
      </c>
      <c r="C375" s="6">
        <v>7.8813500000000003</v>
      </c>
      <c r="D375" s="7">
        <f>+(C375*0.18)+C375</f>
        <v>9.2999930000000006</v>
      </c>
      <c r="E375" s="6">
        <v>2.5028100000000002</v>
      </c>
      <c r="F375" s="8">
        <v>16</v>
      </c>
    </row>
    <row r="376" spans="1:6" x14ac:dyDescent="0.25">
      <c r="A376" t="s">
        <v>378</v>
      </c>
      <c r="B376" s="5">
        <v>95</v>
      </c>
      <c r="C376" s="6">
        <v>7.4243399999999999</v>
      </c>
      <c r="D376" s="7">
        <v>9</v>
      </c>
      <c r="E376" s="6">
        <v>1.87958</v>
      </c>
      <c r="F376" s="8">
        <v>16</v>
      </c>
    </row>
    <row r="377" spans="1:6" x14ac:dyDescent="0.25">
      <c r="A377" t="s">
        <v>379</v>
      </c>
      <c r="B377" s="5">
        <v>10</v>
      </c>
      <c r="C377" s="6">
        <v>1.1864399999999999</v>
      </c>
      <c r="D377" s="7">
        <f>+(C377*0.18)+C377</f>
        <v>1.3999991999999999</v>
      </c>
      <c r="E377" s="6">
        <v>0.37676999999999999</v>
      </c>
      <c r="F377" s="8">
        <v>2.5</v>
      </c>
    </row>
    <row r="378" spans="1:6" x14ac:dyDescent="0.25">
      <c r="A378" t="s">
        <v>380</v>
      </c>
      <c r="B378" s="5">
        <v>27</v>
      </c>
      <c r="C378" s="6">
        <v>8.7887900000000005</v>
      </c>
      <c r="D378" s="7">
        <v>11</v>
      </c>
      <c r="E378" s="6">
        <v>2.5686499999999999</v>
      </c>
      <c r="F378" s="8">
        <v>16</v>
      </c>
    </row>
    <row r="379" spans="1:6" x14ac:dyDescent="0.25">
      <c r="A379" t="s">
        <v>381</v>
      </c>
      <c r="B379" s="5">
        <v>9</v>
      </c>
      <c r="C379" s="6">
        <v>12.53467</v>
      </c>
      <c r="D379" s="7">
        <f>+(C379*0.18)+C379</f>
        <v>14.7909106</v>
      </c>
      <c r="E379" s="6">
        <v>3.9805199999999998</v>
      </c>
      <c r="F379" s="8">
        <v>24</v>
      </c>
    </row>
    <row r="380" spans="1:6" x14ac:dyDescent="0.25">
      <c r="A380" t="s">
        <v>382</v>
      </c>
      <c r="B380" s="5">
        <v>29</v>
      </c>
      <c r="C380" s="6">
        <v>0.53866000000000003</v>
      </c>
      <c r="D380" s="7">
        <f>+(C380*0.18)+C380</f>
        <v>0.63561880000000004</v>
      </c>
      <c r="E380" s="6">
        <v>0.17366000000000001</v>
      </c>
    </row>
    <row r="381" spans="1:6" x14ac:dyDescent="0.25">
      <c r="A381" t="s">
        <v>383</v>
      </c>
      <c r="B381" s="5">
        <v>50</v>
      </c>
      <c r="C381" s="6">
        <v>1.1864399999999999</v>
      </c>
      <c r="D381" s="7">
        <f>+(C381*0.18)+C381</f>
        <v>1.3999991999999999</v>
      </c>
      <c r="E381" s="6">
        <v>0.37676999999999999</v>
      </c>
    </row>
    <row r="382" spans="1:6" x14ac:dyDescent="0.25">
      <c r="A382" t="s">
        <v>384</v>
      </c>
      <c r="B382" s="5">
        <v>267</v>
      </c>
      <c r="C382" s="6">
        <v>1.26512</v>
      </c>
      <c r="D382" s="7">
        <f>+(C382*0.18)+C382</f>
        <v>1.4928416</v>
      </c>
      <c r="E382" s="6">
        <v>0.40175</v>
      </c>
      <c r="F382" s="8">
        <v>3.5</v>
      </c>
    </row>
    <row r="383" spans="1:6" x14ac:dyDescent="0.25">
      <c r="A383" t="s">
        <v>385</v>
      </c>
      <c r="B383" s="5">
        <v>-2</v>
      </c>
      <c r="C383" s="6">
        <v>0</v>
      </c>
      <c r="D383" s="7">
        <v>1.6</v>
      </c>
      <c r="E383" s="6">
        <v>0</v>
      </c>
      <c r="F383" s="8">
        <v>3.5</v>
      </c>
    </row>
    <row r="384" spans="1:6" x14ac:dyDescent="0.25">
      <c r="A384" t="s">
        <v>386</v>
      </c>
      <c r="B384" s="5">
        <v>40</v>
      </c>
      <c r="C384" s="6">
        <v>1.61006</v>
      </c>
      <c r="D384" s="7">
        <f>+(C384*0.18)+C384</f>
        <v>1.8998708</v>
      </c>
      <c r="E384" s="6">
        <v>0.44649</v>
      </c>
      <c r="F384" s="8">
        <v>4</v>
      </c>
    </row>
    <row r="385" spans="1:6" x14ac:dyDescent="0.25">
      <c r="A385" t="s">
        <v>387</v>
      </c>
      <c r="B385" s="5">
        <v>125</v>
      </c>
      <c r="C385" s="6">
        <v>1.52542</v>
      </c>
      <c r="D385" s="7">
        <f>+(C385*0.18)+C385</f>
        <v>1.7999955999999999</v>
      </c>
      <c r="E385" s="6">
        <v>0.48441000000000001</v>
      </c>
      <c r="F385" s="8">
        <v>4</v>
      </c>
    </row>
    <row r="386" spans="1:6" x14ac:dyDescent="0.25">
      <c r="A386" t="s">
        <v>388</v>
      </c>
      <c r="B386" s="5">
        <v>2</v>
      </c>
      <c r="C386" s="6">
        <v>2.1186400000000001</v>
      </c>
      <c r="D386" s="7">
        <f>+(C386*0.18)+C386</f>
        <v>2.4999951999999999</v>
      </c>
      <c r="E386" s="6">
        <v>0.67279999999999995</v>
      </c>
      <c r="F386" s="8">
        <v>5</v>
      </c>
    </row>
    <row r="387" spans="1:6" x14ac:dyDescent="0.25">
      <c r="A387" t="s">
        <v>389</v>
      </c>
      <c r="D387" s="7"/>
      <c r="F387" s="8">
        <v>6.5</v>
      </c>
    </row>
    <row r="388" spans="1:6" x14ac:dyDescent="0.25">
      <c r="A388" t="s">
        <v>390</v>
      </c>
      <c r="B388" s="5">
        <v>5</v>
      </c>
      <c r="C388" s="6">
        <v>6.6101599999999996</v>
      </c>
      <c r="D388" s="7">
        <f>+(C388*0.18)+C388</f>
        <v>7.7999887999999995</v>
      </c>
      <c r="E388" s="6">
        <v>2.0991300000000002</v>
      </c>
    </row>
    <row r="389" spans="1:6" x14ac:dyDescent="0.25">
      <c r="A389" t="s">
        <v>391</v>
      </c>
      <c r="B389" s="5">
        <v>8</v>
      </c>
      <c r="C389" s="6">
        <v>2.1186400000000001</v>
      </c>
      <c r="D389" s="7">
        <f>+(C389*0.18)+C389</f>
        <v>2.4999951999999999</v>
      </c>
      <c r="E389" s="6">
        <v>0.67279999999999995</v>
      </c>
    </row>
    <row r="390" spans="1:6" x14ac:dyDescent="0.25">
      <c r="A390" t="s">
        <v>392</v>
      </c>
      <c r="B390" s="5">
        <v>4</v>
      </c>
      <c r="C390" s="6">
        <v>2.472</v>
      </c>
      <c r="D390" s="7">
        <f>+(C390*0.18)+C390</f>
        <v>2.91696</v>
      </c>
      <c r="E390" s="6">
        <v>0.626</v>
      </c>
    </row>
    <row r="391" spans="1:6" x14ac:dyDescent="0.25">
      <c r="A391" t="s">
        <v>393</v>
      </c>
      <c r="B391" s="5">
        <v>2</v>
      </c>
      <c r="C391" s="6">
        <v>4.2372800000000002</v>
      </c>
      <c r="D391" s="7">
        <f>+(C391*0.18)+C391</f>
        <v>4.9999903999999997</v>
      </c>
      <c r="E391" s="6">
        <v>1.3455999999999999</v>
      </c>
    </row>
    <row r="392" spans="1:6" x14ac:dyDescent="0.25">
      <c r="A392" t="s">
        <v>394</v>
      </c>
      <c r="B392" s="5">
        <v>-2</v>
      </c>
      <c r="C392" s="6">
        <v>0</v>
      </c>
      <c r="D392" s="7">
        <f>+(C392*0.18)+C392</f>
        <v>0</v>
      </c>
      <c r="E392" s="6">
        <v>0</v>
      </c>
    </row>
    <row r="393" spans="1:6" x14ac:dyDescent="0.25">
      <c r="A393" t="s">
        <v>395</v>
      </c>
      <c r="B393" s="5">
        <v>8</v>
      </c>
      <c r="C393" s="6">
        <v>3.5311699999999999</v>
      </c>
      <c r="D393" s="7">
        <v>3.75</v>
      </c>
    </row>
    <row r="394" spans="1:6" x14ac:dyDescent="0.25">
      <c r="A394" t="s">
        <v>396</v>
      </c>
      <c r="B394" s="5">
        <v>13</v>
      </c>
      <c r="C394" s="6">
        <v>1.62429</v>
      </c>
      <c r="D394" s="7">
        <f t="shared" ref="D394:D399" si="8">+(C394*0.18)+C394</f>
        <v>1.9166622</v>
      </c>
      <c r="E394" s="6">
        <v>0.51580999999999999</v>
      </c>
    </row>
    <row r="395" spans="1:6" x14ac:dyDescent="0.25">
      <c r="A395" t="s">
        <v>397</v>
      </c>
      <c r="B395" s="5">
        <v>4</v>
      </c>
      <c r="C395" s="6">
        <v>2.472</v>
      </c>
      <c r="D395" s="7">
        <f t="shared" si="8"/>
        <v>2.91696</v>
      </c>
      <c r="E395" s="6">
        <v>0.626</v>
      </c>
    </row>
    <row r="396" spans="1:6" x14ac:dyDescent="0.25">
      <c r="A396" t="s">
        <v>398</v>
      </c>
      <c r="B396" s="5">
        <v>2</v>
      </c>
      <c r="C396" s="6">
        <v>3.5451899999999998</v>
      </c>
      <c r="D396" s="7">
        <f t="shared" si="8"/>
        <v>4.1833241999999995</v>
      </c>
      <c r="E396" s="6">
        <v>1.12581</v>
      </c>
    </row>
    <row r="397" spans="1:6" x14ac:dyDescent="0.25">
      <c r="A397" t="s">
        <v>399</v>
      </c>
      <c r="B397" s="5">
        <v>4</v>
      </c>
      <c r="C397" s="6">
        <v>2.472</v>
      </c>
      <c r="D397" s="7">
        <f t="shared" si="8"/>
        <v>2.91696</v>
      </c>
      <c r="E397" s="6">
        <v>0.626</v>
      </c>
    </row>
    <row r="398" spans="1:6" x14ac:dyDescent="0.25">
      <c r="A398" t="s">
        <v>400</v>
      </c>
      <c r="B398" s="5">
        <v>1</v>
      </c>
      <c r="C398" s="6">
        <v>3.5451899999999998</v>
      </c>
      <c r="D398" s="7">
        <f t="shared" si="8"/>
        <v>4.1833241999999995</v>
      </c>
      <c r="E398" s="6">
        <v>1.12581</v>
      </c>
    </row>
    <row r="399" spans="1:6" x14ac:dyDescent="0.25">
      <c r="A399" t="s">
        <v>401</v>
      </c>
      <c r="B399" s="5">
        <v>6</v>
      </c>
      <c r="C399" s="6">
        <v>3.3898299999999999</v>
      </c>
      <c r="D399" s="7">
        <f t="shared" si="8"/>
        <v>3.9999994000000001</v>
      </c>
      <c r="E399" s="6">
        <v>1.0764800000000001</v>
      </c>
    </row>
    <row r="400" spans="1:6" x14ac:dyDescent="0.25">
      <c r="A400" t="s">
        <v>402</v>
      </c>
      <c r="B400" s="5">
        <v>7</v>
      </c>
      <c r="C400" s="6">
        <v>3.5815700000000001</v>
      </c>
      <c r="D400" s="7">
        <f>32.5/6</f>
        <v>5.416666666666667</v>
      </c>
      <c r="F400" s="8">
        <v>8</v>
      </c>
    </row>
    <row r="401" spans="1:6" x14ac:dyDescent="0.25">
      <c r="A401" t="s">
        <v>403</v>
      </c>
      <c r="B401" s="5">
        <v>19</v>
      </c>
      <c r="C401" s="6">
        <v>2.4929299999999999</v>
      </c>
      <c r="D401" s="7">
        <f>+(C401*0.18)+C401</f>
        <v>2.9416574</v>
      </c>
      <c r="E401" s="6">
        <v>0.79166000000000003</v>
      </c>
    </row>
    <row r="402" spans="1:6" x14ac:dyDescent="0.25">
      <c r="A402" t="s">
        <v>404</v>
      </c>
      <c r="B402" s="5">
        <v>23</v>
      </c>
      <c r="C402" s="6">
        <v>1.76553</v>
      </c>
      <c r="D402" s="7">
        <f>+(C402*0.18)+C402</f>
        <v>2.0833254000000001</v>
      </c>
      <c r="E402" s="6">
        <v>0.56066000000000005</v>
      </c>
    </row>
    <row r="403" spans="1:6" x14ac:dyDescent="0.25">
      <c r="A403" t="s">
        <v>405</v>
      </c>
      <c r="B403" s="5">
        <v>8</v>
      </c>
      <c r="C403" s="6">
        <v>3.5311699999999999</v>
      </c>
      <c r="D403" s="7">
        <v>7</v>
      </c>
      <c r="F403" s="8">
        <v>12</v>
      </c>
    </row>
    <row r="404" spans="1:6" x14ac:dyDescent="0.25">
      <c r="A404" t="s">
        <v>406</v>
      </c>
      <c r="B404" s="5">
        <v>14</v>
      </c>
      <c r="C404" s="6">
        <v>5.08474</v>
      </c>
      <c r="D404" s="7">
        <v>28</v>
      </c>
      <c r="E404" s="6">
        <v>1.6147199999999999</v>
      </c>
    </row>
    <row r="405" spans="1:6" x14ac:dyDescent="0.25">
      <c r="A405" t="s">
        <v>407</v>
      </c>
      <c r="B405" s="5">
        <v>21</v>
      </c>
      <c r="C405" s="6">
        <v>2.2598799999999999</v>
      </c>
      <c r="D405" s="7">
        <f t="shared" ref="D405:D410" si="9">+(C405*0.18)+C405</f>
        <v>2.6666583999999998</v>
      </c>
      <c r="E405" s="6">
        <v>0.71765000000000001</v>
      </c>
    </row>
    <row r="406" spans="1:6" x14ac:dyDescent="0.25">
      <c r="A406" t="s">
        <v>408</v>
      </c>
      <c r="B406" s="5">
        <v>6</v>
      </c>
      <c r="C406" s="6">
        <v>25.423719999999999</v>
      </c>
      <c r="D406" s="7">
        <f t="shared" si="9"/>
        <v>29.999989599999999</v>
      </c>
      <c r="E406" s="6">
        <v>8.0735899999999994</v>
      </c>
    </row>
    <row r="407" spans="1:6" x14ac:dyDescent="0.25">
      <c r="A407" t="s">
        <v>409</v>
      </c>
      <c r="B407" s="5">
        <v>6</v>
      </c>
      <c r="C407" s="6">
        <v>27.966100000000001</v>
      </c>
      <c r="D407" s="7">
        <f t="shared" si="9"/>
        <v>32.999997999999998</v>
      </c>
      <c r="E407" s="6">
        <v>8.8809500000000003</v>
      </c>
    </row>
    <row r="408" spans="1:6" x14ac:dyDescent="0.25">
      <c r="A408" t="s">
        <v>410</v>
      </c>
      <c r="B408" s="5">
        <v>3</v>
      </c>
      <c r="C408" s="6">
        <v>40.679659999999998</v>
      </c>
      <c r="D408" s="7">
        <f t="shared" si="9"/>
        <v>48.001998799999996</v>
      </c>
      <c r="E408" s="6">
        <v>12.918279999999999</v>
      </c>
    </row>
    <row r="409" spans="1:6" x14ac:dyDescent="0.25">
      <c r="A409" t="s">
        <v>411</v>
      </c>
      <c r="B409" s="5">
        <v>3</v>
      </c>
      <c r="C409" s="6">
        <v>49.152540000000002</v>
      </c>
      <c r="D409" s="7">
        <f t="shared" si="9"/>
        <v>57.999997200000003</v>
      </c>
      <c r="E409" s="6">
        <v>15.60894</v>
      </c>
    </row>
    <row r="410" spans="1:6" x14ac:dyDescent="0.25">
      <c r="A410" t="s">
        <v>412</v>
      </c>
      <c r="B410" s="5">
        <v>11</v>
      </c>
      <c r="C410" s="6">
        <v>26.186440000000001</v>
      </c>
      <c r="D410" s="7">
        <f t="shared" si="9"/>
        <v>30.8999992</v>
      </c>
      <c r="E410" s="6">
        <v>8.9069500000000001</v>
      </c>
    </row>
    <row r="411" spans="1:6" x14ac:dyDescent="0.25">
      <c r="A411" t="s">
        <v>413</v>
      </c>
      <c r="D411" s="7">
        <v>7</v>
      </c>
    </row>
    <row r="412" spans="1:6" x14ac:dyDescent="0.25">
      <c r="A412" t="s">
        <v>413</v>
      </c>
      <c r="D412" s="7">
        <v>6.5</v>
      </c>
    </row>
    <row r="413" spans="1:6" x14ac:dyDescent="0.25">
      <c r="A413" t="s">
        <v>414</v>
      </c>
      <c r="D413" s="7">
        <v>7</v>
      </c>
    </row>
    <row r="414" spans="1:6" x14ac:dyDescent="0.25">
      <c r="A414" t="s">
        <v>415</v>
      </c>
      <c r="B414" s="5">
        <v>8</v>
      </c>
      <c r="C414" s="6">
        <v>36.016800000000003</v>
      </c>
      <c r="D414" s="7">
        <f>+(C414*0.18)+C414</f>
        <v>42.499824000000004</v>
      </c>
      <c r="E414" s="6">
        <v>11.43754</v>
      </c>
      <c r="F414" s="8">
        <v>55</v>
      </c>
    </row>
    <row r="415" spans="1:6" x14ac:dyDescent="0.25">
      <c r="A415" t="s">
        <v>416</v>
      </c>
      <c r="D415" s="7">
        <v>24</v>
      </c>
    </row>
    <row r="416" spans="1:6" x14ac:dyDescent="0.25">
      <c r="A416" t="s">
        <v>417</v>
      </c>
      <c r="D416" s="7">
        <v>13</v>
      </c>
    </row>
    <row r="417" spans="1:6" x14ac:dyDescent="0.25">
      <c r="A417" t="s">
        <v>418</v>
      </c>
      <c r="B417" s="5">
        <v>-4</v>
      </c>
      <c r="C417" s="6">
        <v>0</v>
      </c>
      <c r="D417" s="7">
        <v>7.5</v>
      </c>
      <c r="E417" s="6">
        <v>0</v>
      </c>
    </row>
    <row r="418" spans="1:6" x14ac:dyDescent="0.25">
      <c r="A418" t="s">
        <v>419</v>
      </c>
      <c r="D418" s="7">
        <v>6</v>
      </c>
    </row>
    <row r="419" spans="1:6" x14ac:dyDescent="0.25">
      <c r="A419" t="s">
        <v>420</v>
      </c>
      <c r="D419" s="7">
        <v>3</v>
      </c>
    </row>
    <row r="420" spans="1:6" x14ac:dyDescent="0.25">
      <c r="A420" t="s">
        <v>421</v>
      </c>
      <c r="D420" s="7">
        <v>9</v>
      </c>
    </row>
    <row r="421" spans="1:6" x14ac:dyDescent="0.25">
      <c r="A421" t="s">
        <v>422</v>
      </c>
      <c r="D421" s="7">
        <v>6</v>
      </c>
    </row>
    <row r="422" spans="1:6" x14ac:dyDescent="0.25">
      <c r="A422" t="s">
        <v>423</v>
      </c>
      <c r="B422" s="5">
        <v>-3</v>
      </c>
      <c r="C422" s="6">
        <v>0</v>
      </c>
      <c r="D422" s="7">
        <f>+(C422*0.18)+C422</f>
        <v>0</v>
      </c>
      <c r="E422" s="6">
        <v>0</v>
      </c>
      <c r="F422" s="8">
        <v>18</v>
      </c>
    </row>
    <row r="423" spans="1:6" x14ac:dyDescent="0.25">
      <c r="A423" t="s">
        <v>424</v>
      </c>
      <c r="B423" s="5">
        <v>2</v>
      </c>
      <c r="C423" s="6">
        <v>6.2542299999999997</v>
      </c>
      <c r="D423" s="7">
        <v>8</v>
      </c>
      <c r="E423" s="6">
        <v>1.9861</v>
      </c>
    </row>
    <row r="424" spans="1:6" x14ac:dyDescent="0.25">
      <c r="A424" t="s">
        <v>425</v>
      </c>
      <c r="B424" s="5">
        <v>-7</v>
      </c>
      <c r="C424" s="6">
        <v>0</v>
      </c>
      <c r="D424" s="7">
        <v>28</v>
      </c>
      <c r="E424" s="6">
        <v>0</v>
      </c>
      <c r="F424" s="8">
        <v>36</v>
      </c>
    </row>
    <row r="425" spans="1:6" x14ac:dyDescent="0.25">
      <c r="A425" t="s">
        <v>426</v>
      </c>
      <c r="B425" s="5">
        <v>-3</v>
      </c>
      <c r="C425" s="6">
        <v>0</v>
      </c>
      <c r="D425" s="7">
        <v>6</v>
      </c>
      <c r="E425" s="6">
        <v>0</v>
      </c>
      <c r="F425" s="8">
        <v>12</v>
      </c>
    </row>
    <row r="426" spans="1:6" x14ac:dyDescent="0.25">
      <c r="A426" t="s">
        <v>427</v>
      </c>
      <c r="D426" s="7">
        <v>7</v>
      </c>
    </row>
    <row r="427" spans="1:6" x14ac:dyDescent="0.25">
      <c r="A427" t="s">
        <v>428</v>
      </c>
      <c r="D427" s="7">
        <v>15.5</v>
      </c>
    </row>
    <row r="428" spans="1:6" x14ac:dyDescent="0.25">
      <c r="A428" t="s">
        <v>429</v>
      </c>
      <c r="D428" s="7">
        <v>45</v>
      </c>
    </row>
    <row r="429" spans="1:6" x14ac:dyDescent="0.25">
      <c r="A429" t="s">
        <v>430</v>
      </c>
      <c r="B429" s="5">
        <v>6</v>
      </c>
      <c r="C429" s="6">
        <v>16.52542</v>
      </c>
      <c r="D429" s="7">
        <f>+(C429*0.18)+C429</f>
        <v>19.499995600000002</v>
      </c>
      <c r="E429" s="6">
        <v>5.2478300000000004</v>
      </c>
      <c r="F429" s="8">
        <v>28</v>
      </c>
    </row>
    <row r="430" spans="1:6" x14ac:dyDescent="0.25">
      <c r="A430" t="s">
        <v>431</v>
      </c>
      <c r="B430" s="5">
        <v>-2</v>
      </c>
      <c r="C430" s="6">
        <v>0</v>
      </c>
      <c r="D430" s="7">
        <f>+(C430*0.18)+C430</f>
        <v>0</v>
      </c>
      <c r="E430" s="6">
        <v>0</v>
      </c>
    </row>
    <row r="431" spans="1:6" x14ac:dyDescent="0.25">
      <c r="A431" t="s">
        <v>432</v>
      </c>
      <c r="B431" s="5">
        <v>3</v>
      </c>
      <c r="C431" s="6">
        <v>13.55932</v>
      </c>
      <c r="D431" s="7">
        <f>+(C431*0.18)+C431</f>
        <v>15.9999976</v>
      </c>
      <c r="E431" s="6">
        <v>4.3059099999999999</v>
      </c>
    </row>
    <row r="432" spans="1:6" x14ac:dyDescent="0.25">
      <c r="A432" t="s">
        <v>433</v>
      </c>
      <c r="B432" s="5">
        <v>3</v>
      </c>
      <c r="C432" s="6">
        <v>12.71186</v>
      </c>
      <c r="D432" s="7">
        <v>15.5</v>
      </c>
      <c r="E432" s="6">
        <v>4.0367899999999999</v>
      </c>
    </row>
    <row r="433" spans="1:6" x14ac:dyDescent="0.25">
      <c r="A433" t="s">
        <v>434</v>
      </c>
      <c r="B433" s="5">
        <v>5</v>
      </c>
      <c r="C433" s="6">
        <v>13.841799999999999</v>
      </c>
      <c r="D433" s="7">
        <f t="shared" ref="D433:D453" si="10">+(C433*0.18)+C433</f>
        <v>16.333323999999998</v>
      </c>
      <c r="E433" s="6">
        <v>4.3956200000000001</v>
      </c>
    </row>
    <row r="434" spans="1:6" x14ac:dyDescent="0.25">
      <c r="A434" t="s">
        <v>435</v>
      </c>
      <c r="B434" s="5">
        <v>4</v>
      </c>
      <c r="C434" s="6">
        <v>19.067789999999999</v>
      </c>
      <c r="D434" s="7">
        <f t="shared" si="10"/>
        <v>22.499992199999998</v>
      </c>
      <c r="E434" s="6">
        <v>6.0551899999999996</v>
      </c>
    </row>
    <row r="435" spans="1:6" x14ac:dyDescent="0.25">
      <c r="A435" t="s">
        <v>436</v>
      </c>
      <c r="B435" s="5">
        <v>1000</v>
      </c>
      <c r="C435" s="6">
        <v>2.5420000000000002E-2</v>
      </c>
      <c r="D435" s="7">
        <f t="shared" si="10"/>
        <v>2.9995600000000001E-2</v>
      </c>
      <c r="E435" s="6">
        <v>8.0700000000000008E-3</v>
      </c>
      <c r="F435" s="8">
        <v>0.3</v>
      </c>
    </row>
    <row r="436" spans="1:6" x14ac:dyDescent="0.25">
      <c r="A436" t="s">
        <v>437</v>
      </c>
      <c r="B436" s="5">
        <v>1496</v>
      </c>
      <c r="C436" s="6">
        <v>7.3109999999999994E-2</v>
      </c>
      <c r="D436" s="7">
        <f t="shared" si="10"/>
        <v>8.6269799999999994E-2</v>
      </c>
      <c r="E436" s="6">
        <v>2.3220000000000001E-2</v>
      </c>
      <c r="F436" s="8">
        <v>0.3</v>
      </c>
    </row>
    <row r="437" spans="1:6" x14ac:dyDescent="0.25">
      <c r="A437" t="s">
        <v>438</v>
      </c>
      <c r="B437" s="5">
        <v>11</v>
      </c>
      <c r="C437" s="6">
        <v>4.2372800000000002</v>
      </c>
      <c r="D437" s="7">
        <f t="shared" si="10"/>
        <v>4.9999903999999997</v>
      </c>
      <c r="E437" s="6">
        <v>1.3455999999999999</v>
      </c>
      <c r="F437" s="8">
        <v>10</v>
      </c>
    </row>
    <row r="438" spans="1:6" x14ac:dyDescent="0.25">
      <c r="A438" t="s">
        <v>439</v>
      </c>
      <c r="B438" s="5">
        <v>9</v>
      </c>
      <c r="C438" s="6">
        <v>4.2372800000000002</v>
      </c>
      <c r="D438" s="7">
        <f t="shared" si="10"/>
        <v>4.9999903999999997</v>
      </c>
      <c r="E438" s="6">
        <v>1.3455999999999999</v>
      </c>
      <c r="F438" s="8">
        <v>10</v>
      </c>
    </row>
    <row r="439" spans="1:6" x14ac:dyDescent="0.25">
      <c r="A439" t="s">
        <v>440</v>
      </c>
      <c r="B439" s="5">
        <v>9</v>
      </c>
      <c r="C439" s="6">
        <v>4.2372800000000002</v>
      </c>
      <c r="D439" s="7">
        <f t="shared" si="10"/>
        <v>4.9999903999999997</v>
      </c>
      <c r="E439" s="6">
        <v>1.3455999999999999</v>
      </c>
      <c r="F439" s="8">
        <v>10</v>
      </c>
    </row>
    <row r="440" spans="1:6" x14ac:dyDescent="0.25">
      <c r="A440" t="s">
        <v>441</v>
      </c>
      <c r="B440" s="5">
        <v>12</v>
      </c>
      <c r="C440" s="6">
        <v>4.2372800000000002</v>
      </c>
      <c r="D440" s="7">
        <f t="shared" si="10"/>
        <v>4.9999903999999997</v>
      </c>
      <c r="E440" s="6">
        <v>1.3455999999999999</v>
      </c>
      <c r="F440" s="8">
        <v>10</v>
      </c>
    </row>
    <row r="441" spans="1:6" x14ac:dyDescent="0.25">
      <c r="A441" t="s">
        <v>442</v>
      </c>
      <c r="B441" s="5">
        <v>7</v>
      </c>
      <c r="C441" s="6">
        <v>5.08474</v>
      </c>
      <c r="D441" s="7">
        <f t="shared" si="10"/>
        <v>5.9999932000000005</v>
      </c>
      <c r="E441" s="6">
        <v>1.6147199999999999</v>
      </c>
      <c r="F441" s="8">
        <v>10</v>
      </c>
    </row>
    <row r="442" spans="1:6" x14ac:dyDescent="0.25">
      <c r="A442" t="s">
        <v>443</v>
      </c>
      <c r="B442" s="5">
        <v>10</v>
      </c>
      <c r="C442" s="6">
        <v>4.2372800000000002</v>
      </c>
      <c r="D442" s="7">
        <f t="shared" si="10"/>
        <v>4.9999903999999997</v>
      </c>
      <c r="E442" s="6">
        <v>1.3455999999999999</v>
      </c>
      <c r="F442" s="8">
        <v>10</v>
      </c>
    </row>
    <row r="443" spans="1:6" x14ac:dyDescent="0.25">
      <c r="A443" t="s">
        <v>444</v>
      </c>
      <c r="B443" s="5">
        <v>12</v>
      </c>
      <c r="C443" s="6">
        <v>5.08474</v>
      </c>
      <c r="D443" s="7">
        <f t="shared" si="10"/>
        <v>5.9999932000000005</v>
      </c>
      <c r="E443" s="6">
        <v>1.6147199999999999</v>
      </c>
      <c r="F443" s="8">
        <v>10</v>
      </c>
    </row>
    <row r="444" spans="1:6" x14ac:dyDescent="0.25">
      <c r="A444" t="s">
        <v>445</v>
      </c>
      <c r="B444" s="5">
        <v>12</v>
      </c>
      <c r="C444" s="6">
        <v>4.2372800000000002</v>
      </c>
      <c r="D444" s="7">
        <f t="shared" si="10"/>
        <v>4.9999903999999997</v>
      </c>
      <c r="E444" s="6">
        <v>1.3455999999999999</v>
      </c>
      <c r="F444" s="8">
        <v>10</v>
      </c>
    </row>
    <row r="445" spans="1:6" x14ac:dyDescent="0.25">
      <c r="A445" t="s">
        <v>446</v>
      </c>
      <c r="B445" s="5">
        <v>12</v>
      </c>
      <c r="C445" s="6">
        <v>4.2372800000000002</v>
      </c>
      <c r="D445" s="7">
        <f t="shared" si="10"/>
        <v>4.9999903999999997</v>
      </c>
      <c r="E445" s="6">
        <v>1.3455999999999999</v>
      </c>
      <c r="F445" s="8">
        <v>10</v>
      </c>
    </row>
    <row r="446" spans="1:6" x14ac:dyDescent="0.25">
      <c r="A446" t="s">
        <v>447</v>
      </c>
      <c r="B446" s="5">
        <v>6</v>
      </c>
      <c r="C446" s="6">
        <v>5.08474</v>
      </c>
      <c r="D446" s="7">
        <f t="shared" si="10"/>
        <v>5.9999932000000005</v>
      </c>
      <c r="E446" s="6">
        <v>1.6147199999999999</v>
      </c>
      <c r="F446" s="8">
        <v>10</v>
      </c>
    </row>
    <row r="447" spans="1:6" x14ac:dyDescent="0.25">
      <c r="A447" t="s">
        <v>448</v>
      </c>
      <c r="B447" s="5">
        <v>6</v>
      </c>
      <c r="C447" s="6">
        <v>5.08474</v>
      </c>
      <c r="D447" s="7">
        <f t="shared" si="10"/>
        <v>5.9999932000000005</v>
      </c>
      <c r="E447" s="6">
        <v>1.6147199999999999</v>
      </c>
      <c r="F447" s="8">
        <v>10</v>
      </c>
    </row>
    <row r="448" spans="1:6" x14ac:dyDescent="0.25">
      <c r="A448" t="s">
        <v>449</v>
      </c>
      <c r="B448" s="5">
        <v>6</v>
      </c>
      <c r="C448" s="6">
        <v>4.2372800000000002</v>
      </c>
      <c r="D448" s="7">
        <f t="shared" si="10"/>
        <v>4.9999903999999997</v>
      </c>
      <c r="E448" s="6">
        <v>1.3455999999999999</v>
      </c>
      <c r="F448" s="8">
        <v>10</v>
      </c>
    </row>
    <row r="449" spans="1:6" x14ac:dyDescent="0.25">
      <c r="A449" t="s">
        <v>450</v>
      </c>
      <c r="B449" s="5">
        <v>5</v>
      </c>
      <c r="C449" s="6">
        <v>5.08474</v>
      </c>
      <c r="D449" s="7">
        <f t="shared" si="10"/>
        <v>5.9999932000000005</v>
      </c>
      <c r="E449" s="6">
        <v>1.6147199999999999</v>
      </c>
      <c r="F449" s="8">
        <v>10</v>
      </c>
    </row>
    <row r="450" spans="1:6" x14ac:dyDescent="0.25">
      <c r="A450" t="s">
        <v>451</v>
      </c>
      <c r="B450" s="5">
        <v>6</v>
      </c>
      <c r="C450" s="6">
        <v>4.2372800000000002</v>
      </c>
      <c r="D450" s="7">
        <f t="shared" si="10"/>
        <v>4.9999903999999997</v>
      </c>
      <c r="E450" s="6">
        <v>1.3455999999999999</v>
      </c>
      <c r="F450" s="8">
        <v>10</v>
      </c>
    </row>
    <row r="451" spans="1:6" x14ac:dyDescent="0.25">
      <c r="A451" t="s">
        <v>452</v>
      </c>
      <c r="B451" s="5">
        <v>6</v>
      </c>
      <c r="C451" s="6">
        <v>4.2372800000000002</v>
      </c>
      <c r="D451" s="7">
        <f t="shared" si="10"/>
        <v>4.9999903999999997</v>
      </c>
      <c r="E451" s="6">
        <v>1.3455999999999999</v>
      </c>
      <c r="F451" s="8">
        <v>10</v>
      </c>
    </row>
    <row r="452" spans="1:6" x14ac:dyDescent="0.25">
      <c r="A452" t="s">
        <v>453</v>
      </c>
      <c r="B452" s="5">
        <v>6</v>
      </c>
      <c r="C452" s="6">
        <v>5.08474</v>
      </c>
      <c r="D452" s="7">
        <f t="shared" si="10"/>
        <v>5.9999932000000005</v>
      </c>
      <c r="E452" s="6">
        <v>1.6147199999999999</v>
      </c>
      <c r="F452" s="8">
        <v>10</v>
      </c>
    </row>
    <row r="453" spans="1:6" x14ac:dyDescent="0.25">
      <c r="A453" t="s">
        <v>454</v>
      </c>
      <c r="B453" s="5">
        <v>6</v>
      </c>
      <c r="C453" s="6">
        <v>5.08474</v>
      </c>
      <c r="D453" s="7">
        <f t="shared" si="10"/>
        <v>5.9999932000000005</v>
      </c>
      <c r="E453" s="6">
        <v>1.6147199999999999</v>
      </c>
    </row>
    <row r="454" spans="1:6" x14ac:dyDescent="0.25">
      <c r="A454" t="s">
        <v>455</v>
      </c>
      <c r="D454" s="7">
        <v>4.5</v>
      </c>
    </row>
    <row r="455" spans="1:6" x14ac:dyDescent="0.25">
      <c r="A455" t="s">
        <v>456</v>
      </c>
      <c r="D455" s="7">
        <v>4</v>
      </c>
    </row>
    <row r="456" spans="1:6" x14ac:dyDescent="0.25">
      <c r="A456" t="s">
        <v>457</v>
      </c>
      <c r="D456" s="7">
        <v>4</v>
      </c>
    </row>
    <row r="457" spans="1:6" x14ac:dyDescent="0.25">
      <c r="A457" t="s">
        <v>458</v>
      </c>
      <c r="B457" s="5">
        <v>9</v>
      </c>
      <c r="C457" s="6">
        <v>90.631349999999998</v>
      </c>
      <c r="D457" s="7">
        <f>+(C457*0.18)+C457</f>
        <v>106.944993</v>
      </c>
      <c r="E457" s="6">
        <v>22.944649999999999</v>
      </c>
    </row>
    <row r="458" spans="1:6" x14ac:dyDescent="0.25">
      <c r="A458" t="s">
        <v>459</v>
      </c>
      <c r="B458" s="5">
        <v>0</v>
      </c>
      <c r="C458" s="6">
        <v>80.506770000000003</v>
      </c>
      <c r="D458" s="7">
        <f>+(C458*0.18)+C458</f>
        <v>94.997988599999999</v>
      </c>
      <c r="E458" s="6">
        <v>25.565819999999999</v>
      </c>
    </row>
    <row r="459" spans="1:6" x14ac:dyDescent="0.25">
      <c r="A459" t="s">
        <v>460</v>
      </c>
      <c r="B459" s="5">
        <v>-7</v>
      </c>
      <c r="C459" s="6">
        <v>0</v>
      </c>
      <c r="D459" s="7">
        <f>+(C459*0.18)+C459</f>
        <v>0</v>
      </c>
      <c r="E459" s="6">
        <v>0</v>
      </c>
    </row>
    <row r="460" spans="1:6" x14ac:dyDescent="0.25">
      <c r="A460" t="s">
        <v>461</v>
      </c>
      <c r="D460" s="7">
        <v>165</v>
      </c>
      <c r="F460" s="8">
        <v>180</v>
      </c>
    </row>
    <row r="461" spans="1:6" x14ac:dyDescent="0.25">
      <c r="A461" t="s">
        <v>462</v>
      </c>
      <c r="B461" s="5">
        <v>-1</v>
      </c>
      <c r="C461" s="6">
        <v>76.271180000000001</v>
      </c>
      <c r="D461" s="7">
        <v>135</v>
      </c>
      <c r="E461" s="6">
        <v>24.220759999999999</v>
      </c>
      <c r="F461" s="8">
        <v>160</v>
      </c>
    </row>
    <row r="462" spans="1:6" x14ac:dyDescent="0.25">
      <c r="A462" t="s">
        <v>463</v>
      </c>
      <c r="B462" s="5">
        <v>2</v>
      </c>
      <c r="C462" s="6">
        <v>102.54</v>
      </c>
      <c r="D462" s="7">
        <f>+(C462*0.18)+C462</f>
        <v>120.99720000000001</v>
      </c>
      <c r="E462" s="6">
        <v>32.562719999999999</v>
      </c>
    </row>
    <row r="463" spans="1:6" x14ac:dyDescent="0.25">
      <c r="A463" t="s">
        <v>464</v>
      </c>
      <c r="B463" s="5">
        <v>3</v>
      </c>
      <c r="C463" s="6">
        <v>136.72378</v>
      </c>
      <c r="D463" s="7">
        <f>+(C463*0.18)+C463</f>
        <v>161.3340604</v>
      </c>
      <c r="E463" s="6">
        <v>43.41816</v>
      </c>
    </row>
    <row r="464" spans="1:6" x14ac:dyDescent="0.25">
      <c r="A464" t="s">
        <v>465</v>
      </c>
      <c r="B464" s="5">
        <v>7</v>
      </c>
      <c r="C464" s="6">
        <v>4.9062999999999999</v>
      </c>
      <c r="D464" s="7">
        <f>+(C464*0.18)+C464</f>
        <v>5.789434</v>
      </c>
      <c r="E464" s="6">
        <v>1.5580499999999999</v>
      </c>
    </row>
    <row r="465" spans="1:6" x14ac:dyDescent="0.25">
      <c r="A465" t="s">
        <v>466</v>
      </c>
      <c r="B465" s="5">
        <v>12</v>
      </c>
      <c r="C465" s="6">
        <v>10.1694</v>
      </c>
      <c r="D465" s="7">
        <f>+(C465*0.18)+C465</f>
        <v>11.999891999999999</v>
      </c>
      <c r="E465" s="6">
        <v>3.2294100000000001</v>
      </c>
    </row>
    <row r="466" spans="1:6" x14ac:dyDescent="0.25">
      <c r="A466" t="s">
        <v>467</v>
      </c>
      <c r="B466" s="5">
        <v>193</v>
      </c>
      <c r="C466" s="6">
        <v>6.5390800000000002</v>
      </c>
      <c r="D466" s="7">
        <v>9</v>
      </c>
      <c r="E466" s="6">
        <v>1.78701</v>
      </c>
      <c r="F466" s="8">
        <v>12</v>
      </c>
    </row>
    <row r="467" spans="1:6" x14ac:dyDescent="0.25">
      <c r="A467" t="s">
        <v>468</v>
      </c>
      <c r="B467" s="5">
        <v>79</v>
      </c>
      <c r="C467" s="6">
        <v>6.9747899999999996</v>
      </c>
      <c r="D467" s="7">
        <v>10</v>
      </c>
      <c r="E467" s="6">
        <v>1.91649</v>
      </c>
      <c r="F467" s="8">
        <v>13</v>
      </c>
    </row>
    <row r="468" spans="1:6" x14ac:dyDescent="0.25">
      <c r="A468" t="s">
        <v>469</v>
      </c>
      <c r="B468" s="5">
        <v>10</v>
      </c>
      <c r="C468" s="6">
        <v>1.9491499999999999</v>
      </c>
      <c r="D468" s="7">
        <v>9.5</v>
      </c>
      <c r="E468" s="6">
        <v>0.61897000000000002</v>
      </c>
      <c r="F468" s="8">
        <v>15</v>
      </c>
    </row>
    <row r="469" spans="1:6" x14ac:dyDescent="0.25">
      <c r="A469" t="s">
        <v>470</v>
      </c>
      <c r="D469" s="7">
        <v>6.9</v>
      </c>
      <c r="F469" s="8">
        <v>15</v>
      </c>
    </row>
    <row r="470" spans="1:6" x14ac:dyDescent="0.25">
      <c r="A470" t="s">
        <v>471</v>
      </c>
      <c r="D470" s="7">
        <v>9.15</v>
      </c>
      <c r="F470" s="8">
        <v>20</v>
      </c>
    </row>
    <row r="471" spans="1:6" x14ac:dyDescent="0.25">
      <c r="A471" t="s">
        <v>472</v>
      </c>
      <c r="D471" s="7">
        <v>2.5</v>
      </c>
    </row>
    <row r="472" spans="1:6" x14ac:dyDescent="0.25">
      <c r="A472" t="s">
        <v>473</v>
      </c>
      <c r="B472" s="5">
        <v>35</v>
      </c>
      <c r="C472" s="6">
        <v>2.03389</v>
      </c>
      <c r="D472" s="7">
        <f t="shared" ref="D472:D477" si="11">+(C472*0.18)+C472</f>
        <v>2.3999902</v>
      </c>
      <c r="E472" s="6">
        <v>0.64588000000000001</v>
      </c>
    </row>
    <row r="473" spans="1:6" x14ac:dyDescent="0.25">
      <c r="A473" t="s">
        <v>474</v>
      </c>
      <c r="B473" s="5">
        <v>-149</v>
      </c>
      <c r="C473" s="6">
        <v>0</v>
      </c>
      <c r="D473" s="7">
        <f t="shared" si="11"/>
        <v>0</v>
      </c>
      <c r="E473" s="6">
        <v>0</v>
      </c>
    </row>
    <row r="474" spans="1:6" x14ac:dyDescent="0.25">
      <c r="A474" t="s">
        <v>475</v>
      </c>
      <c r="B474" s="5">
        <v>532</v>
      </c>
      <c r="C474" s="6">
        <v>21.667560000000002</v>
      </c>
      <c r="D474" s="7">
        <f t="shared" si="11"/>
        <v>25.567720800000004</v>
      </c>
      <c r="E474" s="6">
        <v>5.4854599999999998</v>
      </c>
      <c r="F474" s="8">
        <v>27.5</v>
      </c>
    </row>
    <row r="475" spans="1:6" x14ac:dyDescent="0.25">
      <c r="A475" t="s">
        <v>476</v>
      </c>
      <c r="B475" s="5">
        <v>15242</v>
      </c>
      <c r="C475" s="6">
        <v>19.092220000000001</v>
      </c>
      <c r="D475" s="7">
        <f t="shared" si="11"/>
        <v>22.528819600000002</v>
      </c>
      <c r="E475" s="6">
        <v>4.8334700000000002</v>
      </c>
      <c r="F475" s="8">
        <v>25</v>
      </c>
    </row>
    <row r="476" spans="1:6" x14ac:dyDescent="0.25">
      <c r="A476" t="s">
        <v>477</v>
      </c>
      <c r="B476" s="5">
        <v>11</v>
      </c>
      <c r="C476" s="6">
        <v>1.1016900000000001</v>
      </c>
      <c r="D476" s="7">
        <f t="shared" si="11"/>
        <v>1.2999942</v>
      </c>
      <c r="E476" s="6">
        <v>0.34984999999999999</v>
      </c>
      <c r="F476" s="8">
        <v>3.5</v>
      </c>
    </row>
    <row r="477" spans="1:6" x14ac:dyDescent="0.25">
      <c r="A477" t="s">
        <v>478</v>
      </c>
      <c r="B477" s="5">
        <v>40</v>
      </c>
      <c r="C477" s="6">
        <v>1.39636</v>
      </c>
      <c r="D477" s="7">
        <f t="shared" si="11"/>
        <v>1.6477048000000001</v>
      </c>
      <c r="E477" s="6">
        <v>0.35350999999999999</v>
      </c>
      <c r="F477" s="8">
        <v>3.5</v>
      </c>
    </row>
    <row r="478" spans="1:6" x14ac:dyDescent="0.25">
      <c r="A478" t="s">
        <v>479</v>
      </c>
      <c r="B478" s="5">
        <v>-2</v>
      </c>
      <c r="C478" s="6">
        <v>0</v>
      </c>
      <c r="D478" s="7">
        <v>3.2</v>
      </c>
      <c r="E478" s="6">
        <v>0</v>
      </c>
      <c r="F478" s="8">
        <v>4</v>
      </c>
    </row>
    <row r="479" spans="1:6" x14ac:dyDescent="0.25">
      <c r="A479" t="s">
        <v>480</v>
      </c>
      <c r="B479" s="5">
        <v>32</v>
      </c>
      <c r="C479" s="6">
        <v>1.69682</v>
      </c>
      <c r="D479" s="7">
        <f t="shared" ref="D479:D490" si="12">+(C479*0.18)+C479</f>
        <v>2.0022476</v>
      </c>
      <c r="E479" s="6">
        <v>0.53883999999999999</v>
      </c>
      <c r="F479" s="8">
        <v>3.5</v>
      </c>
    </row>
    <row r="480" spans="1:6" x14ac:dyDescent="0.25">
      <c r="A480" t="s">
        <v>481</v>
      </c>
      <c r="B480" s="5">
        <v>13328</v>
      </c>
      <c r="C480" s="6">
        <v>21.198029999999999</v>
      </c>
      <c r="D480" s="7">
        <f t="shared" si="12"/>
        <v>25.0136754</v>
      </c>
      <c r="E480" s="6">
        <v>5.3665900000000004</v>
      </c>
      <c r="F480" s="8">
        <v>27</v>
      </c>
    </row>
    <row r="481" spans="1:6" x14ac:dyDescent="0.25">
      <c r="A481" t="s">
        <v>482</v>
      </c>
      <c r="B481" s="5">
        <v>4</v>
      </c>
      <c r="C481" s="6">
        <v>5.9323100000000002</v>
      </c>
      <c r="D481" s="7">
        <f t="shared" si="12"/>
        <v>7.0001258000000002</v>
      </c>
      <c r="E481" s="6">
        <v>1.8838699999999999</v>
      </c>
    </row>
    <row r="482" spans="1:6" x14ac:dyDescent="0.25">
      <c r="A482" t="s">
        <v>483</v>
      </c>
      <c r="B482" s="5">
        <v>0</v>
      </c>
      <c r="C482" s="6">
        <v>4.9788300000000003</v>
      </c>
      <c r="D482" s="7">
        <f t="shared" si="12"/>
        <v>5.8750194000000002</v>
      </c>
      <c r="E482" s="6">
        <v>1.58108</v>
      </c>
    </row>
    <row r="483" spans="1:6" x14ac:dyDescent="0.25">
      <c r="A483" t="s">
        <v>484</v>
      </c>
      <c r="B483" s="5">
        <v>1</v>
      </c>
      <c r="C483" s="6">
        <v>4.9032900000000001</v>
      </c>
      <c r="D483" s="7">
        <f t="shared" si="12"/>
        <v>5.7858822000000005</v>
      </c>
      <c r="E483" s="6">
        <v>1.5570900000000001</v>
      </c>
    </row>
    <row r="484" spans="1:6" x14ac:dyDescent="0.25">
      <c r="A484" t="s">
        <v>485</v>
      </c>
      <c r="B484" s="5">
        <v>18</v>
      </c>
      <c r="C484" s="6">
        <v>1.28531</v>
      </c>
      <c r="D484" s="7">
        <f t="shared" si="12"/>
        <v>1.5166658</v>
      </c>
      <c r="E484" s="6">
        <v>0.40816000000000002</v>
      </c>
    </row>
    <row r="485" spans="1:6" x14ac:dyDescent="0.25">
      <c r="A485" t="s">
        <v>486</v>
      </c>
      <c r="B485" s="5">
        <v>3</v>
      </c>
      <c r="C485" s="6">
        <v>7.0338900000000004</v>
      </c>
      <c r="D485" s="7">
        <f t="shared" si="12"/>
        <v>8.2999901999999999</v>
      </c>
      <c r="E485" s="6">
        <v>2.2336900000000002</v>
      </c>
    </row>
    <row r="486" spans="1:6" x14ac:dyDescent="0.25">
      <c r="A486" t="s">
        <v>487</v>
      </c>
      <c r="B486" s="5">
        <v>9</v>
      </c>
      <c r="C486" s="6">
        <v>2.1865199999999998</v>
      </c>
      <c r="D486" s="7">
        <f t="shared" si="12"/>
        <v>2.5800935999999997</v>
      </c>
      <c r="E486" s="6">
        <v>0.69435000000000002</v>
      </c>
    </row>
    <row r="487" spans="1:6" x14ac:dyDescent="0.25">
      <c r="A487" t="s">
        <v>488</v>
      </c>
      <c r="B487" s="5">
        <v>12</v>
      </c>
      <c r="C487" s="6">
        <v>2.3728799999999999</v>
      </c>
      <c r="D487" s="7">
        <f t="shared" si="12"/>
        <v>2.7999983999999998</v>
      </c>
      <c r="E487" s="6">
        <v>0.75353000000000003</v>
      </c>
    </row>
    <row r="488" spans="1:6" x14ac:dyDescent="0.25">
      <c r="A488" t="s">
        <v>489</v>
      </c>
      <c r="B488" s="5">
        <v>10</v>
      </c>
      <c r="C488" s="6">
        <v>2.8474499999999998</v>
      </c>
      <c r="D488" s="7">
        <f t="shared" si="12"/>
        <v>3.3599909999999999</v>
      </c>
      <c r="E488" s="6">
        <v>0.90424000000000004</v>
      </c>
    </row>
    <row r="489" spans="1:6" x14ac:dyDescent="0.25">
      <c r="A489" t="s">
        <v>490</v>
      </c>
      <c r="B489" s="5">
        <v>11</v>
      </c>
      <c r="C489" s="6">
        <v>2.3728799999999999</v>
      </c>
      <c r="D489" s="7">
        <f t="shared" si="12"/>
        <v>2.7999983999999998</v>
      </c>
      <c r="E489" s="6">
        <v>0.75353000000000003</v>
      </c>
    </row>
    <row r="490" spans="1:6" x14ac:dyDescent="0.25">
      <c r="A490" t="s">
        <v>491</v>
      </c>
      <c r="B490" s="5">
        <v>24</v>
      </c>
      <c r="C490" s="6">
        <v>2.6683300000000001</v>
      </c>
      <c r="D490" s="7">
        <f t="shared" si="12"/>
        <v>3.1486293999999999</v>
      </c>
      <c r="E490" s="6">
        <v>0.84736</v>
      </c>
    </row>
    <row r="491" spans="1:6" x14ac:dyDescent="0.25">
      <c r="A491" t="s">
        <v>492</v>
      </c>
      <c r="B491" s="5">
        <v>11</v>
      </c>
      <c r="C491" s="6">
        <v>5.2966100000000003</v>
      </c>
      <c r="D491" s="7">
        <v>7</v>
      </c>
      <c r="E491" s="6">
        <v>1.34091</v>
      </c>
      <c r="F491" s="8">
        <v>12</v>
      </c>
    </row>
    <row r="492" spans="1:6" x14ac:dyDescent="0.25">
      <c r="A492" t="s">
        <v>493</v>
      </c>
      <c r="B492" s="5">
        <v>8</v>
      </c>
      <c r="C492" s="6">
        <v>5.9321999999999999</v>
      </c>
      <c r="D492" s="7">
        <f t="shared" ref="D492:D512" si="13">+(C492*0.18)+C492</f>
        <v>6.9999959999999994</v>
      </c>
      <c r="E492" s="6">
        <v>1.88384</v>
      </c>
    </row>
    <row r="493" spans="1:6" x14ac:dyDescent="0.25">
      <c r="A493" t="s">
        <v>494</v>
      </c>
      <c r="B493" s="5">
        <v>15</v>
      </c>
      <c r="C493" s="6">
        <v>6.3202100000000003</v>
      </c>
      <c r="D493" s="7">
        <f t="shared" si="13"/>
        <v>7.4578478000000006</v>
      </c>
      <c r="E493" s="6">
        <v>2.00705</v>
      </c>
    </row>
    <row r="494" spans="1:6" x14ac:dyDescent="0.25">
      <c r="A494" t="s">
        <v>495</v>
      </c>
      <c r="B494" s="5">
        <v>6</v>
      </c>
      <c r="C494" s="6">
        <v>5.9321999999999999</v>
      </c>
      <c r="D494" s="7">
        <f t="shared" si="13"/>
        <v>6.9999959999999994</v>
      </c>
      <c r="E494" s="6">
        <v>1.88384</v>
      </c>
    </row>
    <row r="495" spans="1:6" x14ac:dyDescent="0.25">
      <c r="A495" t="s">
        <v>496</v>
      </c>
      <c r="B495" s="5">
        <v>7</v>
      </c>
      <c r="C495" s="6">
        <v>5.9321999999999999</v>
      </c>
      <c r="D495" s="7">
        <f t="shared" si="13"/>
        <v>6.9999959999999994</v>
      </c>
      <c r="E495" s="6">
        <v>1.88384</v>
      </c>
    </row>
    <row r="496" spans="1:6" x14ac:dyDescent="0.25">
      <c r="A496" t="s">
        <v>497</v>
      </c>
      <c r="B496" s="5">
        <v>12</v>
      </c>
      <c r="C496" s="6">
        <v>10.16949</v>
      </c>
      <c r="D496" s="7">
        <f t="shared" si="13"/>
        <v>11.9999982</v>
      </c>
      <c r="E496" s="6">
        <v>3.2294299999999998</v>
      </c>
    </row>
    <row r="497" spans="1:6" x14ac:dyDescent="0.25">
      <c r="A497" t="s">
        <v>498</v>
      </c>
      <c r="B497" s="5">
        <v>19</v>
      </c>
      <c r="C497" s="6">
        <v>8.8212700000000002</v>
      </c>
      <c r="D497" s="7">
        <f t="shared" si="13"/>
        <v>10.4090986</v>
      </c>
      <c r="E497" s="6">
        <v>2.8012899999999998</v>
      </c>
    </row>
    <row r="498" spans="1:6" x14ac:dyDescent="0.25">
      <c r="A498" t="s">
        <v>499</v>
      </c>
      <c r="B498" s="5">
        <v>2</v>
      </c>
      <c r="C498" s="6">
        <v>2.4011200000000001</v>
      </c>
      <c r="D498" s="7">
        <f t="shared" si="13"/>
        <v>2.8333216000000001</v>
      </c>
      <c r="E498" s="6">
        <v>0.76249999999999996</v>
      </c>
    </row>
    <row r="499" spans="1:6" x14ac:dyDescent="0.25">
      <c r="A499" t="s">
        <v>500</v>
      </c>
      <c r="B499" s="5">
        <v>2</v>
      </c>
      <c r="C499" s="6">
        <v>21.016940000000002</v>
      </c>
      <c r="D499" s="7">
        <f t="shared" si="13"/>
        <v>24.799989200000002</v>
      </c>
      <c r="E499" s="6">
        <v>6.6741599999999996</v>
      </c>
    </row>
    <row r="500" spans="1:6" x14ac:dyDescent="0.25">
      <c r="A500" t="s">
        <v>501</v>
      </c>
      <c r="B500" s="5">
        <v>16</v>
      </c>
      <c r="C500" s="6">
        <v>2.8393199999999998</v>
      </c>
      <c r="D500" s="7">
        <f t="shared" si="13"/>
        <v>3.3503976</v>
      </c>
      <c r="E500" s="6">
        <v>0.90166000000000002</v>
      </c>
      <c r="F500" s="8">
        <v>5</v>
      </c>
    </row>
    <row r="501" spans="1:6" x14ac:dyDescent="0.25">
      <c r="A501" t="s">
        <v>502</v>
      </c>
      <c r="B501" s="5">
        <v>15</v>
      </c>
      <c r="C501" s="6">
        <v>2.85494</v>
      </c>
      <c r="D501" s="7">
        <f t="shared" si="13"/>
        <v>3.3688292</v>
      </c>
      <c r="E501" s="6">
        <v>0.90661999999999998</v>
      </c>
      <c r="F501" s="8">
        <v>5</v>
      </c>
    </row>
    <row r="502" spans="1:6" x14ac:dyDescent="0.25">
      <c r="A502" t="s">
        <v>503</v>
      </c>
      <c r="B502" s="5">
        <v>6</v>
      </c>
      <c r="C502" s="6">
        <v>2.7290000000000001</v>
      </c>
      <c r="D502" s="7">
        <f t="shared" si="13"/>
        <v>3.2202200000000003</v>
      </c>
      <c r="E502" s="6">
        <v>0.86661999999999995</v>
      </c>
      <c r="F502" s="8">
        <v>5</v>
      </c>
    </row>
    <row r="503" spans="1:6" x14ac:dyDescent="0.25">
      <c r="A503" t="s">
        <v>504</v>
      </c>
      <c r="B503" s="5">
        <v>93</v>
      </c>
      <c r="C503" s="6">
        <v>2.59415</v>
      </c>
      <c r="D503" s="7">
        <f t="shared" si="13"/>
        <v>3.0610970000000002</v>
      </c>
      <c r="E503" s="6">
        <v>0.82379999999999998</v>
      </c>
      <c r="F503" s="8">
        <v>5</v>
      </c>
    </row>
    <row r="504" spans="1:6" x14ac:dyDescent="0.25">
      <c r="A504" t="s">
        <v>505</v>
      </c>
      <c r="B504" s="5">
        <v>23</v>
      </c>
      <c r="C504" s="6">
        <v>2.4717500000000001</v>
      </c>
      <c r="D504" s="7">
        <f t="shared" si="13"/>
        <v>2.9166650000000001</v>
      </c>
      <c r="E504" s="6">
        <v>0.78493000000000002</v>
      </c>
      <c r="F504" s="8">
        <v>5</v>
      </c>
    </row>
    <row r="505" spans="1:6" x14ac:dyDescent="0.25">
      <c r="A505" t="s">
        <v>506</v>
      </c>
      <c r="B505" s="5">
        <v>2</v>
      </c>
      <c r="C505" s="6">
        <v>6.5593199999999996</v>
      </c>
      <c r="D505" s="7">
        <f t="shared" si="13"/>
        <v>7.7399975999999997</v>
      </c>
      <c r="E505" s="6">
        <v>2.0829900000000001</v>
      </c>
    </row>
    <row r="506" spans="1:6" x14ac:dyDescent="0.25">
      <c r="A506" t="s">
        <v>507</v>
      </c>
      <c r="B506" s="5">
        <v>20</v>
      </c>
      <c r="C506" s="6">
        <v>8.4745699999999999</v>
      </c>
      <c r="D506" s="7">
        <f t="shared" si="13"/>
        <v>9.9999926000000006</v>
      </c>
      <c r="E506" s="6">
        <v>2.6911900000000002</v>
      </c>
    </row>
    <row r="507" spans="1:6" x14ac:dyDescent="0.25">
      <c r="A507" t="s">
        <v>508</v>
      </c>
      <c r="B507" s="5">
        <v>5</v>
      </c>
      <c r="C507" s="6">
        <v>6.6121999999999996</v>
      </c>
      <c r="D507" s="7">
        <f t="shared" si="13"/>
        <v>7.8023959999999999</v>
      </c>
      <c r="E507" s="6">
        <v>2.09978</v>
      </c>
    </row>
    <row r="508" spans="1:6" x14ac:dyDescent="0.25">
      <c r="A508" t="s">
        <v>509</v>
      </c>
      <c r="B508" s="5">
        <v>2</v>
      </c>
      <c r="C508" s="6">
        <v>12.288130000000001</v>
      </c>
      <c r="D508" s="7">
        <f t="shared" si="13"/>
        <v>14.499993400000001</v>
      </c>
      <c r="E508" s="6">
        <v>3.9022299999999999</v>
      </c>
    </row>
    <row r="509" spans="1:6" x14ac:dyDescent="0.25">
      <c r="A509" t="s">
        <v>510</v>
      </c>
      <c r="B509" s="5">
        <v>5</v>
      </c>
      <c r="C509" s="6">
        <v>15.677960000000001</v>
      </c>
      <c r="D509" s="7">
        <f t="shared" si="13"/>
        <v>18.499992800000001</v>
      </c>
      <c r="E509" s="6">
        <v>4.9787100000000004</v>
      </c>
    </row>
    <row r="510" spans="1:6" x14ac:dyDescent="0.25">
      <c r="A510" t="s">
        <v>511</v>
      </c>
      <c r="B510" s="5">
        <v>5</v>
      </c>
      <c r="C510" s="6">
        <v>28.81</v>
      </c>
      <c r="D510" s="7">
        <f t="shared" si="13"/>
        <v>33.995799999999996</v>
      </c>
      <c r="E510" s="6">
        <v>9.1489399999999996</v>
      </c>
    </row>
    <row r="511" spans="1:6" x14ac:dyDescent="0.25">
      <c r="A511" t="s">
        <v>512</v>
      </c>
      <c r="B511" s="5">
        <v>4</v>
      </c>
      <c r="C511" s="6">
        <v>30.508469999999999</v>
      </c>
      <c r="D511" s="7">
        <f t="shared" si="13"/>
        <v>35.999994600000001</v>
      </c>
      <c r="E511" s="6">
        <v>9.6882999999999999</v>
      </c>
    </row>
    <row r="512" spans="1:6" x14ac:dyDescent="0.25">
      <c r="A512" t="s">
        <v>513</v>
      </c>
      <c r="B512" s="5">
        <v>1</v>
      </c>
      <c r="C512" s="6">
        <v>30.508469999999999</v>
      </c>
      <c r="D512" s="7">
        <f t="shared" si="13"/>
        <v>35.999994600000001</v>
      </c>
      <c r="E512" s="6">
        <v>9.6882999999999999</v>
      </c>
    </row>
    <row r="513" spans="1:5" x14ac:dyDescent="0.25">
      <c r="A513" t="s">
        <v>514</v>
      </c>
      <c r="D513" s="7">
        <v>52</v>
      </c>
    </row>
    <row r="514" spans="1:5" x14ac:dyDescent="0.25">
      <c r="A514" t="s">
        <v>515</v>
      </c>
      <c r="B514" s="5">
        <v>8</v>
      </c>
      <c r="C514" s="6">
        <v>39.44502</v>
      </c>
      <c r="D514" s="7">
        <v>40</v>
      </c>
      <c r="E514" s="6">
        <v>12.526210000000001</v>
      </c>
    </row>
    <row r="515" spans="1:5" x14ac:dyDescent="0.25">
      <c r="A515" t="s">
        <v>516</v>
      </c>
      <c r="B515" s="5">
        <v>8</v>
      </c>
      <c r="C515" s="6">
        <v>43.432200000000002</v>
      </c>
      <c r="D515" s="7">
        <v>55</v>
      </c>
      <c r="E515" s="6">
        <v>13.79238</v>
      </c>
    </row>
    <row r="516" spans="1:5" x14ac:dyDescent="0.25">
      <c r="A516" t="s">
        <v>517</v>
      </c>
      <c r="B516" s="5">
        <v>6</v>
      </c>
      <c r="C516" s="6">
        <v>27.118639999999999</v>
      </c>
      <c r="D516" s="7">
        <f>+(C516*0.18)+C516</f>
        <v>31.999995200000001</v>
      </c>
      <c r="E516" s="6">
        <v>8.6118299999999994</v>
      </c>
    </row>
    <row r="517" spans="1:5" x14ac:dyDescent="0.25">
      <c r="A517" t="s">
        <v>518</v>
      </c>
      <c r="B517" s="5">
        <v>12</v>
      </c>
      <c r="C517" s="6">
        <v>12.717000000000001</v>
      </c>
      <c r="D517" s="7">
        <f>+(C517*0.18)+C517</f>
        <v>15.006060000000002</v>
      </c>
      <c r="E517" s="6">
        <v>4.0384200000000003</v>
      </c>
    </row>
    <row r="518" spans="1:5" x14ac:dyDescent="0.25">
      <c r="A518" t="s">
        <v>519</v>
      </c>
      <c r="B518" s="5">
        <v>12</v>
      </c>
      <c r="C518" s="6">
        <v>11.86</v>
      </c>
      <c r="D518" s="7">
        <f>+(C518*0.18)+C518</f>
        <v>13.9948</v>
      </c>
      <c r="E518" s="6">
        <v>3.7662800000000001</v>
      </c>
    </row>
    <row r="519" spans="1:5" x14ac:dyDescent="0.25">
      <c r="A519" t="s">
        <v>520</v>
      </c>
      <c r="B519" s="5">
        <v>8</v>
      </c>
      <c r="C519" s="6">
        <v>55.15522</v>
      </c>
      <c r="D519" s="7">
        <v>65</v>
      </c>
      <c r="E519" s="6">
        <v>17.515149999999998</v>
      </c>
    </row>
    <row r="520" spans="1:5" x14ac:dyDescent="0.25">
      <c r="A520" t="s">
        <v>521</v>
      </c>
      <c r="B520" s="5">
        <v>6</v>
      </c>
      <c r="C520" s="6">
        <v>32.203380000000003</v>
      </c>
      <c r="D520" s="7">
        <f>+(C520*0.18)+C520</f>
        <v>37.999988400000007</v>
      </c>
      <c r="E520" s="6">
        <v>10.22654</v>
      </c>
    </row>
    <row r="521" spans="1:5" x14ac:dyDescent="0.25">
      <c r="A521" t="s">
        <v>522</v>
      </c>
      <c r="D521" s="7">
        <v>0.79</v>
      </c>
    </row>
    <row r="522" spans="1:5" x14ac:dyDescent="0.25">
      <c r="A522" t="s">
        <v>523</v>
      </c>
      <c r="D522" s="7">
        <v>0.89</v>
      </c>
    </row>
    <row r="523" spans="1:5" x14ac:dyDescent="0.25">
      <c r="A523" t="s">
        <v>524</v>
      </c>
      <c r="B523" s="5">
        <v>-1</v>
      </c>
      <c r="C523" s="6">
        <v>0</v>
      </c>
      <c r="D523" s="7">
        <f>+(C523*0.18)+C523</f>
        <v>0</v>
      </c>
      <c r="E523" s="6">
        <v>0</v>
      </c>
    </row>
    <row r="524" spans="1:5" x14ac:dyDescent="0.25">
      <c r="A524" t="s">
        <v>525</v>
      </c>
      <c r="B524" s="5">
        <v>-1</v>
      </c>
      <c r="C524" s="6">
        <v>0</v>
      </c>
      <c r="D524" s="7">
        <f>+(C524*0.18)+C524</f>
        <v>0</v>
      </c>
      <c r="E524" s="6">
        <v>0</v>
      </c>
    </row>
    <row r="525" spans="1:5" x14ac:dyDescent="0.25">
      <c r="A525" t="s">
        <v>526</v>
      </c>
      <c r="B525" s="5">
        <v>-2</v>
      </c>
      <c r="C525" s="6">
        <v>0</v>
      </c>
      <c r="D525" s="7">
        <f>+(C525*0.18)+C525</f>
        <v>0</v>
      </c>
      <c r="E525" s="6">
        <v>0</v>
      </c>
    </row>
    <row r="526" spans="1:5" x14ac:dyDescent="0.25">
      <c r="A526" t="s">
        <v>527</v>
      </c>
      <c r="B526" s="5">
        <v>-13</v>
      </c>
      <c r="C526" s="6">
        <v>0</v>
      </c>
      <c r="D526" s="7">
        <f>+(C526*0.18)+C526</f>
        <v>0</v>
      </c>
      <c r="E526" s="6">
        <v>0</v>
      </c>
    </row>
    <row r="527" spans="1:5" x14ac:dyDescent="0.25">
      <c r="A527" t="s">
        <v>528</v>
      </c>
      <c r="D527" s="7">
        <v>2.08</v>
      </c>
    </row>
    <row r="528" spans="1:5" x14ac:dyDescent="0.25">
      <c r="A528" t="s">
        <v>529</v>
      </c>
      <c r="D528" s="7">
        <v>4.2</v>
      </c>
    </row>
    <row r="529" spans="1:6" x14ac:dyDescent="0.25">
      <c r="A529" t="s">
        <v>530</v>
      </c>
      <c r="B529" s="5">
        <v>11</v>
      </c>
      <c r="C529" s="6">
        <v>1.2570600000000001</v>
      </c>
      <c r="D529" s="7">
        <f t="shared" ref="D529:D534" si="14">+(C529*0.18)+C529</f>
        <v>1.4833308000000001</v>
      </c>
      <c r="E529" s="6">
        <v>0.39918999999999999</v>
      </c>
    </row>
    <row r="530" spans="1:6" x14ac:dyDescent="0.25">
      <c r="A530" t="s">
        <v>531</v>
      </c>
      <c r="B530" s="5">
        <v>12</v>
      </c>
      <c r="C530" s="6">
        <v>1.8079000000000001</v>
      </c>
      <c r="D530" s="7">
        <f t="shared" si="14"/>
        <v>2.1333220000000002</v>
      </c>
      <c r="E530" s="6">
        <v>0.57411999999999996</v>
      </c>
    </row>
    <row r="531" spans="1:6" x14ac:dyDescent="0.25">
      <c r="A531" t="s">
        <v>532</v>
      </c>
      <c r="B531" s="5">
        <v>-4</v>
      </c>
      <c r="C531" s="6">
        <v>4.2371999999999996</v>
      </c>
      <c r="D531" s="7">
        <f t="shared" si="14"/>
        <v>4.9998959999999997</v>
      </c>
      <c r="E531" s="6">
        <v>1.3455699999999999</v>
      </c>
    </row>
    <row r="532" spans="1:6" x14ac:dyDescent="0.25">
      <c r="A532" t="s">
        <v>533</v>
      </c>
      <c r="B532" s="5">
        <v>17</v>
      </c>
      <c r="C532" s="6">
        <v>35.492179999999998</v>
      </c>
      <c r="D532" s="7">
        <f t="shared" si="14"/>
        <v>41.880772399999998</v>
      </c>
      <c r="E532" s="6">
        <v>10.53909</v>
      </c>
    </row>
    <row r="533" spans="1:6" x14ac:dyDescent="0.25">
      <c r="A533" t="s">
        <v>534</v>
      </c>
      <c r="B533" s="5">
        <v>3</v>
      </c>
      <c r="C533" s="6">
        <v>38.135590000000001</v>
      </c>
      <c r="D533" s="7">
        <f t="shared" si="14"/>
        <v>44.999996199999998</v>
      </c>
      <c r="E533" s="6">
        <v>12.110379999999999</v>
      </c>
    </row>
    <row r="534" spans="1:6" x14ac:dyDescent="0.25">
      <c r="A534" t="s">
        <v>535</v>
      </c>
      <c r="B534" s="5">
        <v>10</v>
      </c>
      <c r="C534" s="6">
        <v>42.698819999999998</v>
      </c>
      <c r="D534" s="7">
        <f t="shared" si="14"/>
        <v>50.384607599999995</v>
      </c>
      <c r="E534" s="6">
        <v>13.55949</v>
      </c>
    </row>
    <row r="535" spans="1:6" x14ac:dyDescent="0.25">
      <c r="A535" t="s">
        <v>536</v>
      </c>
      <c r="D535" s="7">
        <v>30</v>
      </c>
    </row>
    <row r="536" spans="1:6" x14ac:dyDescent="0.25">
      <c r="A536" t="s">
        <v>537</v>
      </c>
      <c r="B536" s="5">
        <v>-1</v>
      </c>
      <c r="C536" s="6">
        <v>0</v>
      </c>
      <c r="D536" s="7">
        <f>+(C536*0.18)+C536</f>
        <v>0</v>
      </c>
      <c r="E536" s="6">
        <v>0</v>
      </c>
    </row>
    <row r="537" spans="1:6" x14ac:dyDescent="0.25">
      <c r="A537" t="s">
        <v>538</v>
      </c>
      <c r="D537" s="7">
        <v>25</v>
      </c>
    </row>
    <row r="538" spans="1:6" x14ac:dyDescent="0.25">
      <c r="A538" t="s">
        <v>539</v>
      </c>
      <c r="B538" s="5">
        <v>24</v>
      </c>
      <c r="C538" s="6">
        <v>22.642880000000002</v>
      </c>
      <c r="D538" s="7">
        <v>28</v>
      </c>
      <c r="E538" s="6">
        <v>7.1905000000000001</v>
      </c>
      <c r="F538" s="8">
        <v>38</v>
      </c>
    </row>
    <row r="539" spans="1:6" x14ac:dyDescent="0.25">
      <c r="A539" t="s">
        <v>540</v>
      </c>
      <c r="B539" s="5">
        <v>24</v>
      </c>
      <c r="C539" s="6">
        <v>22.989149999999999</v>
      </c>
      <c r="D539" s="7">
        <v>29</v>
      </c>
      <c r="E539" s="6">
        <v>6.5090300000000001</v>
      </c>
    </row>
    <row r="540" spans="1:6" x14ac:dyDescent="0.25">
      <c r="A540" t="s">
        <v>541</v>
      </c>
      <c r="B540" s="5">
        <v>29</v>
      </c>
      <c r="C540" s="6">
        <v>23.153700000000001</v>
      </c>
      <c r="D540" s="7">
        <v>29</v>
      </c>
      <c r="E540" s="6">
        <v>6.69773</v>
      </c>
    </row>
    <row r="541" spans="1:6" x14ac:dyDescent="0.25">
      <c r="A541" t="s">
        <v>542</v>
      </c>
      <c r="D541" s="7">
        <v>13</v>
      </c>
    </row>
    <row r="542" spans="1:6" x14ac:dyDescent="0.25">
      <c r="A542" t="s">
        <v>543</v>
      </c>
      <c r="D542" s="7">
        <v>12</v>
      </c>
    </row>
    <row r="543" spans="1:6" x14ac:dyDescent="0.25">
      <c r="A543" t="s">
        <v>544</v>
      </c>
      <c r="D543" s="7"/>
      <c r="F543" s="8">
        <v>22</v>
      </c>
    </row>
    <row r="544" spans="1:6" x14ac:dyDescent="0.25">
      <c r="A544" t="s">
        <v>545</v>
      </c>
      <c r="B544" s="5">
        <v>7</v>
      </c>
      <c r="C544" s="6">
        <v>18.050850000000001</v>
      </c>
      <c r="D544" s="7">
        <f>+(C544*0.18)+C544</f>
        <v>21.300003</v>
      </c>
      <c r="E544" s="6">
        <v>5.8952499999999999</v>
      </c>
    </row>
    <row r="545" spans="1:6" x14ac:dyDescent="0.25">
      <c r="A545" t="s">
        <v>546</v>
      </c>
      <c r="B545" s="5">
        <v>-1</v>
      </c>
      <c r="C545" s="6">
        <v>0</v>
      </c>
      <c r="D545" s="7">
        <f>+(C545*0.18)+C545</f>
        <v>0</v>
      </c>
      <c r="E545" s="6">
        <v>0</v>
      </c>
    </row>
    <row r="546" spans="1:6" x14ac:dyDescent="0.25">
      <c r="A546" t="s">
        <v>547</v>
      </c>
      <c r="B546" s="5">
        <v>8</v>
      </c>
      <c r="C546" s="6">
        <v>40.175420000000003</v>
      </c>
      <c r="D546" s="7">
        <v>50</v>
      </c>
      <c r="E546" s="6">
        <v>12.758150000000001</v>
      </c>
    </row>
    <row r="547" spans="1:6" x14ac:dyDescent="0.25">
      <c r="A547" t="s">
        <v>548</v>
      </c>
      <c r="D547" s="7">
        <v>29</v>
      </c>
    </row>
    <row r="548" spans="1:6" x14ac:dyDescent="0.25">
      <c r="A548" t="s">
        <v>549</v>
      </c>
      <c r="B548" s="5">
        <v>10</v>
      </c>
      <c r="C548" s="6">
        <v>25.423719999999999</v>
      </c>
      <c r="D548" s="7">
        <f>+(C548*0.18)+C548</f>
        <v>29.999989599999999</v>
      </c>
      <c r="E548" s="6">
        <v>8.0735899999999994</v>
      </c>
    </row>
    <row r="549" spans="1:6" x14ac:dyDescent="0.25">
      <c r="A549" t="s">
        <v>550</v>
      </c>
      <c r="B549" s="5">
        <v>6</v>
      </c>
      <c r="C549" s="6">
        <v>5.9321999999999999</v>
      </c>
      <c r="D549" s="7">
        <f>+(C549*0.18)+C549</f>
        <v>6.9999959999999994</v>
      </c>
      <c r="E549" s="6">
        <v>1.88384</v>
      </c>
    </row>
    <row r="550" spans="1:6" x14ac:dyDescent="0.25">
      <c r="A550" t="s">
        <v>551</v>
      </c>
      <c r="B550" s="5">
        <v>3</v>
      </c>
      <c r="C550" s="6">
        <v>36.440669999999997</v>
      </c>
      <c r="D550" s="7">
        <f>+(C550*0.18)+C550</f>
        <v>42.999990599999997</v>
      </c>
      <c r="E550" s="6">
        <v>11.572139999999999</v>
      </c>
    </row>
    <row r="551" spans="1:6" x14ac:dyDescent="0.25">
      <c r="A551" t="s">
        <v>552</v>
      </c>
      <c r="D551" s="7">
        <v>41</v>
      </c>
    </row>
    <row r="552" spans="1:6" x14ac:dyDescent="0.25">
      <c r="A552" t="s">
        <v>553</v>
      </c>
      <c r="B552" s="5">
        <v>3</v>
      </c>
      <c r="C552" s="6">
        <v>16.949149999999999</v>
      </c>
      <c r="D552" s="7">
        <f>+(C552*0.18)+C552</f>
        <v>19.999997</v>
      </c>
      <c r="E552" s="6">
        <v>5.38239</v>
      </c>
    </row>
    <row r="553" spans="1:6" x14ac:dyDescent="0.25">
      <c r="A553" t="s">
        <v>554</v>
      </c>
      <c r="D553" s="7">
        <v>60</v>
      </c>
      <c r="F553" s="8">
        <v>70</v>
      </c>
    </row>
    <row r="554" spans="1:6" x14ac:dyDescent="0.25">
      <c r="A554" t="s">
        <v>554</v>
      </c>
      <c r="B554" s="5">
        <v>3</v>
      </c>
      <c r="C554" s="6">
        <v>44.91525</v>
      </c>
      <c r="D554" s="7">
        <f>+(C554*0.18)+C554</f>
        <v>52.999994999999998</v>
      </c>
      <c r="E554" s="6">
        <v>14.263339999999999</v>
      </c>
    </row>
    <row r="555" spans="1:6" x14ac:dyDescent="0.25">
      <c r="A555" t="s">
        <v>555</v>
      </c>
      <c r="D555" s="7">
        <v>40</v>
      </c>
    </row>
    <row r="556" spans="1:6" x14ac:dyDescent="0.25">
      <c r="A556" t="s">
        <v>556</v>
      </c>
      <c r="B556" s="5">
        <v>-5</v>
      </c>
      <c r="C556" s="6">
        <v>25.423719999999999</v>
      </c>
      <c r="D556" s="7">
        <v>20</v>
      </c>
      <c r="E556" s="6">
        <v>8.0735899999999994</v>
      </c>
    </row>
    <row r="557" spans="1:6" x14ac:dyDescent="0.25">
      <c r="A557" t="s">
        <v>557</v>
      </c>
      <c r="D557" s="7">
        <v>33</v>
      </c>
      <c r="F557" s="8">
        <v>47</v>
      </c>
    </row>
    <row r="558" spans="1:6" x14ac:dyDescent="0.25">
      <c r="A558" t="s">
        <v>558</v>
      </c>
      <c r="D558" s="7">
        <v>23</v>
      </c>
    </row>
    <row r="559" spans="1:6" x14ac:dyDescent="0.25">
      <c r="A559" t="s">
        <v>559</v>
      </c>
      <c r="D559" s="7">
        <v>10</v>
      </c>
    </row>
    <row r="560" spans="1:6" x14ac:dyDescent="0.25">
      <c r="A560" t="s">
        <v>560</v>
      </c>
      <c r="D560" s="7">
        <v>50</v>
      </c>
      <c r="F560" s="8">
        <v>70</v>
      </c>
    </row>
    <row r="561" spans="1:6" x14ac:dyDescent="0.25">
      <c r="A561" t="s">
        <v>561</v>
      </c>
      <c r="B561" s="5">
        <v>-3</v>
      </c>
      <c r="C561" s="6">
        <v>97.457620000000006</v>
      </c>
      <c r="D561" s="7">
        <f>+(C561*0.18)+C561</f>
        <v>114.9999916</v>
      </c>
      <c r="E561" s="6">
        <v>30.94875</v>
      </c>
    </row>
    <row r="562" spans="1:6" x14ac:dyDescent="0.25">
      <c r="A562" t="s">
        <v>562</v>
      </c>
      <c r="B562" s="5">
        <v>-22</v>
      </c>
      <c r="C562" s="6">
        <v>19.75</v>
      </c>
      <c r="D562" s="7">
        <f>+(C562*0.18)+C562</f>
        <v>23.305</v>
      </c>
      <c r="E562" s="6">
        <v>6.2718299999999996</v>
      </c>
    </row>
    <row r="563" spans="1:6" x14ac:dyDescent="0.25">
      <c r="A563" t="s">
        <v>563</v>
      </c>
      <c r="B563" s="5">
        <v>6</v>
      </c>
      <c r="C563" s="6">
        <v>16.25</v>
      </c>
      <c r="D563" s="7">
        <f>+(C563*0.18)+C563</f>
        <v>19.175000000000001</v>
      </c>
      <c r="E563" s="6">
        <v>5.1603700000000003</v>
      </c>
    </row>
    <row r="564" spans="1:6" x14ac:dyDescent="0.25">
      <c r="A564" t="s">
        <v>564</v>
      </c>
      <c r="B564" s="5">
        <v>6</v>
      </c>
      <c r="C564" s="6">
        <v>9.69</v>
      </c>
      <c r="D564" s="7">
        <f>+(C564*0.18)+C564</f>
        <v>11.434199999999999</v>
      </c>
      <c r="E564" s="6">
        <v>3.0771700000000002</v>
      </c>
    </row>
    <row r="565" spans="1:6" x14ac:dyDescent="0.25">
      <c r="A565" t="s">
        <v>565</v>
      </c>
      <c r="B565" s="5">
        <v>16</v>
      </c>
      <c r="C565" s="6">
        <v>1.6949099999999999</v>
      </c>
      <c r="D565" s="7">
        <v>3</v>
      </c>
      <c r="E565" s="6">
        <v>0.53824000000000005</v>
      </c>
      <c r="F565" s="8">
        <v>5</v>
      </c>
    </row>
    <row r="566" spans="1:6" x14ac:dyDescent="0.25">
      <c r="A566" t="s">
        <v>566</v>
      </c>
      <c r="B566" s="5">
        <v>19</v>
      </c>
      <c r="C566" s="6">
        <v>1.6949099999999999</v>
      </c>
      <c r="D566" s="7">
        <f>+(C566*0.18)+C566</f>
        <v>1.9999937999999999</v>
      </c>
      <c r="E566" s="6">
        <v>0.53824000000000005</v>
      </c>
    </row>
    <row r="567" spans="1:6" x14ac:dyDescent="0.25">
      <c r="A567" t="s">
        <v>567</v>
      </c>
      <c r="B567" s="5">
        <v>909</v>
      </c>
      <c r="C567" s="6">
        <v>2.4533200000000002</v>
      </c>
      <c r="D567" s="7">
        <v>3.4</v>
      </c>
      <c r="E567" s="6">
        <v>0.62109000000000003</v>
      </c>
      <c r="F567" s="8">
        <v>6</v>
      </c>
    </row>
    <row r="568" spans="1:6" x14ac:dyDescent="0.25">
      <c r="A568" t="s">
        <v>568</v>
      </c>
      <c r="B568" s="5">
        <v>29</v>
      </c>
      <c r="C568" s="6">
        <v>0.97457000000000005</v>
      </c>
      <c r="D568" s="7">
        <v>1.7</v>
      </c>
      <c r="E568" s="6">
        <v>0.30948999999999999</v>
      </c>
      <c r="F568" s="8">
        <v>3</v>
      </c>
    </row>
    <row r="569" spans="1:6" x14ac:dyDescent="0.25">
      <c r="A569" t="s">
        <v>569</v>
      </c>
      <c r="D569" s="7">
        <v>4</v>
      </c>
      <c r="F569" s="8">
        <v>7</v>
      </c>
    </row>
    <row r="570" spans="1:6" x14ac:dyDescent="0.25">
      <c r="A570" t="s">
        <v>570</v>
      </c>
      <c r="B570" s="5">
        <v>3</v>
      </c>
      <c r="C570" s="6">
        <v>16.949149999999999</v>
      </c>
      <c r="D570" s="7">
        <v>23</v>
      </c>
      <c r="E570" s="6">
        <v>5.38239</v>
      </c>
    </row>
    <row r="571" spans="1:6" x14ac:dyDescent="0.25">
      <c r="A571" t="s">
        <v>571</v>
      </c>
      <c r="D571" s="7">
        <v>4.3499999999999996</v>
      </c>
      <c r="F571" s="8">
        <v>8</v>
      </c>
    </row>
    <row r="572" spans="1:6" x14ac:dyDescent="0.25">
      <c r="A572" t="s">
        <v>572</v>
      </c>
      <c r="D572" s="7">
        <v>2.0499999999999998</v>
      </c>
      <c r="F572" s="8">
        <v>6</v>
      </c>
    </row>
    <row r="573" spans="1:6" x14ac:dyDescent="0.25">
      <c r="A573" t="s">
        <v>573</v>
      </c>
      <c r="B573" s="5">
        <v>10</v>
      </c>
      <c r="C573" s="6">
        <v>1.8644000000000001</v>
      </c>
      <c r="D573" s="7">
        <f>+(C573*0.18)+C573</f>
        <v>2.1999919999999999</v>
      </c>
      <c r="E573" s="6">
        <v>0.59206000000000003</v>
      </c>
      <c r="F573" s="8">
        <v>3</v>
      </c>
    </row>
    <row r="574" spans="1:6" x14ac:dyDescent="0.25">
      <c r="A574" t="s">
        <v>574</v>
      </c>
      <c r="B574" s="5">
        <v>6</v>
      </c>
      <c r="C574" s="6">
        <v>1.5254000000000001</v>
      </c>
      <c r="D574" s="7">
        <f>+(C574*0.18)+C574</f>
        <v>1.7999720000000001</v>
      </c>
      <c r="E574" s="6">
        <v>0.48441000000000001</v>
      </c>
      <c r="F574" s="8">
        <v>6</v>
      </c>
    </row>
    <row r="575" spans="1:6" x14ac:dyDescent="0.25">
      <c r="A575" t="s">
        <v>575</v>
      </c>
      <c r="B575" s="5">
        <v>12</v>
      </c>
      <c r="C575" s="6">
        <v>1.1416599999999999</v>
      </c>
      <c r="D575" s="7">
        <f>+(C575*0.18)+C575</f>
        <v>1.3471587999999999</v>
      </c>
      <c r="E575" s="6">
        <v>0.36254999999999998</v>
      </c>
    </row>
    <row r="576" spans="1:6" x14ac:dyDescent="0.25">
      <c r="A576" t="s">
        <v>576</v>
      </c>
      <c r="B576" s="5">
        <v>-3</v>
      </c>
      <c r="C576" s="6">
        <v>0</v>
      </c>
      <c r="D576" s="7">
        <f>+(C576*0.18)+C576</f>
        <v>0</v>
      </c>
      <c r="E576" s="6">
        <v>0</v>
      </c>
    </row>
    <row r="577" spans="1:6" x14ac:dyDescent="0.25">
      <c r="A577" t="s">
        <v>577</v>
      </c>
      <c r="B577" s="5">
        <v>8</v>
      </c>
      <c r="C577" s="6">
        <v>4.8898299999999999</v>
      </c>
      <c r="D577" s="7">
        <f>+(C577*0.18)+C577</f>
        <v>5.7699993999999997</v>
      </c>
      <c r="E577" s="6">
        <v>1.5528200000000001</v>
      </c>
    </row>
    <row r="578" spans="1:6" x14ac:dyDescent="0.25">
      <c r="A578" t="s">
        <v>578</v>
      </c>
      <c r="B578" s="5">
        <v>-5</v>
      </c>
      <c r="C578" s="6">
        <v>0</v>
      </c>
      <c r="D578" s="7">
        <v>2.9166666666666665</v>
      </c>
      <c r="E578" s="6">
        <v>0</v>
      </c>
      <c r="F578" s="8">
        <v>6</v>
      </c>
    </row>
    <row r="579" spans="1:6" x14ac:dyDescent="0.25">
      <c r="A579" t="s">
        <v>579</v>
      </c>
      <c r="B579" s="5">
        <v>-2</v>
      </c>
      <c r="C579" s="6">
        <v>0</v>
      </c>
      <c r="D579" s="7">
        <f>+(C579*0.18)+C579</f>
        <v>0</v>
      </c>
      <c r="E579" s="6">
        <v>0</v>
      </c>
    </row>
    <row r="580" spans="1:6" x14ac:dyDescent="0.25">
      <c r="A580" t="s">
        <v>580</v>
      </c>
      <c r="B580" s="5">
        <v>4</v>
      </c>
      <c r="C580" s="6">
        <v>7.6186400000000001</v>
      </c>
      <c r="D580" s="7">
        <f>+(C580*0.18)+C580</f>
        <v>8.9899951999999992</v>
      </c>
      <c r="E580" s="6">
        <v>2.4193799999999999</v>
      </c>
    </row>
    <row r="581" spans="1:6" x14ac:dyDescent="0.25">
      <c r="A581" t="s">
        <v>581</v>
      </c>
      <c r="B581" s="5">
        <v>6</v>
      </c>
      <c r="C581" s="6">
        <v>9.7711799999999993</v>
      </c>
      <c r="D581" s="7">
        <f>+(C581*0.18)+C581</f>
        <v>11.529992399999999</v>
      </c>
      <c r="E581" s="6">
        <v>3.1029499999999999</v>
      </c>
      <c r="F581" s="8">
        <v>18</v>
      </c>
    </row>
    <row r="582" spans="1:6" x14ac:dyDescent="0.25">
      <c r="A582" t="s">
        <v>582</v>
      </c>
      <c r="B582" s="5">
        <v>-5</v>
      </c>
      <c r="C582" s="6">
        <v>0</v>
      </c>
      <c r="D582" s="7">
        <f>+(C582*0.18)+C582</f>
        <v>0</v>
      </c>
      <c r="E582" s="6">
        <v>0</v>
      </c>
    </row>
    <row r="583" spans="1:6" x14ac:dyDescent="0.25">
      <c r="A583" t="s">
        <v>583</v>
      </c>
      <c r="B583" s="5">
        <v>-1</v>
      </c>
      <c r="C583" s="6">
        <v>0</v>
      </c>
      <c r="D583" s="7">
        <v>6.42</v>
      </c>
      <c r="E583" s="6">
        <v>0</v>
      </c>
      <c r="F583" s="8">
        <v>8.5</v>
      </c>
    </row>
    <row r="584" spans="1:6" x14ac:dyDescent="0.25">
      <c r="A584" t="s">
        <v>584</v>
      </c>
      <c r="B584" s="5">
        <v>6</v>
      </c>
      <c r="C584" s="6">
        <v>3.5840900000000002</v>
      </c>
      <c r="D584" s="7">
        <f>+(C584*0.18)+C584</f>
        <v>4.2292262000000003</v>
      </c>
      <c r="E584" s="6">
        <v>1.1381699999999999</v>
      </c>
    </row>
    <row r="585" spans="1:6" x14ac:dyDescent="0.25">
      <c r="A585" t="s">
        <v>585</v>
      </c>
      <c r="B585" s="5">
        <v>-1</v>
      </c>
      <c r="C585" s="6">
        <v>0</v>
      </c>
      <c r="D585" s="7">
        <f>+(C585*0.18)+C585</f>
        <v>0</v>
      </c>
      <c r="E585" s="6">
        <v>0</v>
      </c>
    </row>
    <row r="586" spans="1:6" x14ac:dyDescent="0.25">
      <c r="A586" t="s">
        <v>586</v>
      </c>
      <c r="B586" s="5">
        <v>4</v>
      </c>
      <c r="C586" s="6">
        <v>9.7457600000000006</v>
      </c>
      <c r="D586" s="7">
        <f>+(C586*0.18)+C586</f>
        <v>11.499996800000002</v>
      </c>
      <c r="E586" s="6">
        <v>3.0948699999999998</v>
      </c>
    </row>
    <row r="587" spans="1:6" x14ac:dyDescent="0.25">
      <c r="A587" t="s">
        <v>587</v>
      </c>
      <c r="D587" s="7">
        <v>19</v>
      </c>
    </row>
    <row r="588" spans="1:6" x14ac:dyDescent="0.25">
      <c r="A588" t="s">
        <v>588</v>
      </c>
      <c r="B588" s="5">
        <v>51</v>
      </c>
      <c r="C588" s="6">
        <v>4.6500000000000004</v>
      </c>
      <c r="D588" s="7">
        <f>+(C588*0.18)+C588</f>
        <v>5.4870000000000001</v>
      </c>
      <c r="E588" s="6">
        <v>1.4766600000000001</v>
      </c>
    </row>
    <row r="589" spans="1:6" x14ac:dyDescent="0.25">
      <c r="A589" t="s">
        <v>589</v>
      </c>
      <c r="B589" s="5">
        <v>23</v>
      </c>
      <c r="C589" s="6">
        <v>1.27118</v>
      </c>
      <c r="D589" s="7">
        <f>+(C589*0.18)+C589</f>
        <v>1.4999924</v>
      </c>
      <c r="E589" s="6">
        <v>0.40367999999999998</v>
      </c>
    </row>
    <row r="590" spans="1:6" x14ac:dyDescent="0.25">
      <c r="A590" t="s">
        <v>590</v>
      </c>
      <c r="B590" s="5">
        <v>11</v>
      </c>
      <c r="C590" s="6">
        <v>2.8849999999999998</v>
      </c>
      <c r="D590" s="7">
        <f>+(C590*0.18)+C590</f>
        <v>3.4042999999999997</v>
      </c>
      <c r="E590" s="6">
        <v>0.91615999999999997</v>
      </c>
    </row>
    <row r="591" spans="1:6" x14ac:dyDescent="0.25">
      <c r="A591" t="s">
        <v>591</v>
      </c>
      <c r="B591" s="5">
        <v>1</v>
      </c>
      <c r="C591" s="6">
        <v>7.6271100000000001</v>
      </c>
      <c r="D591" s="7">
        <f>+(C591*0.18)+C591</f>
        <v>8.9999897999999998</v>
      </c>
      <c r="E591" s="6">
        <v>2.4220700000000002</v>
      </c>
    </row>
    <row r="592" spans="1:6" x14ac:dyDescent="0.25">
      <c r="A592" t="s">
        <v>592</v>
      </c>
      <c r="B592" s="5">
        <v>12</v>
      </c>
      <c r="C592" s="6">
        <v>6.64</v>
      </c>
      <c r="D592" s="7">
        <f>+(C592*0.18)+C592</f>
        <v>7.8351999999999995</v>
      </c>
      <c r="E592" s="6">
        <v>2.1086100000000001</v>
      </c>
    </row>
    <row r="593" spans="1:6" x14ac:dyDescent="0.25">
      <c r="A593" t="s">
        <v>593</v>
      </c>
      <c r="B593" s="5">
        <v>-1</v>
      </c>
      <c r="C593" s="6">
        <v>0</v>
      </c>
      <c r="D593" s="7"/>
      <c r="E593" s="6">
        <v>0</v>
      </c>
      <c r="F593" s="8">
        <v>46</v>
      </c>
    </row>
    <row r="594" spans="1:6" x14ac:dyDescent="0.25">
      <c r="A594" t="s">
        <v>594</v>
      </c>
      <c r="B594" s="5">
        <v>8</v>
      </c>
      <c r="C594" s="6">
        <v>12.71186</v>
      </c>
      <c r="D594" s="7">
        <f>+(C594*0.18)+C594</f>
        <v>14.9999948</v>
      </c>
      <c r="E594" s="6">
        <v>4.0367899999999999</v>
      </c>
    </row>
    <row r="595" spans="1:6" x14ac:dyDescent="0.25">
      <c r="A595" t="s">
        <v>595</v>
      </c>
      <c r="B595" s="5">
        <v>10</v>
      </c>
      <c r="C595" s="6">
        <v>1.8361499999999999</v>
      </c>
      <c r="D595" s="7">
        <v>5</v>
      </c>
      <c r="E595" s="6">
        <v>0.58309</v>
      </c>
      <c r="F595" s="8">
        <v>8</v>
      </c>
    </row>
    <row r="596" spans="1:6" x14ac:dyDescent="0.25">
      <c r="A596" t="s">
        <v>596</v>
      </c>
      <c r="B596" s="5">
        <v>216</v>
      </c>
      <c r="C596" s="6">
        <v>8.3745899999999995</v>
      </c>
      <c r="D596" s="7">
        <f>+(C596*0.18)+C596</f>
        <v>9.8820161999999989</v>
      </c>
      <c r="E596" s="6">
        <v>2.58039</v>
      </c>
    </row>
    <row r="597" spans="1:6" x14ac:dyDescent="0.25">
      <c r="A597" t="s">
        <v>597</v>
      </c>
      <c r="B597" s="5">
        <v>24</v>
      </c>
      <c r="C597" s="6">
        <v>3.9949499999999998</v>
      </c>
      <c r="D597" s="7">
        <v>5</v>
      </c>
      <c r="E597" s="6">
        <v>1.1322099999999999</v>
      </c>
    </row>
    <row r="598" spans="1:6" x14ac:dyDescent="0.25">
      <c r="A598" t="s">
        <v>598</v>
      </c>
      <c r="B598" s="5">
        <v>6</v>
      </c>
      <c r="C598" s="6">
        <v>27.771180000000001</v>
      </c>
      <c r="D598" s="7">
        <f>+(C598*0.18)+C598</f>
        <v>32.7699924</v>
      </c>
      <c r="E598" s="6">
        <v>8.8190500000000007</v>
      </c>
    </row>
    <row r="599" spans="1:6" x14ac:dyDescent="0.25">
      <c r="A599" t="s">
        <v>599</v>
      </c>
      <c r="B599" s="5">
        <v>12</v>
      </c>
      <c r="C599" s="6">
        <v>15.30508</v>
      </c>
      <c r="D599" s="7">
        <f>+(C599*0.18)+C599</f>
        <v>18.059994400000001</v>
      </c>
      <c r="E599" s="6">
        <v>4.8602999999999996</v>
      </c>
    </row>
    <row r="600" spans="1:6" x14ac:dyDescent="0.25">
      <c r="A600" t="s">
        <v>600</v>
      </c>
      <c r="B600" s="5">
        <v>33</v>
      </c>
      <c r="C600" s="6">
        <v>4.8587699999999998</v>
      </c>
      <c r="D600" s="7">
        <v>6.8</v>
      </c>
      <c r="E600" s="6">
        <v>1.40801</v>
      </c>
      <c r="F600" s="8">
        <v>10</v>
      </c>
    </row>
    <row r="601" spans="1:6" x14ac:dyDescent="0.25">
      <c r="A601" t="s">
        <v>601</v>
      </c>
      <c r="B601" s="5">
        <v>12</v>
      </c>
      <c r="C601" s="6">
        <v>3.9824999999999999</v>
      </c>
      <c r="D601" s="7">
        <f>+(C601*0.18)+C601</f>
        <v>4.6993499999999999</v>
      </c>
      <c r="E601" s="6">
        <v>1.2646900000000001</v>
      </c>
    </row>
    <row r="602" spans="1:6" x14ac:dyDescent="0.25">
      <c r="A602" t="s">
        <v>602</v>
      </c>
      <c r="B602" s="5">
        <v>6</v>
      </c>
      <c r="C602" s="6">
        <v>13.55932</v>
      </c>
      <c r="D602" s="7">
        <v>22</v>
      </c>
      <c r="E602" s="6">
        <v>4.3059099999999999</v>
      </c>
      <c r="F602" s="8">
        <v>27</v>
      </c>
    </row>
    <row r="603" spans="1:6" x14ac:dyDescent="0.25">
      <c r="A603" t="s">
        <v>603</v>
      </c>
      <c r="B603" s="5">
        <v>6</v>
      </c>
      <c r="C603" s="6">
        <v>8.9527099999999997</v>
      </c>
      <c r="D603" s="7">
        <v>12</v>
      </c>
      <c r="E603" s="6">
        <v>2.8430300000000002</v>
      </c>
      <c r="F603" s="8">
        <v>17</v>
      </c>
    </row>
    <row r="604" spans="1:6" x14ac:dyDescent="0.25">
      <c r="A604" t="s">
        <v>604</v>
      </c>
      <c r="B604" s="5">
        <v>9</v>
      </c>
      <c r="C604" s="6">
        <v>6.7796599999999998</v>
      </c>
      <c r="D604" s="7">
        <f>+(C604*0.18)+C604</f>
        <v>7.9999988000000002</v>
      </c>
      <c r="E604" s="6">
        <v>2.1529600000000002</v>
      </c>
    </row>
    <row r="605" spans="1:6" x14ac:dyDescent="0.25">
      <c r="A605" t="s">
        <v>605</v>
      </c>
      <c r="B605" s="5">
        <v>12</v>
      </c>
      <c r="C605" s="6">
        <v>11.102</v>
      </c>
      <c r="D605" s="7">
        <f>+(C605*0.18)+C605</f>
        <v>13.10036</v>
      </c>
      <c r="E605" s="6">
        <v>2.8109999999999999</v>
      </c>
      <c r="F605" s="8">
        <v>18</v>
      </c>
    </row>
    <row r="606" spans="1:6" x14ac:dyDescent="0.25">
      <c r="A606" t="s">
        <v>606</v>
      </c>
      <c r="B606" s="5">
        <v>23</v>
      </c>
      <c r="C606" s="6">
        <v>14.065300000000001</v>
      </c>
      <c r="D606" s="7">
        <f>+(C606*0.18)+C606</f>
        <v>16.597054</v>
      </c>
      <c r="E606" s="6">
        <v>4.1613300000000004</v>
      </c>
    </row>
    <row r="607" spans="1:6" x14ac:dyDescent="0.25">
      <c r="A607" t="s">
        <v>607</v>
      </c>
      <c r="B607" s="5">
        <v>10</v>
      </c>
      <c r="C607" s="6">
        <v>8.4745699999999999</v>
      </c>
      <c r="D607" s="7">
        <f>+(C607*0.18)+C607</f>
        <v>9.9999926000000006</v>
      </c>
      <c r="E607" s="6">
        <v>2.6911900000000002</v>
      </c>
    </row>
    <row r="608" spans="1:6" x14ac:dyDescent="0.25">
      <c r="A608" t="s">
        <v>608</v>
      </c>
      <c r="D608" s="7">
        <v>21</v>
      </c>
      <c r="F608" s="8">
        <v>38</v>
      </c>
    </row>
    <row r="609" spans="1:6" x14ac:dyDescent="0.25">
      <c r="A609" t="s">
        <v>609</v>
      </c>
      <c r="B609" s="5">
        <v>-1</v>
      </c>
      <c r="C609" s="6">
        <v>0</v>
      </c>
      <c r="D609" s="7">
        <f>+(C609*0.18)+C609</f>
        <v>0</v>
      </c>
      <c r="E609" s="6">
        <v>0</v>
      </c>
    </row>
    <row r="610" spans="1:6" x14ac:dyDescent="0.25">
      <c r="A610" t="s">
        <v>610</v>
      </c>
      <c r="D610" s="7">
        <v>7</v>
      </c>
    </row>
    <row r="611" spans="1:6" x14ac:dyDescent="0.25">
      <c r="A611" t="s">
        <v>611</v>
      </c>
      <c r="D611" s="7">
        <v>8.5</v>
      </c>
    </row>
    <row r="612" spans="1:6" x14ac:dyDescent="0.25">
      <c r="A612" t="s">
        <v>612</v>
      </c>
      <c r="B612" s="5">
        <v>4</v>
      </c>
      <c r="C612" s="6">
        <v>6.1235900000000001</v>
      </c>
      <c r="D612" s="7">
        <f>+(C612*0.18)+C612</f>
        <v>7.2258361999999998</v>
      </c>
      <c r="E612" s="6">
        <v>2.0828500000000001</v>
      </c>
    </row>
    <row r="613" spans="1:6" x14ac:dyDescent="0.25">
      <c r="A613" t="s">
        <v>613</v>
      </c>
      <c r="B613" s="5">
        <v>12</v>
      </c>
      <c r="C613" s="6">
        <v>4.24</v>
      </c>
      <c r="D613" s="7">
        <f>+(C613*0.18)+C613</f>
        <v>5.0032000000000005</v>
      </c>
      <c r="E613" s="6">
        <v>1.34646</v>
      </c>
    </row>
    <row r="614" spans="1:6" x14ac:dyDescent="0.25">
      <c r="A614" t="s">
        <v>614</v>
      </c>
      <c r="D614" s="7">
        <v>23</v>
      </c>
    </row>
    <row r="615" spans="1:6" x14ac:dyDescent="0.25">
      <c r="A615" t="s">
        <v>615</v>
      </c>
      <c r="D615" s="7">
        <v>23</v>
      </c>
    </row>
    <row r="616" spans="1:6" x14ac:dyDescent="0.25">
      <c r="A616" t="s">
        <v>616</v>
      </c>
      <c r="D616" s="7">
        <v>23</v>
      </c>
    </row>
    <row r="617" spans="1:6" x14ac:dyDescent="0.25">
      <c r="A617" t="s">
        <v>617</v>
      </c>
      <c r="B617" s="5">
        <v>-46</v>
      </c>
      <c r="C617" s="6">
        <v>0.33465</v>
      </c>
      <c r="D617" s="7">
        <v>1</v>
      </c>
      <c r="E617" s="6">
        <v>0.10627</v>
      </c>
      <c r="F617" s="8">
        <v>1.5</v>
      </c>
    </row>
    <row r="618" spans="1:6" x14ac:dyDescent="0.25">
      <c r="A618" s="9" t="s">
        <v>618</v>
      </c>
      <c r="B618" s="5">
        <v>868</v>
      </c>
      <c r="C618" s="6">
        <v>0.3826</v>
      </c>
      <c r="D618" s="7">
        <f>+(C618*0.18)+C618</f>
        <v>0.45146799999999998</v>
      </c>
      <c r="E618" s="6">
        <v>9.6860000000000002E-2</v>
      </c>
    </row>
    <row r="619" spans="1:6" x14ac:dyDescent="0.25">
      <c r="A619" t="s">
        <v>619</v>
      </c>
      <c r="D619" s="7">
        <v>7</v>
      </c>
    </row>
    <row r="620" spans="1:6" x14ac:dyDescent="0.25">
      <c r="A620" t="s">
        <v>620</v>
      </c>
      <c r="D620" s="7">
        <v>14.4</v>
      </c>
    </row>
    <row r="621" spans="1:6" x14ac:dyDescent="0.25">
      <c r="A621" t="s">
        <v>621</v>
      </c>
      <c r="D621" s="7">
        <v>17.600000000000001</v>
      </c>
    </row>
    <row r="622" spans="1:6" x14ac:dyDescent="0.25">
      <c r="A622" t="s">
        <v>622</v>
      </c>
      <c r="D622" s="7">
        <v>25.6</v>
      </c>
    </row>
    <row r="623" spans="1:6" x14ac:dyDescent="0.25">
      <c r="A623" t="s">
        <v>623</v>
      </c>
      <c r="D623" s="7">
        <v>11.5</v>
      </c>
    </row>
    <row r="624" spans="1:6" x14ac:dyDescent="0.25">
      <c r="A624" t="s">
        <v>624</v>
      </c>
      <c r="B624" s="5">
        <v>49</v>
      </c>
      <c r="C624" s="6">
        <v>0.25423000000000001</v>
      </c>
      <c r="D624" s="7">
        <f>+(C624*0.18)+C624</f>
        <v>0.29999140000000002</v>
      </c>
      <c r="E624" s="6">
        <v>8.0729999999999996E-2</v>
      </c>
    </row>
    <row r="625" spans="1:6" x14ac:dyDescent="0.25">
      <c r="A625" t="s">
        <v>625</v>
      </c>
      <c r="B625" s="5">
        <v>-10</v>
      </c>
      <c r="C625" s="6">
        <v>0</v>
      </c>
      <c r="D625" s="7">
        <f>+(C625*0.18)+C625</f>
        <v>0</v>
      </c>
      <c r="E625" s="6">
        <v>0</v>
      </c>
    </row>
    <row r="626" spans="1:6" x14ac:dyDescent="0.25">
      <c r="A626" t="s">
        <v>626</v>
      </c>
      <c r="D626" s="7">
        <v>4</v>
      </c>
    </row>
    <row r="627" spans="1:6" x14ac:dyDescent="0.25">
      <c r="A627" t="s">
        <v>627</v>
      </c>
      <c r="D627" s="7">
        <v>5</v>
      </c>
    </row>
    <row r="628" spans="1:6" x14ac:dyDescent="0.25">
      <c r="A628" t="s">
        <v>628</v>
      </c>
      <c r="D628" s="7">
        <v>6.5</v>
      </c>
    </row>
    <row r="629" spans="1:6" x14ac:dyDescent="0.25">
      <c r="A629" t="s">
        <v>629</v>
      </c>
      <c r="D629" s="7">
        <v>10</v>
      </c>
    </row>
    <row r="630" spans="1:6" x14ac:dyDescent="0.25">
      <c r="A630" t="s">
        <v>630</v>
      </c>
      <c r="B630" s="5">
        <v>0</v>
      </c>
      <c r="C630" s="6">
        <v>864.40677000000005</v>
      </c>
      <c r="D630" s="7">
        <v>1020</v>
      </c>
      <c r="E630" s="6">
        <v>218.83716000000001</v>
      </c>
    </row>
    <row r="631" spans="1:6" x14ac:dyDescent="0.25">
      <c r="A631" t="s">
        <v>631</v>
      </c>
      <c r="B631" s="5">
        <v>2</v>
      </c>
      <c r="C631" s="6">
        <v>22.03</v>
      </c>
      <c r="D631" s="7">
        <f t="shared" ref="D631:D642" si="15">+(C631*0.18)+C631</f>
        <v>25.9954</v>
      </c>
      <c r="E631" s="6">
        <v>6.99587</v>
      </c>
    </row>
    <row r="632" spans="1:6" x14ac:dyDescent="0.25">
      <c r="A632" t="s">
        <v>632</v>
      </c>
      <c r="B632" s="5">
        <v>2</v>
      </c>
      <c r="C632" s="6">
        <v>35.61</v>
      </c>
      <c r="D632" s="7">
        <f t="shared" si="15"/>
        <v>42.019799999999996</v>
      </c>
      <c r="E632" s="6">
        <v>11.308350000000001</v>
      </c>
    </row>
    <row r="633" spans="1:6" x14ac:dyDescent="0.25">
      <c r="A633" t="s">
        <v>633</v>
      </c>
      <c r="B633" s="5">
        <v>1</v>
      </c>
      <c r="C633" s="6">
        <v>39.42</v>
      </c>
      <c r="D633" s="7">
        <f t="shared" si="15"/>
        <v>46.515599999999999</v>
      </c>
      <c r="E633" s="6">
        <v>12.51826</v>
      </c>
    </row>
    <row r="634" spans="1:6" x14ac:dyDescent="0.25">
      <c r="A634" t="s">
        <v>634</v>
      </c>
      <c r="B634" s="5">
        <v>2</v>
      </c>
      <c r="C634" s="6">
        <v>28.64</v>
      </c>
      <c r="D634" s="7">
        <f t="shared" si="15"/>
        <v>33.795200000000001</v>
      </c>
      <c r="E634" s="6">
        <v>9.0949500000000008</v>
      </c>
    </row>
    <row r="635" spans="1:6" x14ac:dyDescent="0.25">
      <c r="A635" t="s">
        <v>635</v>
      </c>
      <c r="B635" s="5">
        <v>2</v>
      </c>
      <c r="C635" s="6">
        <v>37.46</v>
      </c>
      <c r="D635" s="7">
        <f t="shared" si="15"/>
        <v>44.202800000000003</v>
      </c>
      <c r="E635" s="6">
        <v>11.89584</v>
      </c>
    </row>
    <row r="636" spans="1:6" x14ac:dyDescent="0.25">
      <c r="A636" t="s">
        <v>636</v>
      </c>
      <c r="B636" s="5">
        <v>1</v>
      </c>
      <c r="C636" s="6">
        <v>23.51</v>
      </c>
      <c r="D636" s="7">
        <f t="shared" si="15"/>
        <v>27.741800000000001</v>
      </c>
      <c r="E636" s="6">
        <v>7.4658600000000002</v>
      </c>
    </row>
    <row r="637" spans="1:6" x14ac:dyDescent="0.25">
      <c r="A637" t="s">
        <v>637</v>
      </c>
      <c r="B637" s="5">
        <v>2</v>
      </c>
      <c r="C637" s="6">
        <v>50.271000000000001</v>
      </c>
      <c r="D637" s="7">
        <f t="shared" si="15"/>
        <v>59.319780000000002</v>
      </c>
      <c r="E637" s="6">
        <v>12.727</v>
      </c>
    </row>
    <row r="638" spans="1:6" x14ac:dyDescent="0.25">
      <c r="A638" t="s">
        <v>638</v>
      </c>
      <c r="B638" s="5">
        <v>4</v>
      </c>
      <c r="C638" s="6">
        <v>73.728809999999996</v>
      </c>
      <c r="D638" s="7">
        <f t="shared" si="15"/>
        <v>86.999995799999994</v>
      </c>
      <c r="E638" s="6">
        <v>23.413399999999999</v>
      </c>
    </row>
    <row r="639" spans="1:6" x14ac:dyDescent="0.25">
      <c r="A639" t="s">
        <v>639</v>
      </c>
      <c r="B639" s="5">
        <v>-77.25</v>
      </c>
      <c r="C639" s="6">
        <v>5</v>
      </c>
      <c r="D639" s="7">
        <f t="shared" si="15"/>
        <v>5.9</v>
      </c>
      <c r="E639" s="6">
        <v>1.5878099999999999</v>
      </c>
      <c r="F639" s="8">
        <v>12</v>
      </c>
    </row>
    <row r="640" spans="1:6" x14ac:dyDescent="0.25">
      <c r="A640" t="s">
        <v>640</v>
      </c>
      <c r="B640" s="5">
        <v>21.5</v>
      </c>
      <c r="C640" s="6">
        <v>5.4539900000000001</v>
      </c>
      <c r="D640" s="7">
        <f t="shared" si="15"/>
        <v>6.4357082000000005</v>
      </c>
      <c r="E640" s="6">
        <v>1.7319800000000001</v>
      </c>
      <c r="F640" s="8">
        <v>12</v>
      </c>
    </row>
    <row r="641" spans="1:6" x14ac:dyDescent="0.25">
      <c r="A641" t="s">
        <v>641</v>
      </c>
      <c r="B641" s="5">
        <v>224</v>
      </c>
      <c r="C641" s="6">
        <v>3.09151</v>
      </c>
      <c r="D641" s="7">
        <f t="shared" si="15"/>
        <v>3.6479818000000002</v>
      </c>
      <c r="E641" s="6">
        <v>0.78266000000000002</v>
      </c>
      <c r="F641" s="8">
        <v>7.5</v>
      </c>
    </row>
    <row r="642" spans="1:6" x14ac:dyDescent="0.25">
      <c r="A642" t="s">
        <v>642</v>
      </c>
      <c r="B642" s="5">
        <v>-3</v>
      </c>
      <c r="C642" s="6">
        <v>3.2393700000000001</v>
      </c>
      <c r="D642" s="7">
        <f t="shared" si="15"/>
        <v>3.8224566000000002</v>
      </c>
      <c r="E642" s="6">
        <v>0.89803999999999995</v>
      </c>
      <c r="F642" s="8">
        <v>7.5</v>
      </c>
    </row>
    <row r="643" spans="1:6" x14ac:dyDescent="0.25">
      <c r="A643" t="s">
        <v>643</v>
      </c>
      <c r="D643" s="7">
        <f>1.35*3.9</f>
        <v>5.2650000000000006</v>
      </c>
      <c r="F643" s="8">
        <v>7.5</v>
      </c>
    </row>
    <row r="644" spans="1:6" x14ac:dyDescent="0.25">
      <c r="A644" t="s">
        <v>644</v>
      </c>
      <c r="B644" s="5">
        <v>512</v>
      </c>
      <c r="C644" s="6">
        <v>4.4964599999999999</v>
      </c>
      <c r="D644" s="7">
        <f>+(C644*0.18)+C644</f>
        <v>5.3058227999999996</v>
      </c>
      <c r="E644" s="6">
        <v>1.42791</v>
      </c>
      <c r="F644" s="8">
        <v>7.5</v>
      </c>
    </row>
    <row r="645" spans="1:6" x14ac:dyDescent="0.25">
      <c r="A645" t="s">
        <v>645</v>
      </c>
      <c r="B645" s="5">
        <v>237</v>
      </c>
      <c r="C645" s="6">
        <v>3.2723100000000001</v>
      </c>
      <c r="D645" s="7">
        <f>+(C645*0.18)+C645</f>
        <v>3.8613257999999999</v>
      </c>
      <c r="E645" s="6">
        <v>0.82843</v>
      </c>
      <c r="F645" s="8">
        <v>7.5</v>
      </c>
    </row>
    <row r="646" spans="1:6" x14ac:dyDescent="0.25">
      <c r="A646" t="s">
        <v>646</v>
      </c>
      <c r="B646" s="5">
        <v>211</v>
      </c>
      <c r="C646" s="6">
        <v>4.4973000000000001</v>
      </c>
      <c r="D646" s="7">
        <f>+(C646*0.18)+C646</f>
        <v>5.3068140000000001</v>
      </c>
      <c r="E646" s="6">
        <v>1.2008799999999999</v>
      </c>
      <c r="F646" s="8">
        <v>7.5</v>
      </c>
    </row>
    <row r="647" spans="1:6" x14ac:dyDescent="0.25">
      <c r="A647" t="s">
        <v>647</v>
      </c>
      <c r="B647" s="5">
        <v>335</v>
      </c>
      <c r="C647" s="6">
        <v>3.2584300000000002</v>
      </c>
      <c r="D647" s="7">
        <f>+(C647*0.18)+C647</f>
        <v>3.8449474000000001</v>
      </c>
      <c r="E647" s="6">
        <v>0.82491999999999999</v>
      </c>
      <c r="F647" s="8">
        <v>7.5</v>
      </c>
    </row>
    <row r="648" spans="1:6" x14ac:dyDescent="0.25">
      <c r="A648" t="s">
        <v>648</v>
      </c>
      <c r="D648" s="7">
        <f>1.35*3.9</f>
        <v>5.2650000000000006</v>
      </c>
      <c r="F648" s="8">
        <v>7.5</v>
      </c>
    </row>
    <row r="649" spans="1:6" x14ac:dyDescent="0.25">
      <c r="A649" t="s">
        <v>649</v>
      </c>
      <c r="B649" s="5">
        <v>290</v>
      </c>
      <c r="C649" s="6">
        <v>4.3118800000000004</v>
      </c>
      <c r="D649" s="7">
        <f t="shared" ref="D649:D665" si="16">+(C649*0.18)+C649</f>
        <v>5.0880184000000002</v>
      </c>
      <c r="E649" s="6">
        <v>1.3692899999999999</v>
      </c>
      <c r="F649" s="8">
        <v>7.5</v>
      </c>
    </row>
    <row r="650" spans="1:6" x14ac:dyDescent="0.25">
      <c r="A650" t="s">
        <v>650</v>
      </c>
      <c r="B650" s="5">
        <v>37</v>
      </c>
      <c r="C650" s="6">
        <v>3.7440099999999998</v>
      </c>
      <c r="D650" s="7">
        <f t="shared" si="16"/>
        <v>4.4179317999999999</v>
      </c>
      <c r="E650" s="6">
        <v>0.99517999999999995</v>
      </c>
      <c r="F650" s="8">
        <v>7.5</v>
      </c>
    </row>
    <row r="651" spans="1:6" x14ac:dyDescent="0.25">
      <c r="A651" t="s">
        <v>651</v>
      </c>
      <c r="B651" s="5">
        <v>71</v>
      </c>
      <c r="C651" s="6">
        <v>2.6271100000000001</v>
      </c>
      <c r="D651" s="7">
        <f t="shared" si="16"/>
        <v>3.0999897999999999</v>
      </c>
      <c r="E651" s="6">
        <v>0.83426999999999996</v>
      </c>
      <c r="F651" s="8">
        <v>10</v>
      </c>
    </row>
    <row r="652" spans="1:6" x14ac:dyDescent="0.25">
      <c r="A652" t="s">
        <v>652</v>
      </c>
      <c r="B652" s="5">
        <v>34</v>
      </c>
      <c r="C652" s="6">
        <v>4.4915200000000004</v>
      </c>
      <c r="D652" s="7">
        <f t="shared" si="16"/>
        <v>5.2999936000000005</v>
      </c>
      <c r="E652" s="6">
        <v>1.4263300000000001</v>
      </c>
      <c r="F652" s="8">
        <v>10</v>
      </c>
    </row>
    <row r="653" spans="1:6" x14ac:dyDescent="0.25">
      <c r="A653" t="s">
        <v>653</v>
      </c>
      <c r="B653" s="5">
        <v>50</v>
      </c>
      <c r="C653" s="6">
        <v>2.7966099999999998</v>
      </c>
      <c r="D653" s="7">
        <f t="shared" si="16"/>
        <v>3.2999997999999997</v>
      </c>
      <c r="E653" s="6">
        <v>0.88809000000000005</v>
      </c>
      <c r="F653" s="8">
        <v>10</v>
      </c>
    </row>
    <row r="654" spans="1:6" x14ac:dyDescent="0.25">
      <c r="A654" t="s">
        <v>654</v>
      </c>
      <c r="B654" s="5">
        <v>24</v>
      </c>
      <c r="C654" s="6">
        <v>2.7966099999999998</v>
      </c>
      <c r="D654" s="7">
        <f t="shared" si="16"/>
        <v>3.2999997999999997</v>
      </c>
      <c r="E654" s="6">
        <v>0.88809000000000005</v>
      </c>
      <c r="F654" s="8">
        <v>10</v>
      </c>
    </row>
    <row r="655" spans="1:6" x14ac:dyDescent="0.25">
      <c r="A655" t="s">
        <v>655</v>
      </c>
      <c r="B655" s="5">
        <v>957</v>
      </c>
      <c r="C655" s="6">
        <v>8.6059999999999998E-2</v>
      </c>
      <c r="D655" s="7">
        <f t="shared" si="16"/>
        <v>0.1015508</v>
      </c>
      <c r="E655" s="6">
        <v>2.733E-2</v>
      </c>
      <c r="F655" s="8">
        <v>0.3</v>
      </c>
    </row>
    <row r="656" spans="1:6" x14ac:dyDescent="0.25">
      <c r="A656" t="s">
        <v>656</v>
      </c>
      <c r="B656" s="5">
        <v>924</v>
      </c>
      <c r="C656" s="6">
        <v>8.6059999999999998E-2</v>
      </c>
      <c r="D656" s="7">
        <f t="shared" si="16"/>
        <v>0.1015508</v>
      </c>
      <c r="E656" s="6">
        <v>2.733E-2</v>
      </c>
      <c r="F656" s="8">
        <v>0.25</v>
      </c>
    </row>
    <row r="657" spans="1:6" x14ac:dyDescent="0.25">
      <c r="A657" t="s">
        <v>657</v>
      </c>
      <c r="B657" s="5">
        <v>953</v>
      </c>
      <c r="C657" s="6">
        <v>8.6059999999999998E-2</v>
      </c>
      <c r="D657" s="7">
        <f t="shared" si="16"/>
        <v>0.1015508</v>
      </c>
      <c r="E657" s="6">
        <v>2.733E-2</v>
      </c>
      <c r="F657" s="8">
        <v>0.4</v>
      </c>
    </row>
    <row r="658" spans="1:6" x14ac:dyDescent="0.25">
      <c r="A658" t="s">
        <v>658</v>
      </c>
      <c r="B658" s="5">
        <v>-4</v>
      </c>
      <c r="C658" s="6">
        <v>0</v>
      </c>
      <c r="D658" s="7">
        <f t="shared" si="16"/>
        <v>0</v>
      </c>
      <c r="E658" s="6">
        <v>0</v>
      </c>
      <c r="F658" s="8">
        <v>0.4</v>
      </c>
    </row>
    <row r="659" spans="1:6" x14ac:dyDescent="0.25">
      <c r="A659" t="s">
        <v>659</v>
      </c>
      <c r="B659" s="5">
        <v>-38</v>
      </c>
      <c r="C659" s="6">
        <v>8.4739999999999996E-2</v>
      </c>
      <c r="D659" s="7">
        <f t="shared" si="16"/>
        <v>9.999319999999999E-2</v>
      </c>
      <c r="E659" s="6">
        <v>2.691E-2</v>
      </c>
      <c r="F659" s="8">
        <v>0.2</v>
      </c>
    </row>
    <row r="660" spans="1:6" x14ac:dyDescent="0.25">
      <c r="A660" t="s">
        <v>660</v>
      </c>
      <c r="B660" s="5">
        <v>379</v>
      </c>
      <c r="C660" s="6">
        <v>2.5420000000000002E-2</v>
      </c>
      <c r="D660" s="7">
        <f t="shared" si="16"/>
        <v>2.9995600000000001E-2</v>
      </c>
      <c r="E660" s="6">
        <v>8.0700000000000008E-3</v>
      </c>
      <c r="F660" s="8">
        <v>0.1</v>
      </c>
    </row>
    <row r="661" spans="1:6" x14ac:dyDescent="0.25">
      <c r="A661" t="s">
        <v>660</v>
      </c>
      <c r="B661" s="5">
        <v>1</v>
      </c>
      <c r="C661" s="6">
        <v>6.7796599999999998</v>
      </c>
      <c r="D661" s="7">
        <f t="shared" si="16"/>
        <v>7.9999988000000002</v>
      </c>
      <c r="E661" s="6">
        <v>2.1529600000000002</v>
      </c>
      <c r="F661" s="8">
        <v>0.1</v>
      </c>
    </row>
    <row r="662" spans="1:6" x14ac:dyDescent="0.25">
      <c r="A662" t="s">
        <v>661</v>
      </c>
      <c r="B662" s="5">
        <v>9</v>
      </c>
      <c r="C662" s="6">
        <v>7.2069999999999995E-2</v>
      </c>
      <c r="D662" s="7">
        <f t="shared" si="16"/>
        <v>8.5042599999999996E-2</v>
      </c>
      <c r="E662" s="6">
        <v>2.291E-2</v>
      </c>
      <c r="F662" s="8">
        <v>0.3</v>
      </c>
    </row>
    <row r="663" spans="1:6" x14ac:dyDescent="0.25">
      <c r="A663" t="s">
        <v>662</v>
      </c>
      <c r="B663" s="5">
        <v>49</v>
      </c>
      <c r="C663" s="6">
        <v>6.3559299999999999</v>
      </c>
      <c r="D663" s="7">
        <f t="shared" si="16"/>
        <v>7.4999973999999998</v>
      </c>
      <c r="E663" s="6">
        <v>2.0184000000000002</v>
      </c>
      <c r="F663" s="8">
        <v>15</v>
      </c>
    </row>
    <row r="664" spans="1:6" x14ac:dyDescent="0.25">
      <c r="A664" t="s">
        <v>663</v>
      </c>
      <c r="B664" s="5">
        <v>1</v>
      </c>
      <c r="C664" s="6">
        <v>6.3559299999999999</v>
      </c>
      <c r="D664" s="7">
        <f t="shared" si="16"/>
        <v>7.4999973999999998</v>
      </c>
      <c r="E664" s="6">
        <v>2.0184000000000002</v>
      </c>
      <c r="F664" s="8">
        <v>15</v>
      </c>
    </row>
    <row r="665" spans="1:6" x14ac:dyDescent="0.25">
      <c r="A665" t="s">
        <v>664</v>
      </c>
      <c r="B665" s="5">
        <v>18</v>
      </c>
      <c r="C665" s="6">
        <v>8.6059999999999998E-2</v>
      </c>
      <c r="D665" s="7">
        <f t="shared" si="16"/>
        <v>0.1015508</v>
      </c>
      <c r="E665" s="6">
        <v>2.733E-2</v>
      </c>
      <c r="F665" s="8">
        <v>0.4</v>
      </c>
    </row>
    <row r="666" spans="1:6" x14ac:dyDescent="0.25">
      <c r="A666" t="s">
        <v>665</v>
      </c>
      <c r="B666" s="5">
        <v>33</v>
      </c>
      <c r="C666" s="6">
        <v>6.3559299999999999</v>
      </c>
      <c r="D666" s="7">
        <v>8.5</v>
      </c>
      <c r="E666" s="6">
        <v>1.6091</v>
      </c>
      <c r="F666" s="8">
        <v>15</v>
      </c>
    </row>
    <row r="667" spans="1:6" x14ac:dyDescent="0.25">
      <c r="A667" t="s">
        <v>666</v>
      </c>
      <c r="B667" s="5">
        <v>85</v>
      </c>
      <c r="C667" s="6">
        <v>0.15407999999999999</v>
      </c>
      <c r="D667" s="7">
        <f t="shared" ref="D667:D676" si="17">+(C667*0.18)+C667</f>
        <v>0.18181439999999999</v>
      </c>
      <c r="E667" s="6">
        <v>4.8930000000000001E-2</v>
      </c>
      <c r="F667" s="8">
        <v>0.5</v>
      </c>
    </row>
    <row r="668" spans="1:6" x14ac:dyDescent="0.25">
      <c r="A668" t="s">
        <v>667</v>
      </c>
      <c r="B668" s="5">
        <v>46</v>
      </c>
      <c r="C668" s="6">
        <v>6.3559299999999999</v>
      </c>
      <c r="D668" s="7">
        <f t="shared" si="17"/>
        <v>7.4999973999999998</v>
      </c>
      <c r="E668" s="6">
        <v>2.0184000000000002</v>
      </c>
      <c r="F668" s="8">
        <v>15</v>
      </c>
    </row>
    <row r="669" spans="1:6" x14ac:dyDescent="0.25">
      <c r="A669" t="s">
        <v>668</v>
      </c>
      <c r="B669" s="5">
        <v>51</v>
      </c>
      <c r="C669" s="6">
        <v>0.20921000000000001</v>
      </c>
      <c r="D669" s="7">
        <f t="shared" si="17"/>
        <v>0.2468678</v>
      </c>
      <c r="E669" s="6">
        <v>6.6439999999999999E-2</v>
      </c>
      <c r="F669" s="8">
        <v>0.6</v>
      </c>
    </row>
    <row r="670" spans="1:6" x14ac:dyDescent="0.25">
      <c r="A670" t="s">
        <v>669</v>
      </c>
      <c r="B670" s="5">
        <v>6.5</v>
      </c>
      <c r="C670" s="6">
        <v>5.7627100000000002</v>
      </c>
      <c r="D670" s="7">
        <f t="shared" si="17"/>
        <v>6.7999977999999999</v>
      </c>
      <c r="E670" s="6">
        <v>1.8300099999999999</v>
      </c>
      <c r="F670" s="8">
        <v>12</v>
      </c>
    </row>
    <row r="671" spans="1:6" x14ac:dyDescent="0.25">
      <c r="A671" t="s">
        <v>670</v>
      </c>
      <c r="B671" s="5">
        <v>21.75</v>
      </c>
      <c r="C671" s="6">
        <v>5.7627100000000002</v>
      </c>
      <c r="D671" s="7">
        <f t="shared" si="17"/>
        <v>6.7999977999999999</v>
      </c>
      <c r="E671" s="6">
        <v>1.8300099999999999</v>
      </c>
      <c r="F671" s="8">
        <v>12</v>
      </c>
    </row>
    <row r="672" spans="1:6" x14ac:dyDescent="0.25">
      <c r="A672" t="s">
        <v>671</v>
      </c>
      <c r="B672" s="5">
        <v>6</v>
      </c>
      <c r="C672" s="6">
        <v>8.2033900000000006</v>
      </c>
      <c r="D672" s="7">
        <f t="shared" si="17"/>
        <v>9.6800002000000003</v>
      </c>
      <c r="E672" s="6">
        <v>2.6050800000000001</v>
      </c>
    </row>
    <row r="673" spans="1:6" x14ac:dyDescent="0.25">
      <c r="A673" t="s">
        <v>672</v>
      </c>
      <c r="B673" s="5">
        <v>4</v>
      </c>
      <c r="C673" s="6">
        <v>6.3559299999999999</v>
      </c>
      <c r="D673" s="7">
        <f t="shared" si="17"/>
        <v>7.4999973999999998</v>
      </c>
      <c r="E673" s="6">
        <v>2.0184000000000002</v>
      </c>
    </row>
    <row r="674" spans="1:6" x14ac:dyDescent="0.25">
      <c r="A674" t="s">
        <v>673</v>
      </c>
      <c r="B674" s="5">
        <v>3</v>
      </c>
      <c r="C674" s="6">
        <v>4.6440599999999996</v>
      </c>
      <c r="D674" s="7">
        <f t="shared" si="17"/>
        <v>5.4799907999999995</v>
      </c>
      <c r="E674" s="6">
        <v>1.4747699999999999</v>
      </c>
    </row>
    <row r="675" spans="1:6" x14ac:dyDescent="0.25">
      <c r="A675" t="s">
        <v>674</v>
      </c>
      <c r="B675" s="5">
        <v>-4</v>
      </c>
      <c r="C675" s="6">
        <v>0</v>
      </c>
      <c r="D675" s="7">
        <f t="shared" si="17"/>
        <v>0</v>
      </c>
      <c r="E675" s="6">
        <v>0</v>
      </c>
    </row>
    <row r="676" spans="1:6" x14ac:dyDescent="0.25">
      <c r="A676" t="s">
        <v>675</v>
      </c>
      <c r="B676" s="5">
        <v>6</v>
      </c>
      <c r="C676" s="6">
        <v>2.1186400000000001</v>
      </c>
      <c r="D676" s="7">
        <f t="shared" si="17"/>
        <v>2.4999951999999999</v>
      </c>
      <c r="E676" s="6">
        <v>0.67279999999999995</v>
      </c>
    </row>
    <row r="677" spans="1:6" x14ac:dyDescent="0.25">
      <c r="A677" t="s">
        <v>676</v>
      </c>
      <c r="D677" s="7">
        <v>2.5</v>
      </c>
      <c r="F677" s="8">
        <v>5</v>
      </c>
    </row>
    <row r="678" spans="1:6" x14ac:dyDescent="0.25">
      <c r="A678" t="s">
        <v>677</v>
      </c>
      <c r="B678" s="5">
        <v>-44</v>
      </c>
      <c r="C678" s="6">
        <v>0</v>
      </c>
      <c r="D678" s="7">
        <v>4.8</v>
      </c>
      <c r="E678" s="6">
        <v>0</v>
      </c>
      <c r="F678" s="8">
        <v>7</v>
      </c>
    </row>
    <row r="679" spans="1:6" x14ac:dyDescent="0.25">
      <c r="A679" t="s">
        <v>678</v>
      </c>
      <c r="B679" s="5">
        <v>16</v>
      </c>
      <c r="C679" s="6">
        <v>0.89198</v>
      </c>
      <c r="D679" s="7">
        <v>1.1000000000000001</v>
      </c>
      <c r="E679" s="6">
        <v>0.28326000000000001</v>
      </c>
      <c r="F679" s="8">
        <v>3</v>
      </c>
    </row>
    <row r="680" spans="1:6" x14ac:dyDescent="0.25">
      <c r="A680" t="s">
        <v>679</v>
      </c>
      <c r="B680" s="5">
        <v>-21</v>
      </c>
      <c r="C680" s="6">
        <v>0</v>
      </c>
      <c r="D680" s="7">
        <f>+(C680*0.18)+C680</f>
        <v>0</v>
      </c>
      <c r="E680" s="6">
        <v>0</v>
      </c>
    </row>
    <row r="681" spans="1:6" x14ac:dyDescent="0.25">
      <c r="A681" t="s">
        <v>680</v>
      </c>
      <c r="B681" s="5">
        <v>-1</v>
      </c>
      <c r="C681" s="6">
        <v>0</v>
      </c>
      <c r="D681" s="7">
        <f>+(C681*0.18)+C681</f>
        <v>0</v>
      </c>
      <c r="E681" s="6">
        <v>0</v>
      </c>
    </row>
    <row r="682" spans="1:6" x14ac:dyDescent="0.25">
      <c r="A682" t="s">
        <v>681</v>
      </c>
      <c r="D682" s="7">
        <v>9</v>
      </c>
    </row>
    <row r="683" spans="1:6" x14ac:dyDescent="0.25">
      <c r="A683" t="s">
        <v>682</v>
      </c>
      <c r="B683" s="5">
        <v>-4</v>
      </c>
      <c r="C683" s="6">
        <v>0</v>
      </c>
      <c r="D683" s="7">
        <f>+(C683*0.18)+C683</f>
        <v>0</v>
      </c>
      <c r="E683" s="6">
        <v>0</v>
      </c>
    </row>
    <row r="684" spans="1:6" x14ac:dyDescent="0.25">
      <c r="A684" t="s">
        <v>683</v>
      </c>
      <c r="B684" s="5">
        <v>100</v>
      </c>
      <c r="C684" s="6">
        <v>1.1020000000000001</v>
      </c>
      <c r="D684" s="7">
        <f>+(C684*0.18)+C684</f>
        <v>1.3003600000000002</v>
      </c>
      <c r="E684" s="6">
        <v>0.27900000000000003</v>
      </c>
    </row>
    <row r="685" spans="1:6" x14ac:dyDescent="0.25">
      <c r="A685" t="s">
        <v>684</v>
      </c>
      <c r="B685" s="5">
        <v>-4</v>
      </c>
      <c r="C685" s="6">
        <v>0</v>
      </c>
      <c r="D685" s="7">
        <f>+(C685*0.18)+C685</f>
        <v>0</v>
      </c>
      <c r="E685" s="6">
        <v>0</v>
      </c>
    </row>
    <row r="686" spans="1:6" x14ac:dyDescent="0.25">
      <c r="A686" t="s">
        <v>685</v>
      </c>
      <c r="B686" s="5">
        <v>94</v>
      </c>
      <c r="C686" s="6">
        <v>1.1016900000000001</v>
      </c>
      <c r="D686" s="7">
        <f>+(C686*0.18)+C686</f>
        <v>1.2999942</v>
      </c>
      <c r="E686" s="6">
        <v>0.34984999999999999</v>
      </c>
    </row>
    <row r="687" spans="1:6" x14ac:dyDescent="0.25">
      <c r="A687" t="s">
        <v>686</v>
      </c>
      <c r="D687" s="7">
        <v>1</v>
      </c>
    </row>
    <row r="688" spans="1:6" x14ac:dyDescent="0.25">
      <c r="A688" t="s">
        <v>687</v>
      </c>
      <c r="B688" s="5">
        <v>-53</v>
      </c>
      <c r="C688" s="6">
        <v>0.39829999999999999</v>
      </c>
      <c r="D688" s="7">
        <f>+(C688*0.18)+C688</f>
        <v>0.46999399999999997</v>
      </c>
      <c r="E688" s="6">
        <v>0.12648000000000001</v>
      </c>
    </row>
    <row r="689" spans="1:6" x14ac:dyDescent="0.25">
      <c r="A689" t="s">
        <v>688</v>
      </c>
      <c r="D689" s="7">
        <v>4.5</v>
      </c>
    </row>
    <row r="690" spans="1:6" x14ac:dyDescent="0.25">
      <c r="A690" t="s">
        <v>689</v>
      </c>
      <c r="D690" s="7">
        <v>1.4119999999999999</v>
      </c>
    </row>
    <row r="691" spans="1:6" x14ac:dyDescent="0.25">
      <c r="A691" t="s">
        <v>690</v>
      </c>
      <c r="B691" s="5">
        <v>183</v>
      </c>
      <c r="C691" s="6">
        <v>1.32203</v>
      </c>
      <c r="D691" s="7">
        <f>+(C691*0.18)+C691</f>
        <v>1.5599954</v>
      </c>
      <c r="E691" s="6">
        <v>0.41982999999999998</v>
      </c>
    </row>
    <row r="692" spans="1:6" x14ac:dyDescent="0.25">
      <c r="A692" t="s">
        <v>691</v>
      </c>
      <c r="B692" s="5">
        <v>288</v>
      </c>
      <c r="C692" s="6">
        <v>1.4727600000000001</v>
      </c>
      <c r="D692" s="7">
        <f>+(C692*0.18)+C692</f>
        <v>1.7378568000000001</v>
      </c>
      <c r="E692" s="6">
        <v>0.37285000000000001</v>
      </c>
    </row>
    <row r="693" spans="1:6" x14ac:dyDescent="0.25">
      <c r="A693" t="s">
        <v>692</v>
      </c>
      <c r="B693" s="5">
        <v>170</v>
      </c>
      <c r="C693" s="6">
        <v>1.2033799999999999</v>
      </c>
      <c r="D693" s="7">
        <f>+(C693*0.18)+C693</f>
        <v>1.4199883999999998</v>
      </c>
      <c r="E693" s="6">
        <v>0.30464999999999998</v>
      </c>
    </row>
    <row r="694" spans="1:6" x14ac:dyDescent="0.25">
      <c r="A694" t="s">
        <v>693</v>
      </c>
      <c r="B694" s="5">
        <v>35</v>
      </c>
      <c r="C694" s="6">
        <v>2.0762700000000001</v>
      </c>
      <c r="D694" s="7">
        <f>+(C694*0.18)+C694</f>
        <v>2.4499986000000002</v>
      </c>
      <c r="E694" s="6">
        <v>0.65934000000000004</v>
      </c>
    </row>
    <row r="695" spans="1:6" x14ac:dyDescent="0.25">
      <c r="A695" t="s">
        <v>694</v>
      </c>
      <c r="B695" s="5">
        <v>34</v>
      </c>
      <c r="C695" s="6">
        <v>1.61016</v>
      </c>
      <c r="D695" s="7">
        <f>+(C695*0.18)+C695</f>
        <v>1.8999888</v>
      </c>
      <c r="E695" s="6">
        <v>0.51132</v>
      </c>
    </row>
    <row r="696" spans="1:6" x14ac:dyDescent="0.25">
      <c r="A696" t="s">
        <v>695</v>
      </c>
      <c r="D696" s="7">
        <v>1.5</v>
      </c>
    </row>
    <row r="697" spans="1:6" x14ac:dyDescent="0.25">
      <c r="A697" t="s">
        <v>696</v>
      </c>
      <c r="D697" s="7">
        <v>5.57</v>
      </c>
    </row>
    <row r="698" spans="1:6" x14ac:dyDescent="0.25">
      <c r="A698" t="s">
        <v>697</v>
      </c>
      <c r="B698" s="5">
        <v>262</v>
      </c>
      <c r="C698" s="6">
        <v>3.1600199999999998</v>
      </c>
      <c r="D698" s="7">
        <f>+(C698*0.18)+C698</f>
        <v>3.7288235999999997</v>
      </c>
      <c r="E698" s="6">
        <v>1.0035000000000001</v>
      </c>
    </row>
    <row r="699" spans="1:6" x14ac:dyDescent="0.25">
      <c r="A699" t="s">
        <v>698</v>
      </c>
      <c r="B699" s="5">
        <v>41</v>
      </c>
      <c r="C699" s="6">
        <v>5.9203700000000001</v>
      </c>
      <c r="D699" s="7">
        <v>7.66</v>
      </c>
      <c r="E699" s="6">
        <v>1.4988300000000001</v>
      </c>
    </row>
    <row r="700" spans="1:6" x14ac:dyDescent="0.25">
      <c r="A700" t="s">
        <v>699</v>
      </c>
      <c r="B700" s="5">
        <v>208</v>
      </c>
      <c r="C700" s="6">
        <v>3.84056</v>
      </c>
      <c r="D700" s="7">
        <v>4.5999999999999996</v>
      </c>
      <c r="E700" s="6">
        <v>0.97228999999999999</v>
      </c>
    </row>
    <row r="701" spans="1:6" x14ac:dyDescent="0.25">
      <c r="A701" t="s">
        <v>700</v>
      </c>
      <c r="B701" s="5">
        <v>-4</v>
      </c>
      <c r="C701" s="6">
        <v>0</v>
      </c>
      <c r="D701" s="7">
        <f t="shared" ref="D701:D716" si="18">+(C701*0.18)+C701</f>
        <v>0</v>
      </c>
      <c r="E701" s="6">
        <v>0</v>
      </c>
    </row>
    <row r="702" spans="1:6" x14ac:dyDescent="0.25">
      <c r="A702" t="s">
        <v>701</v>
      </c>
      <c r="B702" s="5">
        <v>-1</v>
      </c>
      <c r="C702" s="6">
        <v>0</v>
      </c>
      <c r="D702" s="7">
        <f t="shared" si="18"/>
        <v>0</v>
      </c>
      <c r="E702" s="6">
        <v>0</v>
      </c>
    </row>
    <row r="703" spans="1:6" x14ac:dyDescent="0.25">
      <c r="A703" t="s">
        <v>702</v>
      </c>
      <c r="B703" s="5">
        <v>12</v>
      </c>
      <c r="C703" s="6">
        <v>11.8644</v>
      </c>
      <c r="D703" s="7">
        <f t="shared" si="18"/>
        <v>13.999991999999999</v>
      </c>
      <c r="E703" s="6">
        <v>3.7676699999999999</v>
      </c>
      <c r="F703" s="8">
        <v>38</v>
      </c>
    </row>
    <row r="704" spans="1:6" x14ac:dyDescent="0.25">
      <c r="A704" t="s">
        <v>703</v>
      </c>
      <c r="B704" s="5">
        <v>70</v>
      </c>
      <c r="C704" s="6">
        <v>0.83514999999999995</v>
      </c>
      <c r="D704" s="7">
        <f t="shared" si="18"/>
        <v>0.98547699999999994</v>
      </c>
      <c r="E704" s="6">
        <v>0.26521</v>
      </c>
    </row>
    <row r="705" spans="1:6" x14ac:dyDescent="0.25">
      <c r="A705" t="s">
        <v>704</v>
      </c>
      <c r="B705" s="5">
        <v>-10</v>
      </c>
      <c r="C705" s="6">
        <v>0</v>
      </c>
      <c r="D705" s="7">
        <f t="shared" si="18"/>
        <v>0</v>
      </c>
      <c r="E705" s="6">
        <v>0</v>
      </c>
    </row>
    <row r="706" spans="1:6" x14ac:dyDescent="0.25">
      <c r="A706" t="s">
        <v>705</v>
      </c>
      <c r="B706" s="5">
        <v>30</v>
      </c>
      <c r="C706" s="6">
        <v>3.4409999999999998</v>
      </c>
      <c r="D706" s="7">
        <f t="shared" si="18"/>
        <v>4.0603799999999994</v>
      </c>
      <c r="E706" s="6">
        <v>0.871</v>
      </c>
    </row>
    <row r="707" spans="1:6" x14ac:dyDescent="0.25">
      <c r="A707" t="s">
        <v>706</v>
      </c>
      <c r="B707" s="5">
        <v>39</v>
      </c>
      <c r="C707" s="6">
        <v>2.06779</v>
      </c>
      <c r="D707" s="7">
        <f t="shared" si="18"/>
        <v>2.4399921999999998</v>
      </c>
      <c r="E707" s="6">
        <v>0.65664999999999996</v>
      </c>
    </row>
    <row r="708" spans="1:6" x14ac:dyDescent="0.25">
      <c r="A708" t="s">
        <v>707</v>
      </c>
      <c r="B708" s="5">
        <v>-2</v>
      </c>
      <c r="C708" s="6">
        <v>0</v>
      </c>
      <c r="D708" s="7">
        <f t="shared" si="18"/>
        <v>0</v>
      </c>
      <c r="E708" s="6">
        <v>0</v>
      </c>
    </row>
    <row r="709" spans="1:6" x14ac:dyDescent="0.25">
      <c r="A709" t="s">
        <v>708</v>
      </c>
      <c r="B709" s="5">
        <v>101</v>
      </c>
      <c r="C709" s="6">
        <v>3.3810199999999999</v>
      </c>
      <c r="D709" s="7">
        <f t="shared" si="18"/>
        <v>3.9896035999999997</v>
      </c>
      <c r="E709" s="6">
        <v>1.07368</v>
      </c>
    </row>
    <row r="710" spans="1:6" x14ac:dyDescent="0.25">
      <c r="A710" t="s">
        <v>709</v>
      </c>
      <c r="B710" s="5">
        <v>-10</v>
      </c>
      <c r="C710" s="6">
        <v>0</v>
      </c>
      <c r="D710" s="7">
        <f t="shared" si="18"/>
        <v>0</v>
      </c>
      <c r="E710" s="6">
        <v>0</v>
      </c>
    </row>
    <row r="711" spans="1:6" x14ac:dyDescent="0.25">
      <c r="A711" t="s">
        <v>710</v>
      </c>
      <c r="B711" s="5">
        <v>-5</v>
      </c>
      <c r="C711" s="6">
        <v>0</v>
      </c>
      <c r="D711" s="7">
        <f t="shared" si="18"/>
        <v>0</v>
      </c>
      <c r="E711" s="6">
        <v>0</v>
      </c>
    </row>
    <row r="712" spans="1:6" x14ac:dyDescent="0.25">
      <c r="A712" t="s">
        <v>711</v>
      </c>
      <c r="B712" s="5">
        <v>19</v>
      </c>
      <c r="C712" s="6">
        <v>0.25423000000000001</v>
      </c>
      <c r="D712" s="7">
        <f t="shared" si="18"/>
        <v>0.29999140000000002</v>
      </c>
      <c r="E712" s="6">
        <v>8.0729999999999996E-2</v>
      </c>
    </row>
    <row r="713" spans="1:6" x14ac:dyDescent="0.25">
      <c r="A713" t="s">
        <v>712</v>
      </c>
      <c r="B713" s="5">
        <v>292</v>
      </c>
      <c r="C713" s="6">
        <v>0.83331</v>
      </c>
      <c r="D713" s="7">
        <f t="shared" si="18"/>
        <v>0.98330580000000001</v>
      </c>
      <c r="E713" s="6">
        <v>0.20560999999999999</v>
      </c>
    </row>
    <row r="714" spans="1:6" x14ac:dyDescent="0.25">
      <c r="A714" t="s">
        <v>713</v>
      </c>
      <c r="B714" s="5">
        <v>193</v>
      </c>
      <c r="C714" s="6">
        <v>0.9153</v>
      </c>
      <c r="D714" s="7">
        <f t="shared" si="18"/>
        <v>1.0800540000000001</v>
      </c>
      <c r="E714" s="6">
        <v>0.29065999999999997</v>
      </c>
    </row>
    <row r="715" spans="1:6" x14ac:dyDescent="0.25">
      <c r="A715" t="s">
        <v>714</v>
      </c>
      <c r="B715" s="5">
        <v>42</v>
      </c>
      <c r="C715" s="6">
        <v>0.94079999999999997</v>
      </c>
      <c r="D715" s="7">
        <f t="shared" si="18"/>
        <v>1.110144</v>
      </c>
      <c r="E715" s="6">
        <v>0.29876000000000003</v>
      </c>
    </row>
    <row r="716" spans="1:6" x14ac:dyDescent="0.25">
      <c r="A716" t="s">
        <v>715</v>
      </c>
      <c r="B716" s="5">
        <v>631</v>
      </c>
      <c r="C716" s="6">
        <v>0.83835999999999999</v>
      </c>
      <c r="D716" s="7">
        <f t="shared" si="18"/>
        <v>0.98926479999999994</v>
      </c>
      <c r="E716" s="6">
        <v>0.24395</v>
      </c>
    </row>
    <row r="717" spans="1:6" x14ac:dyDescent="0.25">
      <c r="A717" t="s">
        <v>716</v>
      </c>
      <c r="B717" s="5">
        <v>894</v>
      </c>
      <c r="C717" s="6">
        <v>1.04159</v>
      </c>
      <c r="D717" s="7">
        <v>1.45</v>
      </c>
      <c r="E717" s="6">
        <v>0.26368999999999998</v>
      </c>
    </row>
    <row r="718" spans="1:6" x14ac:dyDescent="0.25">
      <c r="A718" t="s">
        <v>717</v>
      </c>
      <c r="B718" s="5">
        <v>386</v>
      </c>
      <c r="C718" s="6">
        <v>0.56559000000000004</v>
      </c>
      <c r="D718" s="7">
        <v>0.8</v>
      </c>
      <c r="E718" s="6">
        <v>0.14319000000000001</v>
      </c>
      <c r="F718" s="8">
        <v>2</v>
      </c>
    </row>
    <row r="719" spans="1:6" x14ac:dyDescent="0.25">
      <c r="A719" t="s">
        <v>718</v>
      </c>
      <c r="B719" s="5">
        <v>-9</v>
      </c>
      <c r="C719" s="6">
        <v>0</v>
      </c>
      <c r="D719" s="7">
        <f>+(C719*0.18)+C719</f>
        <v>0</v>
      </c>
      <c r="E719" s="6">
        <v>0</v>
      </c>
    </row>
    <row r="720" spans="1:6" x14ac:dyDescent="0.25">
      <c r="A720" t="s">
        <v>719</v>
      </c>
      <c r="D720" s="7">
        <v>1.865</v>
      </c>
    </row>
    <row r="721" spans="1:5" x14ac:dyDescent="0.25">
      <c r="A721" t="s">
        <v>720</v>
      </c>
      <c r="B721" s="5">
        <v>759</v>
      </c>
      <c r="C721" s="6">
        <v>1.3896500000000001</v>
      </c>
      <c r="D721" s="7">
        <v>1.69</v>
      </c>
      <c r="E721" s="6">
        <v>0.35188000000000003</v>
      </c>
    </row>
    <row r="722" spans="1:5" x14ac:dyDescent="0.25">
      <c r="A722" t="s">
        <v>721</v>
      </c>
      <c r="B722" s="5">
        <v>125</v>
      </c>
      <c r="C722" s="6">
        <v>1.7034</v>
      </c>
      <c r="D722" s="7">
        <f>+(C722*0.18)+C722</f>
        <v>2.0100120000000001</v>
      </c>
      <c r="E722" s="6">
        <v>0.43124000000000001</v>
      </c>
    </row>
    <row r="723" spans="1:5" x14ac:dyDescent="0.25">
      <c r="A723" t="s">
        <v>722</v>
      </c>
      <c r="B723" s="5">
        <v>239</v>
      </c>
      <c r="C723" s="6">
        <v>1.2439199999999999</v>
      </c>
      <c r="D723" s="7">
        <v>1.8</v>
      </c>
      <c r="E723" s="6">
        <v>0.31491999999999998</v>
      </c>
    </row>
    <row r="724" spans="1:5" x14ac:dyDescent="0.25">
      <c r="A724" t="s">
        <v>723</v>
      </c>
      <c r="B724" s="5">
        <v>17</v>
      </c>
      <c r="C724" s="6">
        <v>2.1186400000000001</v>
      </c>
      <c r="D724" s="7">
        <f t="shared" ref="D724:D730" si="19">+(C724*0.18)+C724</f>
        <v>2.4999951999999999</v>
      </c>
      <c r="E724" s="6">
        <v>0.67279999999999995</v>
      </c>
    </row>
    <row r="725" spans="1:5" x14ac:dyDescent="0.25">
      <c r="A725" t="s">
        <v>724</v>
      </c>
      <c r="B725" s="5">
        <v>30</v>
      </c>
      <c r="C725" s="6">
        <v>5.4749999999999996</v>
      </c>
      <c r="D725" s="7">
        <f t="shared" si="19"/>
        <v>6.4604999999999997</v>
      </c>
      <c r="E725" s="6">
        <v>1.3859999999999999</v>
      </c>
    </row>
    <row r="726" spans="1:5" x14ac:dyDescent="0.25">
      <c r="A726" t="s">
        <v>725</v>
      </c>
      <c r="B726" s="5">
        <v>73</v>
      </c>
      <c r="C726" s="6">
        <v>3.8189500000000001</v>
      </c>
      <c r="D726" s="7">
        <f t="shared" si="19"/>
        <v>4.5063610000000001</v>
      </c>
      <c r="E726" s="6">
        <v>1.21275</v>
      </c>
    </row>
    <row r="727" spans="1:5" x14ac:dyDescent="0.25">
      <c r="A727" t="s">
        <v>726</v>
      </c>
      <c r="B727" s="5">
        <v>39</v>
      </c>
      <c r="C727" s="6">
        <v>2.4576199999999999</v>
      </c>
      <c r="D727" s="7">
        <f t="shared" si="19"/>
        <v>2.8999915999999999</v>
      </c>
      <c r="E727" s="6">
        <v>0.78044000000000002</v>
      </c>
    </row>
    <row r="728" spans="1:5" x14ac:dyDescent="0.25">
      <c r="A728" t="s">
        <v>727</v>
      </c>
      <c r="B728" s="5">
        <v>101</v>
      </c>
      <c r="C728" s="6">
        <v>2.0566800000000001</v>
      </c>
      <c r="D728" s="7">
        <f t="shared" si="19"/>
        <v>2.4268824000000002</v>
      </c>
      <c r="E728" s="6">
        <v>0.65312000000000003</v>
      </c>
    </row>
    <row r="729" spans="1:5" x14ac:dyDescent="0.25">
      <c r="A729" t="s">
        <v>728</v>
      </c>
      <c r="B729" s="5">
        <v>-9</v>
      </c>
      <c r="C729" s="6">
        <v>0</v>
      </c>
      <c r="D729" s="7">
        <f t="shared" si="19"/>
        <v>0</v>
      </c>
      <c r="E729" s="6">
        <v>0</v>
      </c>
    </row>
    <row r="730" spans="1:5" x14ac:dyDescent="0.25">
      <c r="A730" t="s">
        <v>729</v>
      </c>
      <c r="B730" s="5">
        <v>39</v>
      </c>
      <c r="C730" s="6">
        <v>1.3559300000000001</v>
      </c>
      <c r="D730" s="7">
        <f t="shared" si="19"/>
        <v>1.5999974000000001</v>
      </c>
      <c r="E730" s="6">
        <v>0.43058999999999997</v>
      </c>
    </row>
    <row r="731" spans="1:5" x14ac:dyDescent="0.25">
      <c r="A731" t="s">
        <v>730</v>
      </c>
      <c r="B731" s="5">
        <v>211</v>
      </c>
      <c r="C731" s="6">
        <v>1.6695199999999999</v>
      </c>
      <c r="D731" s="7">
        <v>2.6</v>
      </c>
      <c r="E731" s="6">
        <v>0.42265999999999998</v>
      </c>
    </row>
    <row r="732" spans="1:5" x14ac:dyDescent="0.25">
      <c r="A732" t="s">
        <v>731</v>
      </c>
      <c r="B732" s="5">
        <v>-5</v>
      </c>
      <c r="C732" s="6">
        <v>0.42370000000000002</v>
      </c>
      <c r="D732" s="7">
        <f>+(C732*0.18)+C732</f>
        <v>0.49996600000000002</v>
      </c>
      <c r="E732" s="6">
        <v>0.13455</v>
      </c>
    </row>
    <row r="733" spans="1:5" x14ac:dyDescent="0.25">
      <c r="A733" t="s">
        <v>732</v>
      </c>
      <c r="D733" s="7">
        <v>6.82</v>
      </c>
    </row>
    <row r="734" spans="1:5" x14ac:dyDescent="0.25">
      <c r="A734" t="s">
        <v>733</v>
      </c>
      <c r="B734" s="5">
        <v>47</v>
      </c>
      <c r="C734" s="6">
        <v>2.7966000000000002</v>
      </c>
      <c r="D734" s="7">
        <f>+(C734*0.18)+C734</f>
        <v>3.2999880000000004</v>
      </c>
      <c r="E734" s="6">
        <v>0.88809000000000005</v>
      </c>
    </row>
    <row r="735" spans="1:5" x14ac:dyDescent="0.25">
      <c r="A735" t="s">
        <v>734</v>
      </c>
      <c r="B735" s="5">
        <v>313</v>
      </c>
      <c r="C735" s="6">
        <v>4.2735900000000004</v>
      </c>
      <c r="D735" s="7">
        <f>+(C735*0.18)+C735</f>
        <v>5.0428362000000009</v>
      </c>
      <c r="E735" s="6">
        <v>1.0819099999999999</v>
      </c>
    </row>
    <row r="736" spans="1:5" x14ac:dyDescent="0.25">
      <c r="A736" t="s">
        <v>735</v>
      </c>
      <c r="B736" s="5">
        <v>45</v>
      </c>
      <c r="C736" s="6">
        <v>5.3963400000000004</v>
      </c>
      <c r="D736" s="7">
        <f>+(C736*0.18)+C736</f>
        <v>6.3676812000000007</v>
      </c>
      <c r="E736" s="6">
        <v>1.36616</v>
      </c>
    </row>
    <row r="737" spans="1:6" x14ac:dyDescent="0.25">
      <c r="A737" t="s">
        <v>736</v>
      </c>
      <c r="B737" s="5">
        <v>200</v>
      </c>
      <c r="C737" s="6">
        <v>4.6575199999999999</v>
      </c>
      <c r="D737" s="7">
        <v>5.81</v>
      </c>
      <c r="E737" s="6">
        <v>1.1791199999999999</v>
      </c>
    </row>
    <row r="738" spans="1:6" x14ac:dyDescent="0.25">
      <c r="A738" t="s">
        <v>737</v>
      </c>
      <c r="B738" s="5">
        <v>3</v>
      </c>
      <c r="C738" s="6">
        <v>11.8644</v>
      </c>
      <c r="D738" s="7">
        <f>+(C738*0.18)+C738</f>
        <v>13.999991999999999</v>
      </c>
      <c r="E738" s="6">
        <v>3.7676699999999999</v>
      </c>
      <c r="F738" s="8">
        <v>38</v>
      </c>
    </row>
    <row r="739" spans="1:6" x14ac:dyDescent="0.25">
      <c r="A739" t="s">
        <v>738</v>
      </c>
      <c r="B739" s="5">
        <v>82</v>
      </c>
      <c r="C739" s="6">
        <v>7.1269600000000004</v>
      </c>
      <c r="D739" s="7">
        <f>+(C739*0.18)+C739</f>
        <v>8.409812800000001</v>
      </c>
      <c r="E739" s="6">
        <v>2.2632500000000002</v>
      </c>
    </row>
    <row r="740" spans="1:6" x14ac:dyDescent="0.25">
      <c r="A740" t="s">
        <v>739</v>
      </c>
      <c r="B740" s="5">
        <v>5</v>
      </c>
      <c r="C740" s="6">
        <v>4.3220299999999998</v>
      </c>
      <c r="D740" s="7">
        <f>+(C740*0.18)+C740</f>
        <v>5.0999954000000001</v>
      </c>
      <c r="E740" s="6">
        <v>1.3725099999999999</v>
      </c>
      <c r="F740" s="8">
        <v>9</v>
      </c>
    </row>
    <row r="741" spans="1:6" x14ac:dyDescent="0.25">
      <c r="A741" t="s">
        <v>740</v>
      </c>
      <c r="B741" s="5">
        <v>14</v>
      </c>
      <c r="C741" s="6">
        <v>6.4406699999999999</v>
      </c>
      <c r="D741" s="7">
        <f>+(C741*0.18)+C741</f>
        <v>7.5999905999999999</v>
      </c>
      <c r="E741" s="6">
        <v>2.0453100000000002</v>
      </c>
      <c r="F741" s="8">
        <v>15</v>
      </c>
    </row>
    <row r="742" spans="1:6" x14ac:dyDescent="0.25">
      <c r="A742" t="s">
        <v>741</v>
      </c>
      <c r="D742" s="7">
        <v>19.5</v>
      </c>
    </row>
    <row r="743" spans="1:6" x14ac:dyDescent="0.25">
      <c r="A743" t="s">
        <v>742</v>
      </c>
      <c r="B743" s="5">
        <v>3</v>
      </c>
      <c r="C743" s="6">
        <v>2.9024000000000001</v>
      </c>
      <c r="D743" s="7">
        <f>+(C743*0.18)+C743</f>
        <v>3.4248320000000003</v>
      </c>
      <c r="E743" s="6">
        <v>0.92169000000000001</v>
      </c>
    </row>
    <row r="744" spans="1:6" x14ac:dyDescent="0.25">
      <c r="A744" t="s">
        <v>743</v>
      </c>
      <c r="B744" s="5">
        <v>3</v>
      </c>
      <c r="C744" s="6">
        <v>3.0778099999999999</v>
      </c>
      <c r="D744" s="7">
        <f>+(C744*0.18)+C744</f>
        <v>3.6318158</v>
      </c>
      <c r="E744" s="6">
        <v>0.97740000000000005</v>
      </c>
    </row>
    <row r="745" spans="1:6" x14ac:dyDescent="0.25">
      <c r="A745" t="s">
        <v>744</v>
      </c>
      <c r="B745" s="5">
        <v>22</v>
      </c>
      <c r="C745" s="6">
        <v>3.2940200000000002</v>
      </c>
      <c r="D745" s="7">
        <f>+(C745*0.18)+C745</f>
        <v>3.8869436000000004</v>
      </c>
      <c r="E745" s="6">
        <v>1.0460499999999999</v>
      </c>
    </row>
    <row r="746" spans="1:6" x14ac:dyDescent="0.25">
      <c r="A746" t="s">
        <v>745</v>
      </c>
      <c r="B746" s="5">
        <v>41</v>
      </c>
      <c r="C746" s="6">
        <v>4.1547200000000002</v>
      </c>
      <c r="D746" s="7">
        <v>5.2</v>
      </c>
      <c r="E746" s="6">
        <v>1.05183</v>
      </c>
      <c r="F746" s="8">
        <v>8</v>
      </c>
    </row>
    <row r="747" spans="1:6" x14ac:dyDescent="0.25">
      <c r="A747" t="s">
        <v>746</v>
      </c>
      <c r="B747" s="5">
        <v>26</v>
      </c>
      <c r="C747" s="6">
        <v>1.68431</v>
      </c>
      <c r="D747" s="7">
        <f>+(C747*0.18)+C747</f>
        <v>1.9874858</v>
      </c>
      <c r="E747" s="6">
        <v>0.53486999999999996</v>
      </c>
    </row>
    <row r="748" spans="1:6" x14ac:dyDescent="0.25">
      <c r="A748" t="s">
        <v>747</v>
      </c>
      <c r="B748" s="5">
        <v>11</v>
      </c>
      <c r="C748" s="6">
        <v>1.61016</v>
      </c>
      <c r="D748" s="7">
        <f>+(C748*0.18)+C748</f>
        <v>1.8999888</v>
      </c>
      <c r="E748" s="6">
        <v>0.51132</v>
      </c>
    </row>
    <row r="749" spans="1:6" x14ac:dyDescent="0.25">
      <c r="A749" t="s">
        <v>748</v>
      </c>
      <c r="B749" s="5">
        <v>2</v>
      </c>
      <c r="C749" s="6">
        <v>9.7457600000000006</v>
      </c>
      <c r="D749" s="7">
        <f>+(C749*0.18)+C749</f>
        <v>11.499996800000002</v>
      </c>
      <c r="E749" s="6">
        <v>3.0948699999999998</v>
      </c>
    </row>
    <row r="750" spans="1:6" x14ac:dyDescent="0.25">
      <c r="A750" t="s">
        <v>749</v>
      </c>
      <c r="B750" s="5">
        <v>7</v>
      </c>
      <c r="C750" s="6">
        <v>11.65254</v>
      </c>
      <c r="D750" s="7">
        <f>+(C750*0.18)+C750</f>
        <v>13.749997199999999</v>
      </c>
      <c r="E750" s="6">
        <v>3.7003900000000001</v>
      </c>
    </row>
    <row r="751" spans="1:6" x14ac:dyDescent="0.25">
      <c r="A751" t="s">
        <v>750</v>
      </c>
      <c r="B751" s="5">
        <v>7</v>
      </c>
      <c r="C751" s="6">
        <v>9.8059999999999992</v>
      </c>
      <c r="D751" s="7">
        <v>20</v>
      </c>
      <c r="E751" s="6">
        <v>3.1139999999999999</v>
      </c>
    </row>
    <row r="752" spans="1:6" x14ac:dyDescent="0.25">
      <c r="A752" t="s">
        <v>751</v>
      </c>
      <c r="B752" s="5">
        <v>2</v>
      </c>
      <c r="C752" s="6">
        <v>14.40967</v>
      </c>
      <c r="D752" s="7">
        <v>26</v>
      </c>
      <c r="E752" s="6">
        <v>4.5759499999999997</v>
      </c>
      <c r="F752" s="8">
        <v>45</v>
      </c>
    </row>
    <row r="753" spans="1:6" x14ac:dyDescent="0.25">
      <c r="A753" t="s">
        <v>752</v>
      </c>
      <c r="D753" s="7">
        <v>21</v>
      </c>
      <c r="F753" s="8">
        <v>40</v>
      </c>
    </row>
    <row r="754" spans="1:6" x14ac:dyDescent="0.25">
      <c r="A754" t="s">
        <v>753</v>
      </c>
      <c r="B754" s="5">
        <v>11</v>
      </c>
      <c r="C754" s="6">
        <v>15.925140000000001</v>
      </c>
      <c r="D754" s="7">
        <v>20</v>
      </c>
      <c r="E754" s="6">
        <v>5.0571999999999999</v>
      </c>
    </row>
    <row r="755" spans="1:6" x14ac:dyDescent="0.25">
      <c r="A755" t="s">
        <v>754</v>
      </c>
      <c r="B755" s="5">
        <v>2</v>
      </c>
      <c r="C755" s="6">
        <v>12.37288</v>
      </c>
      <c r="D755" s="7">
        <f>+(C755*0.18)+C755</f>
        <v>14.5999984</v>
      </c>
      <c r="E755" s="6">
        <v>3.9291499999999999</v>
      </c>
    </row>
    <row r="756" spans="1:6" x14ac:dyDescent="0.25">
      <c r="A756" t="s">
        <v>755</v>
      </c>
      <c r="B756" s="5">
        <v>-1</v>
      </c>
      <c r="C756" s="6">
        <v>0</v>
      </c>
      <c r="D756" s="7">
        <f>+(C756*0.18)+C756</f>
        <v>0</v>
      </c>
      <c r="E756" s="6">
        <v>0</v>
      </c>
    </row>
    <row r="757" spans="1:6" x14ac:dyDescent="0.25">
      <c r="A757" t="s">
        <v>756</v>
      </c>
      <c r="B757" s="5">
        <v>6</v>
      </c>
      <c r="C757" s="6">
        <v>21.898299999999999</v>
      </c>
      <c r="D757" s="7">
        <f>+(C757*0.18)+C757</f>
        <v>25.839993999999997</v>
      </c>
      <c r="E757" s="6">
        <v>6.9540499999999996</v>
      </c>
    </row>
    <row r="758" spans="1:6" x14ac:dyDescent="0.25">
      <c r="A758" t="s">
        <v>757</v>
      </c>
      <c r="B758" s="5">
        <v>6</v>
      </c>
      <c r="C758" s="6">
        <v>23.855930000000001</v>
      </c>
      <c r="D758" s="7">
        <f>+(C758*0.18)+C758</f>
        <v>28.1499974</v>
      </c>
      <c r="E758" s="6">
        <v>7.5757199999999996</v>
      </c>
    </row>
    <row r="759" spans="1:6" x14ac:dyDescent="0.25">
      <c r="A759" t="s">
        <v>758</v>
      </c>
      <c r="B759" s="5">
        <v>4</v>
      </c>
      <c r="C759" s="6">
        <v>8.4745699999999999</v>
      </c>
      <c r="D759" s="7">
        <f>+(C759*0.18)+C759</f>
        <v>9.9999926000000006</v>
      </c>
      <c r="E759" s="6">
        <v>2.6911900000000002</v>
      </c>
    </row>
    <row r="760" spans="1:6" x14ac:dyDescent="0.25">
      <c r="A760" t="s">
        <v>759</v>
      </c>
      <c r="D760" s="7"/>
      <c r="F760" s="8">
        <v>6</v>
      </c>
    </row>
    <row r="761" spans="1:6" x14ac:dyDescent="0.25">
      <c r="A761" t="s">
        <v>760</v>
      </c>
      <c r="D761" s="7"/>
      <c r="F761" s="8">
        <v>190</v>
      </c>
    </row>
    <row r="762" spans="1:6" x14ac:dyDescent="0.25">
      <c r="A762" t="s">
        <v>761</v>
      </c>
      <c r="D762" s="7"/>
      <c r="F762" s="8">
        <v>60</v>
      </c>
    </row>
    <row r="763" spans="1:6" x14ac:dyDescent="0.25">
      <c r="A763" t="s">
        <v>762</v>
      </c>
      <c r="B763" s="5">
        <v>-3</v>
      </c>
      <c r="C763" s="6">
        <v>0</v>
      </c>
      <c r="D763" s="7">
        <f t="shared" ref="D763:D768" si="20">+(C763*0.18)+C763</f>
        <v>0</v>
      </c>
      <c r="E763" s="6">
        <v>0</v>
      </c>
    </row>
    <row r="764" spans="1:6" x14ac:dyDescent="0.25">
      <c r="A764" t="s">
        <v>763</v>
      </c>
      <c r="B764" s="5">
        <v>6</v>
      </c>
      <c r="C764" s="6">
        <v>0.50839999999999996</v>
      </c>
      <c r="D764" s="7">
        <f t="shared" si="20"/>
        <v>0.599912</v>
      </c>
      <c r="E764" s="6">
        <v>0.16145000000000001</v>
      </c>
    </row>
    <row r="765" spans="1:6" x14ac:dyDescent="0.25">
      <c r="A765" t="s">
        <v>764</v>
      </c>
      <c r="B765" s="5">
        <v>-2</v>
      </c>
      <c r="C765" s="6">
        <v>0</v>
      </c>
      <c r="D765" s="7">
        <f t="shared" si="20"/>
        <v>0</v>
      </c>
      <c r="E765" s="6">
        <v>0</v>
      </c>
    </row>
    <row r="766" spans="1:6" x14ac:dyDescent="0.25">
      <c r="A766" t="s">
        <v>765</v>
      </c>
      <c r="B766" s="5">
        <v>5</v>
      </c>
      <c r="C766" s="6">
        <v>0.33889999999999998</v>
      </c>
      <c r="D766" s="7">
        <f t="shared" si="20"/>
        <v>0.39990199999999998</v>
      </c>
      <c r="E766" s="6">
        <v>0.10761999999999999</v>
      </c>
    </row>
    <row r="767" spans="1:6" x14ac:dyDescent="0.25">
      <c r="A767" t="s">
        <v>766</v>
      </c>
      <c r="B767" s="5">
        <v>67</v>
      </c>
      <c r="C767" s="6">
        <v>0.17796000000000001</v>
      </c>
      <c r="D767" s="7">
        <f t="shared" si="20"/>
        <v>0.20999280000000001</v>
      </c>
      <c r="E767" s="6">
        <v>5.6509999999999998E-2</v>
      </c>
    </row>
    <row r="768" spans="1:6" x14ac:dyDescent="0.25">
      <c r="A768" t="s">
        <v>767</v>
      </c>
      <c r="B768" s="5">
        <v>190</v>
      </c>
      <c r="C768" s="6">
        <v>0.39829999999999999</v>
      </c>
      <c r="D768" s="7">
        <f t="shared" si="20"/>
        <v>0.46999399999999997</v>
      </c>
      <c r="E768" s="6">
        <v>0.12648000000000001</v>
      </c>
    </row>
    <row r="769" spans="1:6" x14ac:dyDescent="0.25">
      <c r="A769" t="s">
        <v>768</v>
      </c>
      <c r="B769" s="5">
        <v>282</v>
      </c>
      <c r="C769" s="6">
        <v>0.73446999999999996</v>
      </c>
      <c r="D769" s="7">
        <v>0.9</v>
      </c>
      <c r="E769" s="6">
        <v>0.23324</v>
      </c>
      <c r="F769" s="8">
        <v>3</v>
      </c>
    </row>
    <row r="770" spans="1:6" x14ac:dyDescent="0.25">
      <c r="A770" t="s">
        <v>769</v>
      </c>
      <c r="D770" s="7">
        <v>10</v>
      </c>
    </row>
    <row r="771" spans="1:6" x14ac:dyDescent="0.25">
      <c r="A771" t="s">
        <v>770</v>
      </c>
      <c r="D771" s="7">
        <v>9</v>
      </c>
    </row>
    <row r="772" spans="1:6" x14ac:dyDescent="0.25">
      <c r="A772" t="s">
        <v>771</v>
      </c>
      <c r="B772" s="5">
        <v>-4</v>
      </c>
      <c r="C772" s="6">
        <v>0</v>
      </c>
      <c r="D772" s="7">
        <f>+(C772*0.18)+C772</f>
        <v>0</v>
      </c>
      <c r="E772" s="6">
        <v>0</v>
      </c>
    </row>
    <row r="773" spans="1:6" x14ac:dyDescent="0.25">
      <c r="A773" t="s">
        <v>772</v>
      </c>
      <c r="B773" s="5">
        <v>2</v>
      </c>
      <c r="C773" s="6">
        <v>38.137059999999998</v>
      </c>
      <c r="D773" s="7">
        <v>60</v>
      </c>
      <c r="E773" s="6">
        <v>12.110849999999999</v>
      </c>
    </row>
    <row r="774" spans="1:6" x14ac:dyDescent="0.25">
      <c r="A774" t="s">
        <v>773</v>
      </c>
      <c r="B774" s="5">
        <v>-2</v>
      </c>
      <c r="C774" s="6">
        <v>0</v>
      </c>
      <c r="D774" s="7">
        <f>+(C774*0.18)+C774</f>
        <v>0</v>
      </c>
      <c r="E774" s="6">
        <v>0</v>
      </c>
    </row>
    <row r="775" spans="1:6" x14ac:dyDescent="0.25">
      <c r="A775" t="s">
        <v>774</v>
      </c>
      <c r="B775" s="5">
        <v>-2</v>
      </c>
      <c r="C775" s="6">
        <v>0</v>
      </c>
      <c r="D775" s="7">
        <f>+(C775*0.18)+C775</f>
        <v>0</v>
      </c>
      <c r="E775" s="6">
        <v>0</v>
      </c>
    </row>
    <row r="776" spans="1:6" x14ac:dyDescent="0.25">
      <c r="A776" t="s">
        <v>775</v>
      </c>
      <c r="B776" s="5">
        <v>12</v>
      </c>
      <c r="C776" s="6">
        <v>3.38916</v>
      </c>
      <c r="D776" s="7">
        <f>+(C776*0.18)+C776</f>
        <v>3.9992087999999999</v>
      </c>
      <c r="E776" s="6">
        <v>1.0762700000000001</v>
      </c>
    </row>
    <row r="777" spans="1:6" x14ac:dyDescent="0.25">
      <c r="A777" t="s">
        <v>776</v>
      </c>
      <c r="B777" s="5">
        <v>28</v>
      </c>
      <c r="C777" s="6">
        <v>4.6832700000000003</v>
      </c>
      <c r="D777" s="7">
        <f>+(C777*0.18)+C777</f>
        <v>5.5262586000000002</v>
      </c>
      <c r="E777" s="6">
        <v>1.4872300000000001</v>
      </c>
    </row>
    <row r="778" spans="1:6" x14ac:dyDescent="0.25">
      <c r="A778" t="s">
        <v>777</v>
      </c>
      <c r="B778" s="5">
        <v>119</v>
      </c>
      <c r="C778" s="6">
        <v>0.34350000000000003</v>
      </c>
      <c r="D778" s="7">
        <v>1.5</v>
      </c>
      <c r="E778" s="6">
        <v>0.10908</v>
      </c>
    </row>
    <row r="779" spans="1:6" x14ac:dyDescent="0.25">
      <c r="A779" t="s">
        <v>778</v>
      </c>
      <c r="B779" s="5">
        <v>96</v>
      </c>
      <c r="C779" s="6">
        <v>0.24626999999999999</v>
      </c>
      <c r="D779" s="7">
        <v>1.5</v>
      </c>
      <c r="E779" s="6">
        <v>7.8210000000000002E-2</v>
      </c>
    </row>
    <row r="780" spans="1:6" x14ac:dyDescent="0.25">
      <c r="A780" t="s">
        <v>779</v>
      </c>
      <c r="B780" s="5">
        <v>111</v>
      </c>
      <c r="C780" s="6">
        <v>0.33844999999999997</v>
      </c>
      <c r="D780" s="7">
        <v>1.8</v>
      </c>
      <c r="E780" s="6">
        <v>0.10917</v>
      </c>
    </row>
    <row r="781" spans="1:6" x14ac:dyDescent="0.25">
      <c r="A781" t="s">
        <v>780</v>
      </c>
      <c r="B781" s="5">
        <v>-3</v>
      </c>
      <c r="C781" s="6">
        <v>0</v>
      </c>
      <c r="D781" s="7">
        <v>3.5</v>
      </c>
      <c r="E781" s="6">
        <v>0</v>
      </c>
    </row>
    <row r="782" spans="1:6" x14ac:dyDescent="0.25">
      <c r="A782" t="s">
        <v>781</v>
      </c>
      <c r="B782" s="5">
        <v>-10</v>
      </c>
      <c r="C782" s="6">
        <v>1.1566000000000001</v>
      </c>
      <c r="D782" s="7">
        <f>+(C782*0.18)+C782</f>
        <v>1.3647880000000001</v>
      </c>
      <c r="E782" s="6">
        <v>0.36729000000000001</v>
      </c>
    </row>
    <row r="783" spans="1:6" x14ac:dyDescent="0.25">
      <c r="A783" t="s">
        <v>782</v>
      </c>
      <c r="B783" s="5">
        <v>-6</v>
      </c>
      <c r="C783" s="6">
        <v>0</v>
      </c>
      <c r="D783" s="7">
        <f>+(C783*0.18)+C783</f>
        <v>0</v>
      </c>
      <c r="E783" s="6">
        <v>0</v>
      </c>
    </row>
    <row r="784" spans="1:6" x14ac:dyDescent="0.25">
      <c r="A784" t="s">
        <v>783</v>
      </c>
      <c r="B784" s="5">
        <v>-2</v>
      </c>
      <c r="C784" s="6">
        <v>0</v>
      </c>
      <c r="D784" s="7">
        <f>+(C784*0.18)+C784</f>
        <v>0</v>
      </c>
      <c r="E784" s="6">
        <v>0</v>
      </c>
    </row>
    <row r="785" spans="1:6" x14ac:dyDescent="0.25">
      <c r="A785" t="s">
        <v>784</v>
      </c>
      <c r="B785" s="5">
        <v>-17</v>
      </c>
      <c r="C785" s="6">
        <v>0</v>
      </c>
      <c r="D785" s="7">
        <f>+(C785*0.18)+C785</f>
        <v>0</v>
      </c>
      <c r="E785" s="6">
        <v>0</v>
      </c>
    </row>
    <row r="786" spans="1:6" x14ac:dyDescent="0.25">
      <c r="A786" t="s">
        <v>785</v>
      </c>
      <c r="B786" s="5">
        <v>-23</v>
      </c>
      <c r="C786" s="6">
        <v>1.6949099999999999</v>
      </c>
      <c r="D786" s="7">
        <v>2.8</v>
      </c>
      <c r="E786" s="6">
        <v>0.53824000000000005</v>
      </c>
    </row>
    <row r="787" spans="1:6" x14ac:dyDescent="0.25">
      <c r="A787" t="s">
        <v>786</v>
      </c>
      <c r="B787" s="5">
        <v>-270</v>
      </c>
      <c r="C787" s="6">
        <v>0.26910000000000001</v>
      </c>
      <c r="D787" s="7">
        <v>0.3</v>
      </c>
      <c r="E787" s="6">
        <v>6.8129999999999996E-2</v>
      </c>
      <c r="F787" s="8">
        <v>0.8</v>
      </c>
    </row>
    <row r="788" spans="1:6" x14ac:dyDescent="0.25">
      <c r="A788" t="s">
        <v>787</v>
      </c>
      <c r="D788" s="7">
        <v>0.36</v>
      </c>
      <c r="F788" s="8">
        <v>1</v>
      </c>
    </row>
    <row r="789" spans="1:6" x14ac:dyDescent="0.25">
      <c r="A789" t="s">
        <v>788</v>
      </c>
      <c r="B789" s="5">
        <v>-1</v>
      </c>
      <c r="C789" s="6">
        <v>0</v>
      </c>
      <c r="D789" s="7">
        <f>+(C789*0.18)+C789</f>
        <v>0</v>
      </c>
      <c r="E789" s="6">
        <v>0</v>
      </c>
    </row>
    <row r="790" spans="1:6" x14ac:dyDescent="0.25">
      <c r="A790" t="s">
        <v>789</v>
      </c>
      <c r="B790" s="5">
        <v>-4</v>
      </c>
      <c r="C790" s="6">
        <v>0</v>
      </c>
      <c r="D790" s="7">
        <f>+(C790*0.18)+C790</f>
        <v>0</v>
      </c>
      <c r="E790" s="6">
        <v>0</v>
      </c>
    </row>
    <row r="791" spans="1:6" x14ac:dyDescent="0.25">
      <c r="A791" t="s">
        <v>790</v>
      </c>
      <c r="B791" s="5">
        <v>1</v>
      </c>
      <c r="C791" s="6">
        <v>0.67789999999999995</v>
      </c>
      <c r="D791" s="7">
        <f>+(C791*0.18)+C791</f>
        <v>0.79992199999999991</v>
      </c>
      <c r="E791" s="6">
        <v>0.21526999999999999</v>
      </c>
    </row>
    <row r="792" spans="1:6" x14ac:dyDescent="0.25">
      <c r="A792" t="s">
        <v>791</v>
      </c>
      <c r="B792" s="5">
        <v>-4</v>
      </c>
      <c r="C792" s="6">
        <v>0</v>
      </c>
      <c r="D792" s="7">
        <f>23.7/30</f>
        <v>0.78999999999999992</v>
      </c>
      <c r="E792" s="6">
        <v>0</v>
      </c>
    </row>
    <row r="793" spans="1:6" x14ac:dyDescent="0.25">
      <c r="A793" t="s">
        <v>792</v>
      </c>
      <c r="B793" s="5">
        <v>9</v>
      </c>
      <c r="C793" s="6">
        <v>2.9661</v>
      </c>
      <c r="D793" s="7">
        <f>+(C793*0.18)+C793</f>
        <v>3.4999979999999997</v>
      </c>
      <c r="E793" s="6">
        <v>0.94191999999999998</v>
      </c>
      <c r="F793" s="8">
        <v>6</v>
      </c>
    </row>
    <row r="794" spans="1:6" x14ac:dyDescent="0.25">
      <c r="A794" t="s">
        <v>793</v>
      </c>
      <c r="B794" s="5">
        <v>5</v>
      </c>
      <c r="C794" s="6">
        <v>9.98339</v>
      </c>
      <c r="D794" s="7">
        <f>+(C794*0.18)+C794</f>
        <v>11.780400199999999</v>
      </c>
      <c r="E794" s="6">
        <v>3.1703399999999999</v>
      </c>
    </row>
    <row r="795" spans="1:6" x14ac:dyDescent="0.25">
      <c r="A795" t="s">
        <v>794</v>
      </c>
      <c r="B795" s="5">
        <v>24</v>
      </c>
      <c r="C795" s="6">
        <v>0.50846999999999998</v>
      </c>
      <c r="D795" s="7">
        <f>+(C795*0.18)+C795</f>
        <v>0.59999459999999993</v>
      </c>
      <c r="E795" s="6">
        <v>0.16147</v>
      </c>
    </row>
    <row r="796" spans="1:6" x14ac:dyDescent="0.25">
      <c r="A796" t="s">
        <v>795</v>
      </c>
      <c r="D796" s="7">
        <v>2.64</v>
      </c>
    </row>
    <row r="797" spans="1:6" x14ac:dyDescent="0.25">
      <c r="A797" t="s">
        <v>796</v>
      </c>
      <c r="D797" s="7">
        <v>2.8</v>
      </c>
      <c r="F797" s="8">
        <v>5</v>
      </c>
    </row>
    <row r="798" spans="1:6" x14ac:dyDescent="0.25">
      <c r="A798" t="s">
        <v>797</v>
      </c>
      <c r="B798" s="5">
        <v>6</v>
      </c>
      <c r="C798" s="6">
        <v>5.93</v>
      </c>
      <c r="D798" s="7">
        <f>+(C798*0.18)+C798</f>
        <v>6.9973999999999998</v>
      </c>
      <c r="E798" s="6">
        <v>593</v>
      </c>
    </row>
    <row r="799" spans="1:6" x14ac:dyDescent="0.25">
      <c r="A799" t="s">
        <v>798</v>
      </c>
      <c r="B799" s="5">
        <v>6</v>
      </c>
      <c r="C799" s="6">
        <v>5.93</v>
      </c>
      <c r="D799" s="7">
        <f>+(C799*0.18)+C799</f>
        <v>6.9973999999999998</v>
      </c>
      <c r="E799" s="6">
        <v>593</v>
      </c>
    </row>
    <row r="800" spans="1:6" x14ac:dyDescent="0.25">
      <c r="A800" t="s">
        <v>799</v>
      </c>
      <c r="B800" s="5">
        <v>6</v>
      </c>
      <c r="C800" s="6">
        <v>2.3730000000000002</v>
      </c>
      <c r="D800" s="7">
        <f>+(C800*0.18)+C800</f>
        <v>2.8001400000000003</v>
      </c>
      <c r="E800" s="6">
        <v>0.60099999999999998</v>
      </c>
      <c r="F800" s="8">
        <v>5</v>
      </c>
    </row>
    <row r="801" spans="1:5" x14ac:dyDescent="0.25">
      <c r="A801" t="s">
        <v>799</v>
      </c>
      <c r="D801" s="7">
        <v>2.4999951999999999</v>
      </c>
    </row>
    <row r="802" spans="1:5" x14ac:dyDescent="0.25">
      <c r="A802" t="s">
        <v>800</v>
      </c>
      <c r="B802" s="5">
        <v>6</v>
      </c>
      <c r="C802" s="6">
        <v>2.2370000000000001</v>
      </c>
      <c r="D802" s="7">
        <f>+(C802*0.18)+C802</f>
        <v>2.6396600000000001</v>
      </c>
      <c r="E802" s="6">
        <v>0.56599999999999995</v>
      </c>
    </row>
    <row r="803" spans="1:5" x14ac:dyDescent="0.25">
      <c r="A803" t="s">
        <v>800</v>
      </c>
      <c r="D803" s="7">
        <v>2.4999951999999999</v>
      </c>
    </row>
    <row r="804" spans="1:5" x14ac:dyDescent="0.25">
      <c r="A804" t="s">
        <v>801</v>
      </c>
      <c r="D804" s="7">
        <v>2.4999951999999999</v>
      </c>
    </row>
    <row r="805" spans="1:5" x14ac:dyDescent="0.25">
      <c r="A805" t="s">
        <v>802</v>
      </c>
      <c r="D805" s="7">
        <v>2.4999951999999999</v>
      </c>
    </row>
    <row r="806" spans="1:5" x14ac:dyDescent="0.25">
      <c r="A806" t="s">
        <v>803</v>
      </c>
      <c r="D806" s="7">
        <v>3.5353980000000003</v>
      </c>
    </row>
    <row r="807" spans="1:5" x14ac:dyDescent="0.25">
      <c r="A807" t="s">
        <v>804</v>
      </c>
      <c r="D807" s="7">
        <v>3.5353980000000003</v>
      </c>
    </row>
    <row r="808" spans="1:5" x14ac:dyDescent="0.25">
      <c r="A808" t="s">
        <v>805</v>
      </c>
      <c r="D808" s="7">
        <v>3.9999994000000001</v>
      </c>
    </row>
    <row r="809" spans="1:5" x14ac:dyDescent="0.25">
      <c r="A809" t="s">
        <v>806</v>
      </c>
      <c r="D809" s="7">
        <v>4.4999890000000002</v>
      </c>
    </row>
    <row r="810" spans="1:5" x14ac:dyDescent="0.25">
      <c r="A810" t="s">
        <v>807</v>
      </c>
      <c r="B810" s="5">
        <v>6</v>
      </c>
      <c r="C810" s="6">
        <v>3.19</v>
      </c>
      <c r="D810" s="7">
        <f t="shared" ref="D810:D820" si="21">+(C810*0.18)+C810</f>
        <v>3.7641999999999998</v>
      </c>
      <c r="E810" s="6">
        <v>1.01302</v>
      </c>
    </row>
    <row r="811" spans="1:5" x14ac:dyDescent="0.25">
      <c r="A811" t="s">
        <v>808</v>
      </c>
      <c r="B811" s="5">
        <v>6</v>
      </c>
      <c r="C811" s="6">
        <v>3.19</v>
      </c>
      <c r="D811" s="7">
        <f t="shared" si="21"/>
        <v>3.7641999999999998</v>
      </c>
      <c r="E811" s="6">
        <v>1.01302</v>
      </c>
    </row>
    <row r="812" spans="1:5" x14ac:dyDescent="0.25">
      <c r="A812" t="s">
        <v>809</v>
      </c>
      <c r="B812" s="5">
        <v>6</v>
      </c>
      <c r="C812" s="6">
        <v>3.19</v>
      </c>
      <c r="D812" s="7">
        <f t="shared" si="21"/>
        <v>3.7641999999999998</v>
      </c>
      <c r="E812" s="6">
        <v>1.01302</v>
      </c>
    </row>
    <row r="813" spans="1:5" x14ac:dyDescent="0.25">
      <c r="A813" t="s">
        <v>810</v>
      </c>
      <c r="B813" s="5">
        <v>6</v>
      </c>
      <c r="C813" s="6">
        <v>3.19</v>
      </c>
      <c r="D813" s="7">
        <f t="shared" si="21"/>
        <v>3.7641999999999998</v>
      </c>
      <c r="E813" s="6">
        <v>1.01302</v>
      </c>
    </row>
    <row r="814" spans="1:5" x14ac:dyDescent="0.25">
      <c r="A814" t="s">
        <v>811</v>
      </c>
      <c r="B814" s="5">
        <v>6</v>
      </c>
      <c r="C814" s="6">
        <v>3.19</v>
      </c>
      <c r="D814" s="7">
        <f t="shared" si="21"/>
        <v>3.7641999999999998</v>
      </c>
      <c r="E814" s="6">
        <v>1.01302</v>
      </c>
    </row>
    <row r="815" spans="1:5" x14ac:dyDescent="0.25">
      <c r="A815" t="s">
        <v>812</v>
      </c>
      <c r="B815" s="5">
        <v>6</v>
      </c>
      <c r="C815" s="6">
        <v>3.19</v>
      </c>
      <c r="D815" s="7">
        <f t="shared" si="21"/>
        <v>3.7641999999999998</v>
      </c>
      <c r="E815" s="6">
        <v>1.01302</v>
      </c>
    </row>
    <row r="816" spans="1:5" x14ac:dyDescent="0.25">
      <c r="A816" t="s">
        <v>813</v>
      </c>
      <c r="B816" s="5">
        <v>6</v>
      </c>
      <c r="C816" s="6">
        <v>3.19</v>
      </c>
      <c r="D816" s="7">
        <f t="shared" si="21"/>
        <v>3.7641999999999998</v>
      </c>
      <c r="E816" s="6">
        <v>1.01302</v>
      </c>
    </row>
    <row r="817" spans="1:6" x14ac:dyDescent="0.25">
      <c r="A817" t="s">
        <v>814</v>
      </c>
      <c r="B817" s="5">
        <v>6</v>
      </c>
      <c r="C817" s="6">
        <v>3.33</v>
      </c>
      <c r="D817" s="7">
        <f t="shared" si="21"/>
        <v>3.9294000000000002</v>
      </c>
      <c r="E817" s="6">
        <v>1.05748</v>
      </c>
    </row>
    <row r="818" spans="1:6" x14ac:dyDescent="0.25">
      <c r="A818" t="s">
        <v>815</v>
      </c>
      <c r="B818" s="5">
        <v>-2</v>
      </c>
      <c r="C818" s="6">
        <v>0</v>
      </c>
      <c r="D818" s="7">
        <f t="shared" si="21"/>
        <v>0</v>
      </c>
      <c r="E818" s="6">
        <v>0</v>
      </c>
    </row>
    <row r="819" spans="1:6" x14ac:dyDescent="0.25">
      <c r="A819" t="s">
        <v>816</v>
      </c>
      <c r="B819" s="5">
        <v>10</v>
      </c>
      <c r="C819" s="6">
        <v>11.207509999999999</v>
      </c>
      <c r="D819" s="7">
        <f t="shared" si="21"/>
        <v>13.224861799999999</v>
      </c>
      <c r="E819" s="6">
        <v>3.3784200000000002</v>
      </c>
    </row>
    <row r="820" spans="1:6" x14ac:dyDescent="0.25">
      <c r="A820" t="s">
        <v>817</v>
      </c>
      <c r="B820" s="5">
        <v>68</v>
      </c>
      <c r="C820" s="6">
        <v>6.8514999999999997</v>
      </c>
      <c r="D820" s="7">
        <f t="shared" si="21"/>
        <v>8.0847699999999989</v>
      </c>
      <c r="E820" s="6">
        <v>1.9337599999999999</v>
      </c>
    </row>
    <row r="821" spans="1:6" x14ac:dyDescent="0.25">
      <c r="A821" t="s">
        <v>818</v>
      </c>
      <c r="D821" s="7"/>
      <c r="F821" s="8">
        <v>18</v>
      </c>
    </row>
    <row r="822" spans="1:6" x14ac:dyDescent="0.25">
      <c r="A822" t="s">
        <v>819</v>
      </c>
      <c r="B822" s="5">
        <v>9</v>
      </c>
      <c r="C822" s="6">
        <v>3.3898299999999999</v>
      </c>
      <c r="D822" s="7">
        <f>+(C822*0.18)+C822</f>
        <v>3.9999994000000001</v>
      </c>
      <c r="E822" s="6">
        <v>1.0764800000000001</v>
      </c>
    </row>
    <row r="823" spans="1:6" x14ac:dyDescent="0.25">
      <c r="A823" t="s">
        <v>820</v>
      </c>
      <c r="B823" s="5">
        <v>2</v>
      </c>
      <c r="C823" s="6">
        <v>1.62429</v>
      </c>
      <c r="D823" s="7">
        <v>1.5833333333333333</v>
      </c>
      <c r="E823" s="6">
        <v>0.51580999999999999</v>
      </c>
    </row>
    <row r="824" spans="1:6" x14ac:dyDescent="0.25">
      <c r="A824" t="s">
        <v>821</v>
      </c>
      <c r="D824" s="7">
        <v>3.67</v>
      </c>
      <c r="F824" s="8">
        <v>5.5</v>
      </c>
    </row>
    <row r="825" spans="1:6" x14ac:dyDescent="0.25">
      <c r="A825" t="s">
        <v>822</v>
      </c>
      <c r="B825" s="5">
        <v>11</v>
      </c>
      <c r="C825" s="6">
        <v>0.98870000000000002</v>
      </c>
      <c r="D825" s="7">
        <v>2.5</v>
      </c>
      <c r="E825" s="6">
        <v>0.31397000000000003</v>
      </c>
      <c r="F825" s="8">
        <v>3.5</v>
      </c>
    </row>
    <row r="826" spans="1:6" x14ac:dyDescent="0.25">
      <c r="A826" t="s">
        <v>823</v>
      </c>
      <c r="B826" s="5">
        <v>11</v>
      </c>
      <c r="C826" s="6">
        <v>1.1299399999999999</v>
      </c>
      <c r="D826" s="7">
        <f t="shared" ref="D826:D831" si="22">+(C826*0.18)+C826</f>
        <v>1.3333291999999999</v>
      </c>
      <c r="E826" s="6">
        <v>0.35882999999999998</v>
      </c>
    </row>
    <row r="827" spans="1:6" x14ac:dyDescent="0.25">
      <c r="A827" t="s">
        <v>824</v>
      </c>
      <c r="B827" s="5">
        <v>11</v>
      </c>
      <c r="C827" s="6">
        <v>1.1864399999999999</v>
      </c>
      <c r="D827" s="7">
        <f t="shared" si="22"/>
        <v>1.3999991999999999</v>
      </c>
      <c r="E827" s="6">
        <v>0.37676999999999999</v>
      </c>
    </row>
    <row r="828" spans="1:6" x14ac:dyDescent="0.25">
      <c r="A828" t="s">
        <v>825</v>
      </c>
      <c r="B828" s="5">
        <v>10</v>
      </c>
      <c r="C828" s="6">
        <v>4.6610100000000001</v>
      </c>
      <c r="D828" s="7">
        <f t="shared" si="22"/>
        <v>5.4999918000000001</v>
      </c>
      <c r="E828" s="6">
        <v>1.4801599999999999</v>
      </c>
    </row>
    <row r="829" spans="1:6" x14ac:dyDescent="0.25">
      <c r="A829" t="s">
        <v>826</v>
      </c>
      <c r="B829" s="5">
        <v>19</v>
      </c>
      <c r="C829" s="6">
        <v>3.05531</v>
      </c>
      <c r="D829" s="7">
        <f t="shared" si="22"/>
        <v>3.6052657999999997</v>
      </c>
      <c r="E829" s="6">
        <v>0.97024999999999995</v>
      </c>
    </row>
    <row r="830" spans="1:6" x14ac:dyDescent="0.25">
      <c r="A830" t="s">
        <v>827</v>
      </c>
      <c r="B830" s="5">
        <v>2</v>
      </c>
      <c r="C830" s="6">
        <v>4.6610100000000001</v>
      </c>
      <c r="D830" s="7">
        <f t="shared" si="22"/>
        <v>5.4999918000000001</v>
      </c>
      <c r="E830" s="6">
        <v>1.4801599999999999</v>
      </c>
    </row>
    <row r="831" spans="1:6" x14ac:dyDescent="0.25">
      <c r="A831" t="s">
        <v>828</v>
      </c>
      <c r="B831" s="5">
        <v>6</v>
      </c>
      <c r="C831" s="6">
        <v>8.1355900000000005</v>
      </c>
      <c r="D831" s="7">
        <f t="shared" si="22"/>
        <v>9.5999961999999996</v>
      </c>
      <c r="E831" s="6">
        <v>2.5835499999999998</v>
      </c>
    </row>
    <row r="832" spans="1:6" x14ac:dyDescent="0.25">
      <c r="A832" t="s">
        <v>829</v>
      </c>
      <c r="D832" s="7"/>
      <c r="F832" s="8">
        <v>17</v>
      </c>
    </row>
    <row r="833" spans="1:6" x14ac:dyDescent="0.25">
      <c r="A833" t="s">
        <v>830</v>
      </c>
      <c r="B833" s="5">
        <v>6</v>
      </c>
      <c r="C833" s="6">
        <v>2.9750000000000001</v>
      </c>
      <c r="D833" s="7">
        <f>+(C833*0.18)+C833</f>
        <v>3.5105</v>
      </c>
      <c r="E833" s="6">
        <v>0.94474000000000002</v>
      </c>
    </row>
    <row r="834" spans="1:6" x14ac:dyDescent="0.25">
      <c r="A834" t="s">
        <v>831</v>
      </c>
      <c r="B834" s="5">
        <v>12</v>
      </c>
      <c r="C834" s="6">
        <v>3.28389</v>
      </c>
      <c r="D834" s="7">
        <f>+(C834*0.18)+C834</f>
        <v>3.8749902000000001</v>
      </c>
      <c r="E834" s="6">
        <v>1.04284</v>
      </c>
    </row>
    <row r="835" spans="1:6" x14ac:dyDescent="0.25">
      <c r="A835" t="s">
        <v>832</v>
      </c>
      <c r="B835" s="5">
        <v>17</v>
      </c>
      <c r="C835" s="6">
        <v>62.813960000000002</v>
      </c>
      <c r="D835" s="7">
        <v>80</v>
      </c>
      <c r="E835" s="6">
        <v>16.865639999999999</v>
      </c>
    </row>
    <row r="836" spans="1:6" x14ac:dyDescent="0.25">
      <c r="A836" t="s">
        <v>833</v>
      </c>
      <c r="B836" s="5">
        <v>8</v>
      </c>
      <c r="C836" s="6">
        <v>55.084739999999996</v>
      </c>
      <c r="D836" s="7">
        <f>+(C836*0.18)+C836</f>
        <v>64.999993199999992</v>
      </c>
      <c r="E836" s="6">
        <v>17.49277</v>
      </c>
    </row>
    <row r="837" spans="1:6" x14ac:dyDescent="0.25">
      <c r="A837" t="s">
        <v>834</v>
      </c>
      <c r="B837" s="5">
        <v>11</v>
      </c>
      <c r="C837" s="6">
        <v>3.1355900000000001</v>
      </c>
      <c r="D837" s="7">
        <f>+(C837*0.18)+C837</f>
        <v>3.6999962000000002</v>
      </c>
      <c r="E837" s="6">
        <v>0.99573999999999996</v>
      </c>
    </row>
    <row r="838" spans="1:6" x14ac:dyDescent="0.25">
      <c r="A838" t="s">
        <v>835</v>
      </c>
      <c r="B838" s="5">
        <v>11</v>
      </c>
      <c r="C838" s="6">
        <v>1.6949099999999999</v>
      </c>
      <c r="D838" s="7">
        <v>2.5</v>
      </c>
      <c r="E838" s="6">
        <v>0.53824000000000005</v>
      </c>
      <c r="F838" s="8">
        <v>5</v>
      </c>
    </row>
    <row r="839" spans="1:6" x14ac:dyDescent="0.25">
      <c r="A839" t="s">
        <v>836</v>
      </c>
      <c r="D839" s="7">
        <v>35</v>
      </c>
    </row>
    <row r="840" spans="1:6" x14ac:dyDescent="0.25">
      <c r="A840" t="s">
        <v>837</v>
      </c>
      <c r="D840" s="7">
        <v>40</v>
      </c>
    </row>
    <row r="841" spans="1:6" x14ac:dyDescent="0.25">
      <c r="A841" t="s">
        <v>838</v>
      </c>
      <c r="D841" s="7">
        <v>38</v>
      </c>
    </row>
    <row r="842" spans="1:6" x14ac:dyDescent="0.25">
      <c r="A842" t="s">
        <v>839</v>
      </c>
      <c r="B842" s="5">
        <v>-3</v>
      </c>
      <c r="C842" s="6">
        <v>0</v>
      </c>
      <c r="D842" s="7">
        <f>+(C842*0.18)+C842</f>
        <v>0</v>
      </c>
      <c r="E842" s="6">
        <v>0</v>
      </c>
    </row>
    <row r="843" spans="1:6" x14ac:dyDescent="0.25">
      <c r="A843" t="s">
        <v>840</v>
      </c>
      <c r="B843" s="5">
        <v>4</v>
      </c>
      <c r="C843" s="6">
        <v>12.29</v>
      </c>
      <c r="D843" s="7">
        <f>+(C843*0.18)+C843</f>
        <v>14.502199999999998</v>
      </c>
      <c r="E843" s="6">
        <v>3.9028299999999998</v>
      </c>
    </row>
    <row r="844" spans="1:6" x14ac:dyDescent="0.25">
      <c r="A844" t="s">
        <v>841</v>
      </c>
      <c r="B844" s="5">
        <v>14</v>
      </c>
      <c r="C844" s="6">
        <v>7.3516500000000002</v>
      </c>
      <c r="D844" s="7">
        <f>+(C844*0.18)+C844</f>
        <v>8.6749469999999995</v>
      </c>
      <c r="E844" s="6">
        <v>2.3345899999999999</v>
      </c>
    </row>
    <row r="845" spans="1:6" x14ac:dyDescent="0.25">
      <c r="A845" t="s">
        <v>842</v>
      </c>
      <c r="B845" s="5">
        <v>-1</v>
      </c>
      <c r="C845" s="6">
        <v>0</v>
      </c>
      <c r="D845" s="7">
        <v>14.5</v>
      </c>
      <c r="E845" s="6">
        <v>0</v>
      </c>
      <c r="F845" s="8">
        <v>23</v>
      </c>
    </row>
    <row r="846" spans="1:6" x14ac:dyDescent="0.25">
      <c r="A846" t="s">
        <v>843</v>
      </c>
      <c r="B846" s="5">
        <v>24</v>
      </c>
      <c r="C846" s="6">
        <v>4.9258300000000004</v>
      </c>
      <c r="D846" s="7">
        <v>6</v>
      </c>
      <c r="E846" s="6">
        <v>1.24705</v>
      </c>
      <c r="F846" s="8">
        <v>12</v>
      </c>
    </row>
    <row r="847" spans="1:6" x14ac:dyDescent="0.25">
      <c r="A847" t="s">
        <v>844</v>
      </c>
      <c r="B847" s="5">
        <v>-2</v>
      </c>
      <c r="C847" s="6">
        <v>0</v>
      </c>
      <c r="D847" s="7">
        <f>+(C847*0.18)+C847</f>
        <v>0</v>
      </c>
      <c r="E847" s="6">
        <v>0</v>
      </c>
    </row>
    <row r="848" spans="1:6" x14ac:dyDescent="0.25">
      <c r="A848" t="s">
        <v>845</v>
      </c>
      <c r="B848" s="5">
        <v>-1</v>
      </c>
      <c r="C848" s="6">
        <v>0</v>
      </c>
      <c r="D848" s="7">
        <v>13.5</v>
      </c>
      <c r="E848" s="6">
        <v>0</v>
      </c>
      <c r="F848" s="8">
        <v>20</v>
      </c>
    </row>
    <row r="849" spans="1:6" x14ac:dyDescent="0.25">
      <c r="A849" t="s">
        <v>846</v>
      </c>
      <c r="B849" s="5">
        <v>53</v>
      </c>
      <c r="C849" s="6">
        <v>16.07809</v>
      </c>
      <c r="D849" s="7">
        <f>+(C849*0.18)+C849</f>
        <v>18.972146199999997</v>
      </c>
      <c r="E849" s="6">
        <v>5.1057699999999997</v>
      </c>
    </row>
    <row r="850" spans="1:6" x14ac:dyDescent="0.25">
      <c r="A850" t="s">
        <v>847</v>
      </c>
      <c r="B850" s="5">
        <v>6</v>
      </c>
      <c r="C850" s="6">
        <v>3.6694900000000001</v>
      </c>
      <c r="D850" s="7">
        <f>+(C850*0.18)+C850</f>
        <v>4.3299982000000004</v>
      </c>
      <c r="E850" s="6">
        <v>1.1652899999999999</v>
      </c>
    </row>
    <row r="851" spans="1:6" x14ac:dyDescent="0.25">
      <c r="A851" t="s">
        <v>848</v>
      </c>
      <c r="D851" s="7">
        <v>28</v>
      </c>
    </row>
    <row r="852" spans="1:6" x14ac:dyDescent="0.25">
      <c r="A852" t="s">
        <v>849</v>
      </c>
      <c r="D852" s="7">
        <v>40</v>
      </c>
    </row>
    <row r="853" spans="1:6" x14ac:dyDescent="0.25">
      <c r="A853" t="s">
        <v>850</v>
      </c>
      <c r="B853" s="5">
        <v>-1</v>
      </c>
      <c r="C853" s="6">
        <v>0</v>
      </c>
      <c r="D853" s="7">
        <f>+(C853*0.18)+C853</f>
        <v>0</v>
      </c>
      <c r="E853" s="6">
        <v>0</v>
      </c>
    </row>
    <row r="854" spans="1:6" x14ac:dyDescent="0.25">
      <c r="A854" t="s">
        <v>851</v>
      </c>
      <c r="B854" s="5">
        <v>851</v>
      </c>
      <c r="C854" s="6">
        <v>3.4093900000000001</v>
      </c>
      <c r="D854" s="7">
        <v>3.5</v>
      </c>
      <c r="E854" s="6">
        <v>0.86314000000000002</v>
      </c>
      <c r="F854" s="8">
        <v>6</v>
      </c>
    </row>
    <row r="855" spans="1:6" x14ac:dyDescent="0.25">
      <c r="A855" t="s">
        <v>852</v>
      </c>
      <c r="B855" s="5">
        <v>1231</v>
      </c>
      <c r="C855" s="6">
        <v>5.1934399999999998</v>
      </c>
      <c r="D855" s="7">
        <v>6.1</v>
      </c>
      <c r="E855" s="6">
        <v>1.3819699999999999</v>
      </c>
      <c r="F855" s="8">
        <v>11</v>
      </c>
    </row>
    <row r="856" spans="1:6" x14ac:dyDescent="0.25">
      <c r="A856" t="s">
        <v>853</v>
      </c>
      <c r="B856" s="5">
        <v>3</v>
      </c>
      <c r="C856" s="6">
        <v>4.6004800000000001</v>
      </c>
      <c r="D856" s="7">
        <v>6</v>
      </c>
      <c r="E856" s="6">
        <v>1.4609399999999999</v>
      </c>
      <c r="F856" s="8">
        <v>12</v>
      </c>
    </row>
    <row r="857" spans="1:6" x14ac:dyDescent="0.25">
      <c r="A857" t="s">
        <v>854</v>
      </c>
      <c r="B857" s="5">
        <v>36</v>
      </c>
      <c r="C857" s="6">
        <v>8.9837900000000008</v>
      </c>
      <c r="D857" s="7">
        <v>14</v>
      </c>
      <c r="E857" s="6">
        <v>2.6528399999999999</v>
      </c>
      <c r="F857" s="8">
        <v>19</v>
      </c>
    </row>
    <row r="858" spans="1:6" x14ac:dyDescent="0.25">
      <c r="A858" t="s">
        <v>855</v>
      </c>
      <c r="D858" s="7">
        <v>11.5</v>
      </c>
      <c r="F858" s="8">
        <v>19</v>
      </c>
    </row>
    <row r="859" spans="1:6" x14ac:dyDescent="0.25">
      <c r="A859" t="s">
        <v>856</v>
      </c>
      <c r="B859" s="5">
        <v>-5</v>
      </c>
      <c r="C859" s="6">
        <v>0</v>
      </c>
      <c r="D859" s="7">
        <f>+(C859*0.18)+C859</f>
        <v>0</v>
      </c>
      <c r="E859" s="6">
        <v>0</v>
      </c>
    </row>
    <row r="860" spans="1:6" x14ac:dyDescent="0.25">
      <c r="A860" t="s">
        <v>857</v>
      </c>
      <c r="B860" s="5">
        <v>-5</v>
      </c>
      <c r="C860" s="6">
        <v>0</v>
      </c>
      <c r="D860" s="7">
        <f>+(C860*0.18)+C860</f>
        <v>0</v>
      </c>
      <c r="E860" s="6">
        <v>0</v>
      </c>
    </row>
    <row r="861" spans="1:6" x14ac:dyDescent="0.25">
      <c r="A861" t="s">
        <v>858</v>
      </c>
      <c r="B861" s="5">
        <v>-65</v>
      </c>
      <c r="C861" s="6">
        <v>0</v>
      </c>
      <c r="D861" s="7">
        <f>+(C861*0.18)+C861</f>
        <v>0</v>
      </c>
      <c r="E861" s="6">
        <v>0</v>
      </c>
    </row>
    <row r="862" spans="1:6" x14ac:dyDescent="0.25">
      <c r="A862" t="s">
        <v>859</v>
      </c>
      <c r="B862" s="5">
        <v>9</v>
      </c>
      <c r="C862" s="6">
        <v>15.91337</v>
      </c>
      <c r="D862" s="7">
        <v>21</v>
      </c>
      <c r="E862" s="6">
        <v>4.5528199999999996</v>
      </c>
    </row>
    <row r="863" spans="1:6" x14ac:dyDescent="0.25">
      <c r="A863" t="s">
        <v>860</v>
      </c>
      <c r="B863" s="5">
        <v>5</v>
      </c>
      <c r="C863" s="6">
        <v>18.64406</v>
      </c>
      <c r="D863" s="7">
        <f>+(C863*0.18)+C863</f>
        <v>21.999990799999999</v>
      </c>
      <c r="E863" s="6">
        <v>5.9206300000000001</v>
      </c>
    </row>
    <row r="864" spans="1:6" x14ac:dyDescent="0.25">
      <c r="A864" t="s">
        <v>861</v>
      </c>
      <c r="B864" s="5">
        <v>3.55</v>
      </c>
      <c r="C864" s="6">
        <v>17.796610000000001</v>
      </c>
      <c r="D864" s="7">
        <v>21</v>
      </c>
      <c r="E864" s="6">
        <v>4.5054699999999999</v>
      </c>
    </row>
    <row r="865" spans="1:6" x14ac:dyDescent="0.25">
      <c r="A865" t="s">
        <v>862</v>
      </c>
      <c r="B865" s="5">
        <v>-56.25</v>
      </c>
      <c r="C865" s="6">
        <v>0</v>
      </c>
      <c r="D865" s="7">
        <f>+(C865*0.18)+C865</f>
        <v>0</v>
      </c>
      <c r="E865" s="6">
        <v>0</v>
      </c>
    </row>
    <row r="866" spans="1:6" x14ac:dyDescent="0.25">
      <c r="A866" t="s">
        <v>863</v>
      </c>
      <c r="B866" s="5">
        <v>1</v>
      </c>
      <c r="C866" s="6">
        <v>15.254239999999999</v>
      </c>
      <c r="D866" s="7">
        <f>+(C866*0.18)+C866</f>
        <v>18.000003199999998</v>
      </c>
      <c r="E866" s="6">
        <v>5.1885199999999996</v>
      </c>
    </row>
    <row r="867" spans="1:6" x14ac:dyDescent="0.25">
      <c r="A867" t="s">
        <v>864</v>
      </c>
      <c r="B867" s="5">
        <v>5</v>
      </c>
      <c r="C867" s="6">
        <v>17.796610000000001</v>
      </c>
      <c r="D867" s="7">
        <f>+(C867*0.18)+C867</f>
        <v>20.999999800000001</v>
      </c>
      <c r="E867" s="6">
        <v>4.5054699999999999</v>
      </c>
    </row>
    <row r="868" spans="1:6" x14ac:dyDescent="0.25">
      <c r="A868" t="s">
        <v>865</v>
      </c>
      <c r="B868" s="5">
        <v>-1</v>
      </c>
      <c r="C868" s="6">
        <v>0</v>
      </c>
      <c r="D868" s="7">
        <f>+(C868*0.18)+C868</f>
        <v>0</v>
      </c>
      <c r="E868" s="6">
        <v>0</v>
      </c>
    </row>
    <row r="869" spans="1:6" x14ac:dyDescent="0.25">
      <c r="A869" t="s">
        <v>866</v>
      </c>
      <c r="B869" s="5">
        <v>3</v>
      </c>
      <c r="C869" s="6">
        <v>10.593220000000001</v>
      </c>
      <c r="D869" s="7">
        <v>46</v>
      </c>
      <c r="E869" s="6">
        <v>3.3639899999999998</v>
      </c>
    </row>
    <row r="870" spans="1:6" x14ac:dyDescent="0.25">
      <c r="A870" t="s">
        <v>867</v>
      </c>
      <c r="B870" s="5">
        <v>23</v>
      </c>
      <c r="C870" s="6">
        <v>4.2372800000000002</v>
      </c>
      <c r="D870" s="7">
        <f>+(C870*0.18)+C870</f>
        <v>4.9999903999999997</v>
      </c>
      <c r="E870" s="6">
        <v>1.3455999999999999</v>
      </c>
    </row>
    <row r="871" spans="1:6" x14ac:dyDescent="0.25">
      <c r="A871" t="s">
        <v>868</v>
      </c>
      <c r="B871" s="5">
        <v>10</v>
      </c>
      <c r="C871" s="6">
        <v>21.539539999999999</v>
      </c>
      <c r="D871" s="7">
        <f>+(C871*0.18)+C871</f>
        <v>25.4166572</v>
      </c>
      <c r="E871" s="6">
        <v>6.8401199999999998</v>
      </c>
    </row>
    <row r="872" spans="1:6" x14ac:dyDescent="0.25">
      <c r="A872" t="s">
        <v>869</v>
      </c>
      <c r="D872" s="7">
        <f>380.35/25</f>
        <v>15.214</v>
      </c>
    </row>
    <row r="873" spans="1:6" x14ac:dyDescent="0.25">
      <c r="A873" t="s">
        <v>870</v>
      </c>
      <c r="B873" s="5">
        <v>93.75</v>
      </c>
      <c r="C873" s="6">
        <v>11.08545</v>
      </c>
      <c r="D873" s="7">
        <v>15</v>
      </c>
      <c r="E873" s="6">
        <v>2.8064399999999998</v>
      </c>
      <c r="F873" s="8">
        <v>20</v>
      </c>
    </row>
    <row r="874" spans="1:6" x14ac:dyDescent="0.25">
      <c r="A874" t="s">
        <v>871</v>
      </c>
      <c r="B874" s="5">
        <v>55</v>
      </c>
      <c r="C874" s="6">
        <v>11.063499999999999</v>
      </c>
      <c r="D874" s="7">
        <f>+(C874*0.18)+C874</f>
        <v>13.054929999999999</v>
      </c>
      <c r="E874" s="6">
        <v>3.5133399999999999</v>
      </c>
      <c r="F874" s="8">
        <v>20</v>
      </c>
    </row>
    <row r="875" spans="1:6" x14ac:dyDescent="0.25">
      <c r="A875" t="s">
        <v>872</v>
      </c>
      <c r="D875" s="7">
        <v>8</v>
      </c>
    </row>
    <row r="876" spans="1:6" x14ac:dyDescent="0.25">
      <c r="A876" t="s">
        <v>873</v>
      </c>
      <c r="B876" s="5">
        <v>-6</v>
      </c>
      <c r="C876" s="6">
        <v>0</v>
      </c>
      <c r="D876" s="7">
        <f>+(C876*0.18)+C876</f>
        <v>0</v>
      </c>
      <c r="E876" s="6">
        <v>0</v>
      </c>
    </row>
    <row r="877" spans="1:6" x14ac:dyDescent="0.25">
      <c r="A877" t="s">
        <v>874</v>
      </c>
      <c r="B877" s="5">
        <v>10</v>
      </c>
      <c r="C877" s="6">
        <v>1.6677900000000001</v>
      </c>
      <c r="D877" s="7">
        <f>+(C877*0.18)+C877</f>
        <v>1.9679922000000001</v>
      </c>
      <c r="E877" s="6">
        <v>0.56728000000000001</v>
      </c>
    </row>
    <row r="878" spans="1:6" x14ac:dyDescent="0.25">
      <c r="A878" t="s">
        <v>875</v>
      </c>
      <c r="B878" s="5">
        <v>-5</v>
      </c>
      <c r="C878" s="6">
        <v>0</v>
      </c>
      <c r="D878" s="7">
        <f>+(C878*0.18)+C878</f>
        <v>0</v>
      </c>
      <c r="E878" s="6">
        <v>0</v>
      </c>
    </row>
    <row r="879" spans="1:6" x14ac:dyDescent="0.25">
      <c r="A879" t="s">
        <v>876</v>
      </c>
      <c r="B879" s="5">
        <v>-16</v>
      </c>
      <c r="C879" s="6">
        <v>0</v>
      </c>
      <c r="D879" s="7">
        <f>+(C879*0.18)+C879</f>
        <v>0</v>
      </c>
      <c r="E879" s="6">
        <v>0</v>
      </c>
    </row>
    <row r="880" spans="1:6" x14ac:dyDescent="0.25">
      <c r="A880" t="s">
        <v>877</v>
      </c>
      <c r="B880" s="5">
        <v>1</v>
      </c>
      <c r="C880" s="6">
        <v>241.52542</v>
      </c>
      <c r="D880" s="7">
        <f>+(C880*0.18)+C880</f>
        <v>284.99999559999998</v>
      </c>
      <c r="E880" s="6">
        <v>76.699089999999998</v>
      </c>
    </row>
    <row r="881" spans="1:6" x14ac:dyDescent="0.25">
      <c r="A881" t="s">
        <v>878</v>
      </c>
      <c r="D881" s="7">
        <v>100</v>
      </c>
      <c r="F881" s="8">
        <v>120</v>
      </c>
    </row>
    <row r="882" spans="1:6" x14ac:dyDescent="0.25">
      <c r="A882" t="s">
        <v>879</v>
      </c>
      <c r="B882" s="5">
        <v>-1</v>
      </c>
      <c r="C882" s="6">
        <v>0</v>
      </c>
      <c r="D882" s="7">
        <v>70</v>
      </c>
      <c r="E882" s="6">
        <v>0</v>
      </c>
      <c r="F882" s="8">
        <f>7*12</f>
        <v>84</v>
      </c>
    </row>
    <row r="883" spans="1:6" x14ac:dyDescent="0.25">
      <c r="A883" t="s">
        <v>880</v>
      </c>
      <c r="D883" s="7">
        <v>80</v>
      </c>
      <c r="F883" s="8">
        <f>12*8</f>
        <v>96</v>
      </c>
    </row>
    <row r="884" spans="1:6" x14ac:dyDescent="0.25">
      <c r="A884" t="s">
        <v>881</v>
      </c>
      <c r="B884" s="5">
        <v>3</v>
      </c>
      <c r="C884" s="6">
        <v>5.3728800000000003</v>
      </c>
      <c r="D884" s="7">
        <f>+(C884*0.18)+C884</f>
        <v>6.3399984000000007</v>
      </c>
      <c r="E884" s="6">
        <v>1.7062200000000001</v>
      </c>
    </row>
    <row r="885" spans="1:6" x14ac:dyDescent="0.25">
      <c r="A885" t="s">
        <v>882</v>
      </c>
      <c r="B885" s="5">
        <v>12</v>
      </c>
      <c r="C885" s="6">
        <v>9.23</v>
      </c>
      <c r="D885" s="7">
        <f>+(C885*0.18)+C885</f>
        <v>10.891400000000001</v>
      </c>
      <c r="E885" s="6">
        <v>2.3370000000000002</v>
      </c>
      <c r="F885" s="8">
        <v>14</v>
      </c>
    </row>
    <row r="886" spans="1:6" x14ac:dyDescent="0.25">
      <c r="A886" t="s">
        <v>883</v>
      </c>
      <c r="B886" s="5">
        <v>8</v>
      </c>
      <c r="C886" s="6">
        <v>7.00847</v>
      </c>
      <c r="D886" s="7">
        <v>8.5</v>
      </c>
      <c r="E886" s="6">
        <v>2.2256200000000002</v>
      </c>
    </row>
    <row r="887" spans="1:6" x14ac:dyDescent="0.25">
      <c r="A887" t="s">
        <v>884</v>
      </c>
      <c r="D887" s="7">
        <v>107.29</v>
      </c>
    </row>
    <row r="888" spans="1:6" x14ac:dyDescent="0.25">
      <c r="A888" t="s">
        <v>885</v>
      </c>
      <c r="B888" s="5">
        <v>11</v>
      </c>
      <c r="C888" s="6">
        <v>2.3848799999999999</v>
      </c>
      <c r="D888" s="7">
        <f>+(C888*0.18)+C888</f>
        <v>2.8141583999999997</v>
      </c>
      <c r="E888" s="6">
        <v>0.75734999999999997</v>
      </c>
    </row>
    <row r="889" spans="1:6" x14ac:dyDescent="0.25">
      <c r="A889" t="s">
        <v>886</v>
      </c>
      <c r="B889" s="5">
        <v>5</v>
      </c>
      <c r="C889" s="6">
        <v>1.0932200000000001</v>
      </c>
      <c r="D889" s="7">
        <f>+(C889*0.18)+C889</f>
        <v>1.2899996</v>
      </c>
      <c r="E889" s="6">
        <v>0.34716000000000002</v>
      </c>
    </row>
    <row r="890" spans="1:6" x14ac:dyDescent="0.25">
      <c r="A890" t="s">
        <v>887</v>
      </c>
      <c r="B890" s="5">
        <v>5</v>
      </c>
      <c r="C890" s="6">
        <v>3.1426500000000002</v>
      </c>
      <c r="D890" s="7">
        <f>+(C890*0.18)+C890</f>
        <v>3.7083270000000002</v>
      </c>
      <c r="E890" s="6">
        <v>0.99797999999999998</v>
      </c>
    </row>
    <row r="891" spans="1:6" x14ac:dyDescent="0.25">
      <c r="A891" t="s">
        <v>888</v>
      </c>
      <c r="B891" s="5">
        <v>28</v>
      </c>
      <c r="C891" s="6">
        <v>4.2372800000000002</v>
      </c>
      <c r="D891" s="7">
        <f>+(C891*0.18)+C891</f>
        <v>4.9999903999999997</v>
      </c>
      <c r="E891" s="6">
        <v>1.3455999999999999</v>
      </c>
    </row>
    <row r="892" spans="1:6" x14ac:dyDescent="0.25">
      <c r="A892" t="s">
        <v>888</v>
      </c>
      <c r="D892" s="7">
        <v>6</v>
      </c>
    </row>
    <row r="893" spans="1:6" x14ac:dyDescent="0.25">
      <c r="A893" t="s">
        <v>889</v>
      </c>
      <c r="B893" s="5">
        <v>5</v>
      </c>
      <c r="C893" s="6">
        <v>5.1949100000000001</v>
      </c>
      <c r="D893" s="7">
        <f>+(C893*0.18)+C893</f>
        <v>6.1299938000000003</v>
      </c>
      <c r="E893" s="6">
        <v>1.6496999999999999</v>
      </c>
    </row>
    <row r="894" spans="1:6" x14ac:dyDescent="0.25">
      <c r="A894" t="s">
        <v>890</v>
      </c>
      <c r="B894" s="5">
        <v>20</v>
      </c>
      <c r="C894" s="6">
        <v>5.50847</v>
      </c>
      <c r="D894" s="7">
        <v>7</v>
      </c>
      <c r="E894" s="6">
        <v>1.7492799999999999</v>
      </c>
    </row>
    <row r="895" spans="1:6" x14ac:dyDescent="0.25">
      <c r="A895" t="s">
        <v>891</v>
      </c>
      <c r="B895" s="5">
        <v>5</v>
      </c>
      <c r="C895" s="6">
        <v>7.2033800000000001</v>
      </c>
      <c r="D895" s="7">
        <f>+(C895*0.18)+C895</f>
        <v>8.4999883999999994</v>
      </c>
      <c r="E895" s="6">
        <v>2.2875100000000002</v>
      </c>
    </row>
    <row r="896" spans="1:6" x14ac:dyDescent="0.25">
      <c r="A896" t="s">
        <v>892</v>
      </c>
      <c r="B896" s="5">
        <v>2</v>
      </c>
      <c r="C896" s="6">
        <v>12.54237</v>
      </c>
      <c r="D896" s="7">
        <f>+(C896*0.18)+C896</f>
        <v>14.7999966</v>
      </c>
      <c r="E896" s="6">
        <v>3.9829699999999999</v>
      </c>
    </row>
    <row r="897" spans="1:6" x14ac:dyDescent="0.25">
      <c r="A897" t="s">
        <v>893</v>
      </c>
      <c r="B897" s="5">
        <v>3</v>
      </c>
      <c r="C897" s="6">
        <v>12.54237</v>
      </c>
      <c r="D897" s="7">
        <f>+(C897*0.18)+C897</f>
        <v>14.7999966</v>
      </c>
      <c r="E897" s="6">
        <v>3.9829699999999999</v>
      </c>
    </row>
    <row r="898" spans="1:6" x14ac:dyDescent="0.25">
      <c r="A898" t="s">
        <v>894</v>
      </c>
      <c r="D898" s="7">
        <v>20.149999999999999</v>
      </c>
      <c r="F898" s="8">
        <v>30</v>
      </c>
    </row>
    <row r="899" spans="1:6" x14ac:dyDescent="0.25">
      <c r="A899" t="s">
        <v>895</v>
      </c>
      <c r="B899" s="5">
        <v>-1</v>
      </c>
      <c r="C899" s="6">
        <v>0</v>
      </c>
      <c r="D899" s="7">
        <f>+(C899*0.18)+C899</f>
        <v>0</v>
      </c>
      <c r="E899" s="6">
        <v>0</v>
      </c>
    </row>
    <row r="900" spans="1:6" x14ac:dyDescent="0.25">
      <c r="A900" t="s">
        <v>896</v>
      </c>
      <c r="D900" s="7">
        <v>5.5</v>
      </c>
      <c r="F900" s="8">
        <v>15</v>
      </c>
    </row>
    <row r="901" spans="1:6" x14ac:dyDescent="0.25">
      <c r="A901" t="s">
        <v>897</v>
      </c>
      <c r="B901" s="5">
        <v>12</v>
      </c>
      <c r="C901" s="6">
        <v>8.0508400000000009</v>
      </c>
      <c r="D901" s="7">
        <f>+(C901*0.18)+C901</f>
        <v>9.4999912000000002</v>
      </c>
      <c r="E901" s="6">
        <v>2.5566300000000002</v>
      </c>
    </row>
    <row r="902" spans="1:6" x14ac:dyDescent="0.25">
      <c r="A902" t="s">
        <v>898</v>
      </c>
      <c r="B902" s="5">
        <v>5</v>
      </c>
      <c r="C902" s="6">
        <v>8.8983000000000008</v>
      </c>
      <c r="D902" s="7">
        <f>+(C902*0.18)+C902</f>
        <v>10.499994000000001</v>
      </c>
      <c r="E902" s="6">
        <v>2.8257500000000002</v>
      </c>
    </row>
    <row r="903" spans="1:6" x14ac:dyDescent="0.25">
      <c r="A903" t="s">
        <v>899</v>
      </c>
      <c r="B903" s="5">
        <v>-1</v>
      </c>
      <c r="C903" s="6">
        <v>0</v>
      </c>
      <c r="D903" s="7">
        <f>+(C903*0.18)+C903</f>
        <v>0</v>
      </c>
      <c r="E903" s="6">
        <v>0</v>
      </c>
    </row>
    <row r="904" spans="1:6" x14ac:dyDescent="0.25">
      <c r="A904" t="s">
        <v>900</v>
      </c>
      <c r="B904" s="5">
        <v>1000</v>
      </c>
      <c r="C904" s="6">
        <v>0.06</v>
      </c>
      <c r="D904" s="7">
        <f>+(C904*0.18)+C904</f>
        <v>7.0800000000000002E-2</v>
      </c>
      <c r="E904" s="6">
        <v>1.9050000000000001E-2</v>
      </c>
    </row>
    <row r="905" spans="1:6" x14ac:dyDescent="0.25">
      <c r="A905" t="s">
        <v>901</v>
      </c>
      <c r="B905" s="5">
        <v>136</v>
      </c>
      <c r="C905" s="6">
        <v>2.7966099999999998</v>
      </c>
      <c r="D905" s="7">
        <f>+(C905*0.18)+C905</f>
        <v>3.2999997999999997</v>
      </c>
      <c r="E905" s="6">
        <v>0.88809000000000005</v>
      </c>
    </row>
    <row r="906" spans="1:6" x14ac:dyDescent="0.25">
      <c r="A906" t="s">
        <v>902</v>
      </c>
      <c r="D906" s="7">
        <v>3.5</v>
      </c>
    </row>
    <row r="907" spans="1:6" x14ac:dyDescent="0.25">
      <c r="A907" t="s">
        <v>903</v>
      </c>
      <c r="B907" s="5">
        <v>6</v>
      </c>
      <c r="C907" s="6">
        <v>0.64</v>
      </c>
      <c r="D907" s="7">
        <f>+(C907*0.18)+C907</f>
        <v>0.75519999999999998</v>
      </c>
      <c r="E907" s="6">
        <v>0.20324</v>
      </c>
    </row>
    <row r="908" spans="1:6" x14ac:dyDescent="0.25">
      <c r="A908" t="s">
        <v>904</v>
      </c>
      <c r="B908" s="5">
        <v>1</v>
      </c>
      <c r="C908" s="6">
        <v>5.08474</v>
      </c>
      <c r="D908" s="7">
        <f>+(C908*0.18)+C908</f>
        <v>5.9999932000000005</v>
      </c>
      <c r="E908" s="6">
        <v>1.6147199999999999</v>
      </c>
    </row>
    <row r="909" spans="1:6" x14ac:dyDescent="0.25">
      <c r="A909" t="s">
        <v>905</v>
      </c>
      <c r="B909" s="5">
        <v>-6</v>
      </c>
      <c r="C909" s="6">
        <v>0</v>
      </c>
      <c r="D909" s="7">
        <f>+(C909*0.18)+C909</f>
        <v>0</v>
      </c>
      <c r="E909" s="6">
        <v>0</v>
      </c>
    </row>
    <row r="910" spans="1:6" x14ac:dyDescent="0.25">
      <c r="A910" t="s">
        <v>906</v>
      </c>
      <c r="D910" s="7">
        <v>4</v>
      </c>
    </row>
    <row r="911" spans="1:6" x14ac:dyDescent="0.25">
      <c r="A911" t="s">
        <v>907</v>
      </c>
      <c r="B911" s="5">
        <v>-2</v>
      </c>
      <c r="C911" s="6">
        <v>0</v>
      </c>
      <c r="D911" s="7">
        <f>+(C911*0.18)+C911</f>
        <v>0</v>
      </c>
      <c r="E911" s="6">
        <v>0</v>
      </c>
    </row>
    <row r="912" spans="1:6" x14ac:dyDescent="0.25">
      <c r="A912" t="s">
        <v>908</v>
      </c>
      <c r="B912" s="5">
        <v>2</v>
      </c>
      <c r="C912" s="6">
        <v>0.91332999999999998</v>
      </c>
      <c r="D912" s="7">
        <f>+(C912*0.18)+C912</f>
        <v>1.0777293999999999</v>
      </c>
      <c r="E912" s="6">
        <v>0.29004000000000002</v>
      </c>
    </row>
    <row r="913" spans="1:6" x14ac:dyDescent="0.25">
      <c r="A913" t="s">
        <v>909</v>
      </c>
      <c r="B913" s="5">
        <v>296</v>
      </c>
      <c r="C913" s="6">
        <v>0.17655000000000001</v>
      </c>
      <c r="D913" s="7">
        <v>0.25</v>
      </c>
      <c r="E913" s="6">
        <v>5.6070000000000002E-2</v>
      </c>
      <c r="F913" s="8">
        <v>0.5</v>
      </c>
    </row>
    <row r="914" spans="1:6" x14ac:dyDescent="0.25">
      <c r="A914" t="s">
        <v>910</v>
      </c>
      <c r="B914" s="5">
        <v>1</v>
      </c>
      <c r="C914" s="6">
        <v>49.75</v>
      </c>
      <c r="D914" s="7">
        <v>74</v>
      </c>
      <c r="E914" s="6">
        <v>15.79867</v>
      </c>
    </row>
    <row r="915" spans="1:6" x14ac:dyDescent="0.25">
      <c r="A915" t="s">
        <v>911</v>
      </c>
      <c r="D915" s="7">
        <v>105</v>
      </c>
    </row>
    <row r="916" spans="1:6" x14ac:dyDescent="0.25">
      <c r="A916" t="s">
        <v>912</v>
      </c>
      <c r="B916" s="5">
        <v>1</v>
      </c>
      <c r="C916" s="6">
        <v>49.152540000000002</v>
      </c>
      <c r="D916" s="7">
        <f t="shared" ref="D916:D925" si="23">+(C916*0.18)+C916</f>
        <v>57.999997200000003</v>
      </c>
      <c r="E916" s="6">
        <v>15.60894</v>
      </c>
    </row>
    <row r="917" spans="1:6" x14ac:dyDescent="0.25">
      <c r="A917" t="s">
        <v>913</v>
      </c>
      <c r="B917" s="5">
        <v>1</v>
      </c>
      <c r="C917" s="6">
        <v>75.760000000000005</v>
      </c>
      <c r="D917" s="7">
        <f t="shared" si="23"/>
        <v>89.396800000000013</v>
      </c>
      <c r="E917" s="6">
        <v>24.058430000000001</v>
      </c>
    </row>
    <row r="918" spans="1:6" x14ac:dyDescent="0.25">
      <c r="A918" t="s">
        <v>914</v>
      </c>
      <c r="B918" s="5">
        <v>6</v>
      </c>
      <c r="C918" s="6">
        <v>3.3898299999999999</v>
      </c>
      <c r="D918" s="7">
        <f t="shared" si="23"/>
        <v>3.9999994000000001</v>
      </c>
      <c r="E918" s="6">
        <v>1.0764800000000001</v>
      </c>
    </row>
    <row r="919" spans="1:6" x14ac:dyDescent="0.25">
      <c r="A919" t="s">
        <v>915</v>
      </c>
      <c r="B919" s="5">
        <v>88</v>
      </c>
      <c r="C919" s="6">
        <v>12.109209999999999</v>
      </c>
      <c r="D919" s="7">
        <f t="shared" si="23"/>
        <v>14.288867799999998</v>
      </c>
      <c r="E919" s="6">
        <v>3.8454100000000002</v>
      </c>
      <c r="F919" s="8">
        <v>28</v>
      </c>
    </row>
    <row r="920" spans="1:6" x14ac:dyDescent="0.25">
      <c r="A920" t="s">
        <v>916</v>
      </c>
      <c r="B920" s="5">
        <v>12</v>
      </c>
      <c r="C920" s="6">
        <v>6.7973400000000002</v>
      </c>
      <c r="D920" s="7">
        <f t="shared" si="23"/>
        <v>8.0208612000000006</v>
      </c>
      <c r="E920" s="6">
        <v>2.05742</v>
      </c>
    </row>
    <row r="921" spans="1:6" x14ac:dyDescent="0.25">
      <c r="A921" t="s">
        <v>917</v>
      </c>
      <c r="B921" s="5">
        <v>8</v>
      </c>
      <c r="C921" s="6">
        <v>17.493839999999999</v>
      </c>
      <c r="D921" s="7">
        <f t="shared" si="23"/>
        <v>20.6427312</v>
      </c>
      <c r="E921" s="6">
        <v>5.5553600000000003</v>
      </c>
    </row>
    <row r="922" spans="1:6" x14ac:dyDescent="0.25">
      <c r="A922" t="s">
        <v>918</v>
      </c>
      <c r="B922" s="5">
        <v>26</v>
      </c>
      <c r="C922" s="6">
        <v>27.964600000000001</v>
      </c>
      <c r="D922" s="7">
        <f t="shared" si="23"/>
        <v>32.998227999999997</v>
      </c>
      <c r="E922" s="6">
        <v>8.8804700000000008</v>
      </c>
    </row>
    <row r="923" spans="1:6" x14ac:dyDescent="0.25">
      <c r="A923" t="s">
        <v>919</v>
      </c>
      <c r="B923" s="5">
        <v>1</v>
      </c>
      <c r="C923" s="6">
        <v>5.6529999999999996</v>
      </c>
      <c r="D923" s="7">
        <f t="shared" si="23"/>
        <v>6.670539999999999</v>
      </c>
      <c r="E923" s="6">
        <v>1.7951699999999999</v>
      </c>
    </row>
    <row r="924" spans="1:6" x14ac:dyDescent="0.25">
      <c r="A924" t="s">
        <v>920</v>
      </c>
      <c r="B924" s="5">
        <v>2</v>
      </c>
      <c r="C924" s="6">
        <v>5.3140400000000003</v>
      </c>
      <c r="D924" s="7">
        <f t="shared" si="23"/>
        <v>6.2705672000000003</v>
      </c>
      <c r="E924" s="6">
        <v>1.68753</v>
      </c>
    </row>
    <row r="925" spans="1:6" x14ac:dyDescent="0.25">
      <c r="A925" t="s">
        <v>921</v>
      </c>
      <c r="B925" s="5">
        <v>5</v>
      </c>
      <c r="C925" s="6">
        <v>4.9619900000000001</v>
      </c>
      <c r="D925" s="7">
        <f t="shared" si="23"/>
        <v>5.8551482000000004</v>
      </c>
      <c r="E925" s="6">
        <v>1.60236</v>
      </c>
    </row>
    <row r="926" spans="1:6" x14ac:dyDescent="0.25">
      <c r="A926" t="s">
        <v>922</v>
      </c>
      <c r="D926" s="7">
        <v>9.4999912000000002</v>
      </c>
    </row>
    <row r="927" spans="1:6" x14ac:dyDescent="0.25">
      <c r="A927" t="s">
        <v>923</v>
      </c>
      <c r="D927" s="7">
        <v>9</v>
      </c>
    </row>
    <row r="928" spans="1:6" x14ac:dyDescent="0.25">
      <c r="A928" t="s">
        <v>924</v>
      </c>
      <c r="D928" s="7">
        <v>2.333332</v>
      </c>
    </row>
    <row r="929" spans="1:5" x14ac:dyDescent="0.25">
      <c r="A929" t="s">
        <v>925</v>
      </c>
      <c r="D929" s="7">
        <v>12</v>
      </c>
    </row>
    <row r="930" spans="1:5" x14ac:dyDescent="0.25">
      <c r="A930" t="s">
        <v>926</v>
      </c>
      <c r="D930" s="7">
        <v>2.9999966000000002</v>
      </c>
    </row>
    <row r="931" spans="1:5" x14ac:dyDescent="0.25">
      <c r="A931" t="s">
        <v>927</v>
      </c>
      <c r="B931" s="5">
        <v>6</v>
      </c>
      <c r="C931" s="6">
        <v>8.2083300000000001</v>
      </c>
      <c r="D931" s="7">
        <f>+(C931*0.18)+C931</f>
        <v>9.6858293999999994</v>
      </c>
      <c r="E931" s="6">
        <v>2.6066500000000001</v>
      </c>
    </row>
    <row r="932" spans="1:5" x14ac:dyDescent="0.25">
      <c r="A932" t="s">
        <v>928</v>
      </c>
      <c r="B932" s="5">
        <v>6</v>
      </c>
      <c r="C932" s="6">
        <v>5.2649999999999997</v>
      </c>
      <c r="D932" s="7">
        <f>+(C932*0.18)+C932</f>
        <v>6.2126999999999999</v>
      </c>
      <c r="E932" s="6">
        <v>1.6719599999999999</v>
      </c>
    </row>
    <row r="933" spans="1:5" x14ac:dyDescent="0.25">
      <c r="A933" t="s">
        <v>929</v>
      </c>
      <c r="D933" s="7">
        <v>4.4999890000000002</v>
      </c>
    </row>
    <row r="934" spans="1:5" x14ac:dyDescent="0.25">
      <c r="A934" t="s">
        <v>930</v>
      </c>
      <c r="B934" s="5">
        <v>11</v>
      </c>
      <c r="C934" s="6">
        <v>1.9321999999999999</v>
      </c>
      <c r="D934" s="7">
        <f>+(C934*0.18)+C934</f>
        <v>2.2799959999999997</v>
      </c>
      <c r="E934" s="6">
        <v>0.61358999999999997</v>
      </c>
    </row>
    <row r="935" spans="1:5" x14ac:dyDescent="0.25">
      <c r="A935" t="s">
        <v>931</v>
      </c>
      <c r="B935" s="5">
        <v>-3</v>
      </c>
      <c r="C935" s="6">
        <v>0</v>
      </c>
      <c r="D935" s="7">
        <v>9</v>
      </c>
      <c r="E935" s="6">
        <v>0</v>
      </c>
    </row>
    <row r="936" spans="1:5" x14ac:dyDescent="0.25">
      <c r="A936" t="s">
        <v>932</v>
      </c>
      <c r="B936" s="5">
        <v>6</v>
      </c>
      <c r="C936" s="6">
        <v>0.90532999999999997</v>
      </c>
      <c r="D936" s="7">
        <f>+(C936*0.18)+C936</f>
        <v>1.0682893999999998</v>
      </c>
      <c r="E936" s="6">
        <v>0.28749999999999998</v>
      </c>
    </row>
    <row r="937" spans="1:5" x14ac:dyDescent="0.25">
      <c r="A937" t="s">
        <v>933</v>
      </c>
      <c r="B937" s="5">
        <v>2</v>
      </c>
      <c r="C937" s="6">
        <v>21.186440000000001</v>
      </c>
      <c r="D937" s="7">
        <f>+(C937*0.18)+C937</f>
        <v>24.999999200000001</v>
      </c>
      <c r="E937" s="6">
        <v>6.7279900000000001</v>
      </c>
    </row>
    <row r="938" spans="1:5" x14ac:dyDescent="0.25">
      <c r="A938" t="s">
        <v>934</v>
      </c>
      <c r="B938" s="5">
        <v>-4</v>
      </c>
      <c r="C938" s="6">
        <v>0</v>
      </c>
      <c r="D938" s="7">
        <f>+(C938*0.18)+C938</f>
        <v>0</v>
      </c>
      <c r="E938" s="6">
        <v>0</v>
      </c>
    </row>
    <row r="939" spans="1:5" x14ac:dyDescent="0.25">
      <c r="A939" t="s">
        <v>935</v>
      </c>
      <c r="B939" s="5">
        <v>12</v>
      </c>
      <c r="C939" s="6">
        <v>9.3220299999999998</v>
      </c>
      <c r="D939" s="7">
        <f>+(C939*0.18)+C939</f>
        <v>10.9999954</v>
      </c>
      <c r="E939" s="6">
        <v>2.9603100000000002</v>
      </c>
    </row>
    <row r="940" spans="1:5" x14ac:dyDescent="0.25">
      <c r="A940" t="s">
        <v>936</v>
      </c>
      <c r="B940" s="5">
        <v>24</v>
      </c>
      <c r="C940" s="6">
        <v>8.4745699999999999</v>
      </c>
      <c r="D940" s="7">
        <f>+(C940*0.18)+C940</f>
        <v>9.9999926000000006</v>
      </c>
      <c r="E940" s="6">
        <v>2.6911900000000002</v>
      </c>
    </row>
    <row r="941" spans="1:5" x14ac:dyDescent="0.25">
      <c r="A941" t="s">
        <v>937</v>
      </c>
      <c r="D941" s="7">
        <v>17</v>
      </c>
    </row>
    <row r="942" spans="1:5" x14ac:dyDescent="0.25">
      <c r="A942" t="s">
        <v>938</v>
      </c>
      <c r="B942" s="5">
        <v>-2</v>
      </c>
      <c r="C942" s="6">
        <v>0</v>
      </c>
      <c r="D942" s="7">
        <f>+(C942*0.18)+C942</f>
        <v>0</v>
      </c>
      <c r="E942" s="6">
        <v>0</v>
      </c>
    </row>
    <row r="943" spans="1:5" x14ac:dyDescent="0.25">
      <c r="A943" t="s">
        <v>939</v>
      </c>
      <c r="D943" s="7">
        <v>3</v>
      </c>
    </row>
    <row r="944" spans="1:5" x14ac:dyDescent="0.25">
      <c r="A944" t="s">
        <v>939</v>
      </c>
      <c r="B944" s="5">
        <v>19</v>
      </c>
      <c r="C944" s="6">
        <v>3.7966099999999998</v>
      </c>
      <c r="D944" s="7">
        <f>+(C944*0.18)+C944</f>
        <v>4.4799997999999999</v>
      </c>
      <c r="E944" s="6">
        <v>1.20566</v>
      </c>
    </row>
    <row r="945" spans="1:5" x14ac:dyDescent="0.25">
      <c r="A945" t="s">
        <v>940</v>
      </c>
      <c r="B945" s="5">
        <v>11</v>
      </c>
      <c r="C945" s="6">
        <v>1.6116699999999999</v>
      </c>
      <c r="D945" s="7">
        <f>+(C945*0.18)+C945</f>
        <v>1.9017705999999999</v>
      </c>
      <c r="E945" s="6">
        <v>0.51180000000000003</v>
      </c>
    </row>
    <row r="946" spans="1:5" x14ac:dyDescent="0.25">
      <c r="A946" t="s">
        <v>941</v>
      </c>
      <c r="B946" s="5">
        <v>-10</v>
      </c>
      <c r="C946" s="6">
        <v>0</v>
      </c>
      <c r="D946" s="7">
        <f>+(C946*0.18)+C946</f>
        <v>0</v>
      </c>
      <c r="E946" s="6">
        <v>0</v>
      </c>
    </row>
    <row r="947" spans="1:5" x14ac:dyDescent="0.25">
      <c r="A947" t="s">
        <v>942</v>
      </c>
      <c r="B947" s="5">
        <v>8</v>
      </c>
      <c r="C947" s="6">
        <v>2.2050000000000001</v>
      </c>
      <c r="D947" s="7">
        <f>+(C947*0.18)+C947</f>
        <v>2.6019000000000001</v>
      </c>
      <c r="E947" s="6">
        <v>0.70021999999999995</v>
      </c>
    </row>
    <row r="948" spans="1:5" x14ac:dyDescent="0.25">
      <c r="A948" t="s">
        <v>943</v>
      </c>
      <c r="D948" s="7">
        <v>3.5</v>
      </c>
    </row>
    <row r="949" spans="1:5" x14ac:dyDescent="0.25">
      <c r="A949" t="s">
        <v>944</v>
      </c>
      <c r="B949" s="5">
        <v>13</v>
      </c>
      <c r="C949" s="6">
        <v>3.4661</v>
      </c>
      <c r="D949" s="7">
        <f>+(C949*0.18)+C949</f>
        <v>4.0899979999999996</v>
      </c>
      <c r="E949" s="6">
        <v>1.1007</v>
      </c>
    </row>
    <row r="950" spans="1:5" x14ac:dyDescent="0.25">
      <c r="A950" t="s">
        <v>945</v>
      </c>
      <c r="B950" s="5">
        <v>12</v>
      </c>
      <c r="C950" s="6">
        <v>5.08474</v>
      </c>
      <c r="D950" s="7">
        <f>+(C950*0.18)+C950</f>
        <v>5.9999932000000005</v>
      </c>
      <c r="E950" s="6">
        <v>1.6147199999999999</v>
      </c>
    </row>
    <row r="951" spans="1:5" x14ac:dyDescent="0.25">
      <c r="A951" t="s">
        <v>946</v>
      </c>
      <c r="D951" s="7">
        <v>4.5</v>
      </c>
    </row>
    <row r="952" spans="1:5" x14ac:dyDescent="0.25">
      <c r="A952" t="s">
        <v>946</v>
      </c>
      <c r="B952" s="5">
        <v>-2</v>
      </c>
      <c r="C952" s="6">
        <v>0</v>
      </c>
      <c r="D952" s="7">
        <f>+(C952*0.18)+C952</f>
        <v>0</v>
      </c>
      <c r="E952" s="6">
        <v>0</v>
      </c>
    </row>
    <row r="953" spans="1:5" x14ac:dyDescent="0.25">
      <c r="A953" t="s">
        <v>947</v>
      </c>
      <c r="B953" s="5">
        <v>2</v>
      </c>
      <c r="C953" s="6">
        <v>2.96583</v>
      </c>
      <c r="D953" s="7">
        <f>+(C953*0.18)+C953</f>
        <v>3.4996793999999998</v>
      </c>
      <c r="E953" s="6">
        <v>0.94182999999999995</v>
      </c>
    </row>
    <row r="954" spans="1:5" x14ac:dyDescent="0.25">
      <c r="A954" t="s">
        <v>948</v>
      </c>
      <c r="D954" s="7">
        <v>9.5</v>
      </c>
    </row>
    <row r="955" spans="1:5" x14ac:dyDescent="0.25">
      <c r="A955" t="s">
        <v>949</v>
      </c>
      <c r="B955" s="5">
        <v>-2</v>
      </c>
      <c r="C955" s="6">
        <v>0</v>
      </c>
      <c r="D955" s="7">
        <f>+(C955*0.18)+C955</f>
        <v>0</v>
      </c>
      <c r="E955" s="6">
        <v>0</v>
      </c>
    </row>
    <row r="956" spans="1:5" x14ac:dyDescent="0.25">
      <c r="A956" t="s">
        <v>950</v>
      </c>
      <c r="B956" s="5">
        <v>47</v>
      </c>
      <c r="C956" s="6">
        <v>4.6569599999999998</v>
      </c>
      <c r="D956" s="7">
        <v>5</v>
      </c>
      <c r="E956" s="6">
        <v>1.4788699999999999</v>
      </c>
    </row>
    <row r="957" spans="1:5" x14ac:dyDescent="0.25">
      <c r="A957" t="s">
        <v>951</v>
      </c>
      <c r="D957" s="7">
        <v>4</v>
      </c>
    </row>
    <row r="958" spans="1:5" x14ac:dyDescent="0.25">
      <c r="A958" t="s">
        <v>952</v>
      </c>
      <c r="D958" s="7">
        <v>6</v>
      </c>
    </row>
    <row r="959" spans="1:5" x14ac:dyDescent="0.25">
      <c r="A959" t="s">
        <v>953</v>
      </c>
      <c r="D959" s="7">
        <v>4</v>
      </c>
    </row>
    <row r="960" spans="1:5" x14ac:dyDescent="0.25">
      <c r="A960" t="s">
        <v>954</v>
      </c>
      <c r="D960" s="7">
        <v>4.75</v>
      </c>
    </row>
    <row r="961" spans="1:6" x14ac:dyDescent="0.25">
      <c r="A961" t="s">
        <v>955</v>
      </c>
      <c r="D961" s="7">
        <v>6.33</v>
      </c>
    </row>
    <row r="962" spans="1:6" x14ac:dyDescent="0.25">
      <c r="A962" t="s">
        <v>956</v>
      </c>
      <c r="D962" s="7">
        <v>7</v>
      </c>
    </row>
    <row r="963" spans="1:6" x14ac:dyDescent="0.25">
      <c r="A963" s="9" t="s">
        <v>957</v>
      </c>
      <c r="D963" s="7">
        <v>14.5</v>
      </c>
      <c r="F963" s="8">
        <v>22</v>
      </c>
    </row>
    <row r="964" spans="1:6" x14ac:dyDescent="0.25">
      <c r="A964" t="s">
        <v>958</v>
      </c>
      <c r="D964" s="7">
        <v>11</v>
      </c>
    </row>
    <row r="965" spans="1:6" x14ac:dyDescent="0.25">
      <c r="A965" t="s">
        <v>959</v>
      </c>
      <c r="D965" s="7">
        <v>14</v>
      </c>
    </row>
    <row r="966" spans="1:6" x14ac:dyDescent="0.25">
      <c r="A966" t="s">
        <v>960</v>
      </c>
      <c r="B966" s="5">
        <v>24</v>
      </c>
      <c r="C966" s="6">
        <v>3.1355900000000001</v>
      </c>
      <c r="D966" s="7">
        <f>+(C966*0.18)+C966</f>
        <v>3.6999962000000002</v>
      </c>
      <c r="E966" s="6">
        <v>0.99573999999999996</v>
      </c>
    </row>
    <row r="967" spans="1:6" x14ac:dyDescent="0.25">
      <c r="A967" t="s">
        <v>961</v>
      </c>
      <c r="D967" s="7">
        <v>4</v>
      </c>
    </row>
    <row r="968" spans="1:6" x14ac:dyDescent="0.25">
      <c r="A968" t="s">
        <v>962</v>
      </c>
      <c r="B968" s="5">
        <v>44</v>
      </c>
      <c r="C968" s="6">
        <v>3.2956699999999999</v>
      </c>
      <c r="D968" s="7">
        <v>3</v>
      </c>
      <c r="E968" s="6">
        <v>1.0465800000000001</v>
      </c>
    </row>
    <row r="969" spans="1:6" x14ac:dyDescent="0.25">
      <c r="A969" t="s">
        <v>963</v>
      </c>
      <c r="D969" s="7">
        <v>2.66</v>
      </c>
    </row>
    <row r="970" spans="1:6" x14ac:dyDescent="0.25">
      <c r="A970" t="s">
        <v>964</v>
      </c>
      <c r="B970" s="5">
        <v>48</v>
      </c>
      <c r="C970" s="6">
        <v>3.5381100000000001</v>
      </c>
      <c r="D970" s="7">
        <v>4.3</v>
      </c>
      <c r="E970" s="6">
        <v>1.12357</v>
      </c>
    </row>
    <row r="971" spans="1:6" x14ac:dyDescent="0.25">
      <c r="A971" t="s">
        <v>965</v>
      </c>
      <c r="D971" s="7">
        <v>3.5</v>
      </c>
    </row>
    <row r="972" spans="1:6" x14ac:dyDescent="0.25">
      <c r="A972" t="s">
        <v>966</v>
      </c>
      <c r="D972" s="7">
        <v>9.5</v>
      </c>
    </row>
    <row r="973" spans="1:6" x14ac:dyDescent="0.25">
      <c r="A973" t="s">
        <v>967</v>
      </c>
      <c r="D973" s="7">
        <v>11.5</v>
      </c>
    </row>
    <row r="974" spans="1:6" x14ac:dyDescent="0.25">
      <c r="A974" t="s">
        <v>968</v>
      </c>
      <c r="D974" s="7">
        <v>15.5</v>
      </c>
    </row>
    <row r="975" spans="1:6" x14ac:dyDescent="0.25">
      <c r="A975" t="s">
        <v>969</v>
      </c>
      <c r="B975" s="5">
        <v>29</v>
      </c>
      <c r="C975" s="6">
        <v>4.9152500000000003</v>
      </c>
      <c r="D975" s="7">
        <f>+(C975*0.18)+C975</f>
        <v>5.799995</v>
      </c>
      <c r="E975" s="6">
        <v>1.24437</v>
      </c>
      <c r="F975" s="8">
        <v>12</v>
      </c>
    </row>
    <row r="976" spans="1:6" x14ac:dyDescent="0.25">
      <c r="A976" t="s">
        <v>970</v>
      </c>
      <c r="B976" s="5">
        <v>-1</v>
      </c>
      <c r="C976" s="6">
        <v>0</v>
      </c>
      <c r="D976" s="7">
        <v>22.4</v>
      </c>
      <c r="E976" s="6">
        <v>0</v>
      </c>
    </row>
    <row r="977" spans="1:5" x14ac:dyDescent="0.25">
      <c r="A977" t="s">
        <v>971</v>
      </c>
      <c r="B977" s="5">
        <v>11</v>
      </c>
      <c r="C977" s="6">
        <v>2.5599799999999999</v>
      </c>
      <c r="D977" s="7">
        <f t="shared" ref="D977:D1010" si="24">+(C977*0.18)+C977</f>
        <v>3.0207763999999999</v>
      </c>
      <c r="E977" s="6">
        <v>0.81294999999999995</v>
      </c>
    </row>
    <row r="978" spans="1:5" x14ac:dyDescent="0.25">
      <c r="A978" t="s">
        <v>972</v>
      </c>
      <c r="B978" s="5">
        <v>6</v>
      </c>
      <c r="C978" s="6">
        <v>2.98102</v>
      </c>
      <c r="D978" s="7">
        <f t="shared" si="24"/>
        <v>3.5176036000000002</v>
      </c>
      <c r="E978" s="6">
        <v>0.94665999999999995</v>
      </c>
    </row>
    <row r="979" spans="1:5" x14ac:dyDescent="0.25">
      <c r="A979" t="s">
        <v>973</v>
      </c>
      <c r="B979" s="5">
        <v>15</v>
      </c>
      <c r="C979" s="6">
        <v>2.4128699999999998</v>
      </c>
      <c r="D979" s="7">
        <f t="shared" si="24"/>
        <v>2.8471865999999997</v>
      </c>
      <c r="E979" s="6">
        <v>0.76624000000000003</v>
      </c>
    </row>
    <row r="980" spans="1:5" x14ac:dyDescent="0.25">
      <c r="A980" t="s">
        <v>974</v>
      </c>
      <c r="B980" s="5">
        <v>53</v>
      </c>
      <c r="C980" s="6">
        <v>2.1186400000000001</v>
      </c>
      <c r="D980" s="7">
        <f t="shared" si="24"/>
        <v>2.4999951999999999</v>
      </c>
      <c r="E980" s="6">
        <v>0.67279999999999995</v>
      </c>
    </row>
    <row r="981" spans="1:5" x14ac:dyDescent="0.25">
      <c r="A981" t="s">
        <v>975</v>
      </c>
      <c r="B981" s="5">
        <v>7</v>
      </c>
      <c r="C981" s="6">
        <v>2.1186400000000001</v>
      </c>
      <c r="D981" s="7">
        <f t="shared" si="24"/>
        <v>2.4999951999999999</v>
      </c>
      <c r="E981" s="6">
        <v>0.67279999999999995</v>
      </c>
    </row>
    <row r="982" spans="1:5" x14ac:dyDescent="0.25">
      <c r="A982" t="s">
        <v>976</v>
      </c>
      <c r="B982" s="5">
        <v>10</v>
      </c>
      <c r="C982" s="6">
        <v>2.98102</v>
      </c>
      <c r="D982" s="7">
        <f t="shared" si="24"/>
        <v>3.5176036000000002</v>
      </c>
      <c r="E982" s="6">
        <v>0.94665999999999995</v>
      </c>
    </row>
    <row r="983" spans="1:5" x14ac:dyDescent="0.25">
      <c r="A983" t="s">
        <v>977</v>
      </c>
      <c r="B983" s="5">
        <v>12</v>
      </c>
      <c r="C983" s="6">
        <v>2.98102</v>
      </c>
      <c r="D983" s="7">
        <f t="shared" si="24"/>
        <v>3.5176036000000002</v>
      </c>
      <c r="E983" s="6">
        <v>0.94665999999999995</v>
      </c>
    </row>
    <row r="984" spans="1:5" x14ac:dyDescent="0.25">
      <c r="A984" t="s">
        <v>978</v>
      </c>
      <c r="B984" s="5">
        <v>12</v>
      </c>
      <c r="C984" s="6">
        <v>2.98102</v>
      </c>
      <c r="D984" s="7">
        <f t="shared" si="24"/>
        <v>3.5176036000000002</v>
      </c>
      <c r="E984" s="6">
        <v>0.94665999999999995</v>
      </c>
    </row>
    <row r="985" spans="1:5" x14ac:dyDescent="0.25">
      <c r="A985" t="s">
        <v>979</v>
      </c>
      <c r="B985" s="5">
        <v>-1</v>
      </c>
      <c r="C985" s="6">
        <v>0</v>
      </c>
      <c r="D985" s="7">
        <f t="shared" si="24"/>
        <v>0</v>
      </c>
      <c r="E985" s="6">
        <v>0</v>
      </c>
    </row>
    <row r="986" spans="1:5" x14ac:dyDescent="0.25">
      <c r="A986" t="s">
        <v>980</v>
      </c>
      <c r="B986" s="5">
        <v>17</v>
      </c>
      <c r="C986" s="6">
        <v>2.4500899999999999</v>
      </c>
      <c r="D986" s="7">
        <f t="shared" si="24"/>
        <v>2.8911061999999998</v>
      </c>
      <c r="E986" s="6">
        <v>0.77805999999999997</v>
      </c>
    </row>
    <row r="987" spans="1:5" x14ac:dyDescent="0.25">
      <c r="A987" t="s">
        <v>981</v>
      </c>
      <c r="B987" s="5">
        <v>-3</v>
      </c>
      <c r="C987" s="6">
        <v>1.1020000000000001</v>
      </c>
      <c r="D987" s="7">
        <f t="shared" si="24"/>
        <v>1.3003600000000002</v>
      </c>
      <c r="E987" s="6">
        <v>0.37483</v>
      </c>
    </row>
    <row r="988" spans="1:5" x14ac:dyDescent="0.25">
      <c r="A988" t="s">
        <v>982</v>
      </c>
      <c r="B988" s="5">
        <v>5</v>
      </c>
      <c r="C988" s="6">
        <v>1.1016900000000001</v>
      </c>
      <c r="D988" s="7">
        <f t="shared" si="24"/>
        <v>1.2999942</v>
      </c>
      <c r="E988" s="6">
        <v>0.34984999999999999</v>
      </c>
    </row>
    <row r="989" spans="1:5" x14ac:dyDescent="0.25">
      <c r="A989" t="s">
        <v>983</v>
      </c>
      <c r="B989" s="5">
        <v>2</v>
      </c>
      <c r="C989" s="6">
        <v>4.6610100000000001</v>
      </c>
      <c r="D989" s="7">
        <f t="shared" si="24"/>
        <v>5.4999918000000001</v>
      </c>
      <c r="E989" s="6">
        <v>1.4801599999999999</v>
      </c>
    </row>
    <row r="990" spans="1:5" x14ac:dyDescent="0.25">
      <c r="A990" t="s">
        <v>984</v>
      </c>
      <c r="B990" s="5">
        <v>10</v>
      </c>
      <c r="C990" s="6">
        <v>3.3898299999999999</v>
      </c>
      <c r="D990" s="7">
        <f t="shared" si="24"/>
        <v>3.9999994000000001</v>
      </c>
      <c r="E990" s="6">
        <v>1.0764800000000001</v>
      </c>
    </row>
    <row r="991" spans="1:5" x14ac:dyDescent="0.25">
      <c r="A991" t="s">
        <v>985</v>
      </c>
      <c r="B991" s="5">
        <v>10</v>
      </c>
      <c r="C991" s="6">
        <v>4.03</v>
      </c>
      <c r="D991" s="7">
        <f t="shared" si="24"/>
        <v>4.7553999999999998</v>
      </c>
      <c r="E991" s="6">
        <v>1.2797700000000001</v>
      </c>
    </row>
    <row r="992" spans="1:5" x14ac:dyDescent="0.25">
      <c r="A992" t="s">
        <v>986</v>
      </c>
      <c r="B992" s="5">
        <v>7</v>
      </c>
      <c r="C992" s="6">
        <v>3.56</v>
      </c>
      <c r="D992" s="7">
        <f t="shared" si="24"/>
        <v>4.2008000000000001</v>
      </c>
      <c r="E992" s="6">
        <v>1.13052</v>
      </c>
    </row>
    <row r="993" spans="1:5" x14ac:dyDescent="0.25">
      <c r="A993" t="s">
        <v>987</v>
      </c>
      <c r="B993" s="5">
        <v>12</v>
      </c>
      <c r="C993" s="6">
        <v>3.56</v>
      </c>
      <c r="D993" s="7">
        <f t="shared" si="24"/>
        <v>4.2008000000000001</v>
      </c>
      <c r="E993" s="6">
        <v>1.13052</v>
      </c>
    </row>
    <row r="994" spans="1:5" x14ac:dyDescent="0.25">
      <c r="A994" t="s">
        <v>988</v>
      </c>
      <c r="B994" s="5">
        <v>55</v>
      </c>
      <c r="C994" s="6">
        <v>2.3759999999999999</v>
      </c>
      <c r="D994" s="7">
        <f t="shared" si="24"/>
        <v>2.8036799999999999</v>
      </c>
      <c r="E994" s="6">
        <v>0.75453000000000003</v>
      </c>
    </row>
    <row r="995" spans="1:5" x14ac:dyDescent="0.25">
      <c r="A995" t="s">
        <v>989</v>
      </c>
      <c r="B995" s="5">
        <v>14</v>
      </c>
      <c r="C995" s="6">
        <v>3.56</v>
      </c>
      <c r="D995" s="7">
        <f t="shared" si="24"/>
        <v>4.2008000000000001</v>
      </c>
      <c r="E995" s="6">
        <v>1.13052</v>
      </c>
    </row>
    <row r="996" spans="1:5" x14ac:dyDescent="0.25">
      <c r="A996" t="s">
        <v>990</v>
      </c>
      <c r="B996" s="5">
        <v>18</v>
      </c>
      <c r="C996" s="6">
        <v>3.56</v>
      </c>
      <c r="D996" s="7">
        <f t="shared" si="24"/>
        <v>4.2008000000000001</v>
      </c>
      <c r="E996" s="6">
        <v>1.13052</v>
      </c>
    </row>
    <row r="997" spans="1:5" x14ac:dyDescent="0.25">
      <c r="A997" t="s">
        <v>991</v>
      </c>
      <c r="B997" s="5">
        <v>12</v>
      </c>
      <c r="C997" s="6">
        <v>3.56</v>
      </c>
      <c r="D997" s="7">
        <f t="shared" si="24"/>
        <v>4.2008000000000001</v>
      </c>
      <c r="E997" s="6">
        <v>1.13052</v>
      </c>
    </row>
    <row r="998" spans="1:5" x14ac:dyDescent="0.25">
      <c r="A998" t="s">
        <v>992</v>
      </c>
      <c r="B998" s="5">
        <v>19</v>
      </c>
      <c r="C998" s="6">
        <v>3.56</v>
      </c>
      <c r="D998" s="7">
        <f t="shared" si="24"/>
        <v>4.2008000000000001</v>
      </c>
      <c r="E998" s="6">
        <v>1.13052</v>
      </c>
    </row>
    <row r="999" spans="1:5" x14ac:dyDescent="0.25">
      <c r="A999" t="s">
        <v>993</v>
      </c>
      <c r="B999" s="5">
        <v>7</v>
      </c>
      <c r="C999" s="6">
        <v>3.56</v>
      </c>
      <c r="D999" s="7">
        <f t="shared" si="24"/>
        <v>4.2008000000000001</v>
      </c>
      <c r="E999" s="6">
        <v>1.13052</v>
      </c>
    </row>
    <row r="1000" spans="1:5" x14ac:dyDescent="0.25">
      <c r="A1000" t="s">
        <v>994</v>
      </c>
      <c r="B1000" s="5">
        <v>95</v>
      </c>
      <c r="C1000" s="6">
        <v>3.62819</v>
      </c>
      <c r="D1000" s="7">
        <f t="shared" si="24"/>
        <v>4.2812641999999999</v>
      </c>
      <c r="E1000" s="6">
        <v>1.1521699999999999</v>
      </c>
    </row>
    <row r="1001" spans="1:5" x14ac:dyDescent="0.25">
      <c r="A1001" t="s">
        <v>995</v>
      </c>
      <c r="B1001" s="5">
        <v>21</v>
      </c>
      <c r="C1001" s="6">
        <v>3.56</v>
      </c>
      <c r="D1001" s="7">
        <f t="shared" si="24"/>
        <v>4.2008000000000001</v>
      </c>
      <c r="E1001" s="6">
        <v>1.13052</v>
      </c>
    </row>
    <row r="1002" spans="1:5" x14ac:dyDescent="0.25">
      <c r="A1002" t="s">
        <v>996</v>
      </c>
      <c r="B1002" s="5">
        <v>12</v>
      </c>
      <c r="C1002" s="6">
        <v>3.74</v>
      </c>
      <c r="D1002" s="7">
        <f t="shared" si="24"/>
        <v>4.4131999999999998</v>
      </c>
      <c r="E1002" s="6">
        <v>1.1876800000000001</v>
      </c>
    </row>
    <row r="1003" spans="1:5" x14ac:dyDescent="0.25">
      <c r="A1003" t="s">
        <v>997</v>
      </c>
      <c r="B1003" s="5">
        <v>25</v>
      </c>
      <c r="C1003" s="6">
        <v>3.56</v>
      </c>
      <c r="D1003" s="7">
        <f t="shared" si="24"/>
        <v>4.2008000000000001</v>
      </c>
      <c r="E1003" s="6">
        <v>1.13052</v>
      </c>
    </row>
    <row r="1004" spans="1:5" x14ac:dyDescent="0.25">
      <c r="A1004" t="s">
        <v>998</v>
      </c>
      <c r="B1004" s="5">
        <v>39</v>
      </c>
      <c r="C1004" s="6">
        <v>3.7051599999999998</v>
      </c>
      <c r="D1004" s="7">
        <f t="shared" si="24"/>
        <v>4.3720888000000002</v>
      </c>
      <c r="E1004" s="6">
        <v>1.17662</v>
      </c>
    </row>
    <row r="1005" spans="1:5" x14ac:dyDescent="0.25">
      <c r="A1005" t="s">
        <v>999</v>
      </c>
      <c r="B1005" s="5">
        <v>28</v>
      </c>
      <c r="C1005" s="6">
        <v>3.7142900000000001</v>
      </c>
      <c r="D1005" s="7">
        <f t="shared" si="24"/>
        <v>4.3828621999999999</v>
      </c>
      <c r="E1005" s="6">
        <v>1.1795100000000001</v>
      </c>
    </row>
    <row r="1006" spans="1:5" x14ac:dyDescent="0.25">
      <c r="A1006" t="s">
        <v>1000</v>
      </c>
      <c r="B1006" s="5">
        <v>15</v>
      </c>
      <c r="C1006" s="6">
        <v>3.56</v>
      </c>
      <c r="D1006" s="7">
        <f t="shared" si="24"/>
        <v>4.2008000000000001</v>
      </c>
      <c r="E1006" s="6">
        <v>1.13052</v>
      </c>
    </row>
    <row r="1007" spans="1:5" x14ac:dyDescent="0.25">
      <c r="A1007" t="s">
        <v>1001</v>
      </c>
      <c r="B1007" s="5">
        <v>29</v>
      </c>
      <c r="C1007" s="6">
        <v>3.6349300000000002</v>
      </c>
      <c r="D1007" s="7">
        <f t="shared" si="24"/>
        <v>4.2892174000000001</v>
      </c>
      <c r="E1007" s="6">
        <v>1.1543099999999999</v>
      </c>
    </row>
    <row r="1008" spans="1:5" x14ac:dyDescent="0.25">
      <c r="A1008" t="s">
        <v>1002</v>
      </c>
      <c r="B1008" s="5">
        <v>18</v>
      </c>
      <c r="C1008" s="6">
        <v>4.4466700000000001</v>
      </c>
      <c r="D1008" s="7">
        <f t="shared" si="24"/>
        <v>5.2470705999999998</v>
      </c>
      <c r="E1008" s="6">
        <v>1.4120900000000001</v>
      </c>
    </row>
    <row r="1009" spans="1:6" x14ac:dyDescent="0.25">
      <c r="A1009" t="s">
        <v>1003</v>
      </c>
      <c r="B1009" s="5">
        <v>12</v>
      </c>
      <c r="C1009" s="6">
        <v>3.74</v>
      </c>
      <c r="D1009" s="7">
        <f t="shared" si="24"/>
        <v>4.4131999999999998</v>
      </c>
      <c r="E1009" s="6">
        <v>1.1876800000000001</v>
      </c>
    </row>
    <row r="1010" spans="1:6" x14ac:dyDescent="0.25">
      <c r="A1010" t="s">
        <v>1004</v>
      </c>
      <c r="B1010" s="5">
        <v>12</v>
      </c>
      <c r="C1010" s="6">
        <v>4.3</v>
      </c>
      <c r="D1010" s="7">
        <f t="shared" si="24"/>
        <v>5.0739999999999998</v>
      </c>
      <c r="E1010" s="6">
        <v>1.36551</v>
      </c>
    </row>
    <row r="1011" spans="1:6" x14ac:dyDescent="0.25">
      <c r="A1011" t="s">
        <v>1005</v>
      </c>
      <c r="D1011" s="7">
        <v>5</v>
      </c>
      <c r="F1011" s="8">
        <v>10</v>
      </c>
    </row>
    <row r="1012" spans="1:6" x14ac:dyDescent="0.25">
      <c r="A1012" t="s">
        <v>1006</v>
      </c>
      <c r="D1012" s="7">
        <v>8</v>
      </c>
      <c r="F1012" s="8">
        <v>14</v>
      </c>
    </row>
    <row r="1013" spans="1:6" x14ac:dyDescent="0.25">
      <c r="A1013" t="s">
        <v>1007</v>
      </c>
      <c r="D1013" s="7">
        <v>7</v>
      </c>
      <c r="F1013" s="8">
        <v>10</v>
      </c>
    </row>
    <row r="1014" spans="1:6" x14ac:dyDescent="0.25">
      <c r="A1014" t="s">
        <v>1008</v>
      </c>
      <c r="D1014" s="7">
        <v>13.5</v>
      </c>
      <c r="F1014" s="8">
        <v>18</v>
      </c>
    </row>
    <row r="1015" spans="1:6" x14ac:dyDescent="0.25">
      <c r="A1015" t="s">
        <v>1009</v>
      </c>
      <c r="B1015" s="5">
        <v>2</v>
      </c>
      <c r="C1015" s="6">
        <v>3.3898299999999999</v>
      </c>
      <c r="D1015" s="7">
        <f>+(C1015*0.18)+C1015</f>
        <v>3.9999994000000001</v>
      </c>
      <c r="E1015" s="6">
        <v>1.0764800000000001</v>
      </c>
    </row>
    <row r="1016" spans="1:6" x14ac:dyDescent="0.25">
      <c r="A1016" t="s">
        <v>1010</v>
      </c>
      <c r="B1016" s="5">
        <v>6</v>
      </c>
      <c r="C1016" s="6">
        <v>5.50847</v>
      </c>
      <c r="D1016" s="7">
        <f>+(C1016*0.18)+C1016</f>
        <v>6.4999946</v>
      </c>
      <c r="E1016" s="6">
        <v>1.7492799999999999</v>
      </c>
    </row>
    <row r="1017" spans="1:6" x14ac:dyDescent="0.25">
      <c r="A1017" t="s">
        <v>1011</v>
      </c>
      <c r="B1017" s="5">
        <v>5</v>
      </c>
      <c r="C1017" s="6">
        <v>4.2372800000000002</v>
      </c>
      <c r="D1017" s="7">
        <f>+(C1017*0.18)+C1017</f>
        <v>4.9999903999999997</v>
      </c>
      <c r="E1017" s="6">
        <v>1.3455999999999999</v>
      </c>
    </row>
    <row r="1018" spans="1:6" x14ac:dyDescent="0.25">
      <c r="A1018" t="s">
        <v>1012</v>
      </c>
      <c r="B1018" s="5">
        <v>-3</v>
      </c>
      <c r="C1018" s="6">
        <v>0</v>
      </c>
      <c r="D1018" s="7">
        <f>+(C1018*0.18)+C1018</f>
        <v>0</v>
      </c>
      <c r="E1018" s="6">
        <v>0</v>
      </c>
    </row>
    <row r="1019" spans="1:6" x14ac:dyDescent="0.25">
      <c r="A1019" t="s">
        <v>1013</v>
      </c>
      <c r="D1019" s="7">
        <v>12</v>
      </c>
    </row>
    <row r="1020" spans="1:6" x14ac:dyDescent="0.25">
      <c r="A1020" t="s">
        <v>1014</v>
      </c>
      <c r="D1020" s="7">
        <v>12</v>
      </c>
    </row>
    <row r="1021" spans="1:6" x14ac:dyDescent="0.25">
      <c r="A1021" t="s">
        <v>1015</v>
      </c>
      <c r="B1021" s="5">
        <v>-1</v>
      </c>
      <c r="C1021" s="6">
        <v>0</v>
      </c>
      <c r="D1021" s="7">
        <v>15</v>
      </c>
      <c r="E1021" s="6">
        <v>0</v>
      </c>
    </row>
    <row r="1022" spans="1:6" x14ac:dyDescent="0.25">
      <c r="A1022" t="s">
        <v>1016</v>
      </c>
      <c r="B1022" s="5">
        <v>-4</v>
      </c>
      <c r="C1022" s="6">
        <v>0</v>
      </c>
      <c r="D1022" s="7">
        <v>17</v>
      </c>
      <c r="E1022" s="6">
        <v>0</v>
      </c>
      <c r="F1022" s="8">
        <v>24</v>
      </c>
    </row>
    <row r="1023" spans="1:6" x14ac:dyDescent="0.25">
      <c r="A1023" t="s">
        <v>1017</v>
      </c>
      <c r="B1023" s="5">
        <v>-2</v>
      </c>
      <c r="C1023" s="6">
        <v>0</v>
      </c>
      <c r="D1023" s="7">
        <v>18</v>
      </c>
      <c r="E1023" s="6">
        <v>0</v>
      </c>
      <c r="F1023" s="8">
        <v>22</v>
      </c>
    </row>
    <row r="1024" spans="1:6" x14ac:dyDescent="0.25">
      <c r="A1024" t="s">
        <v>1018</v>
      </c>
      <c r="B1024" s="5">
        <v>-3</v>
      </c>
      <c r="C1024" s="6">
        <v>0</v>
      </c>
      <c r="D1024" s="7">
        <f>+(C1024*0.18)+C1024</f>
        <v>0</v>
      </c>
      <c r="E1024" s="6">
        <v>0</v>
      </c>
    </row>
    <row r="1025" spans="1:6" x14ac:dyDescent="0.25">
      <c r="A1025" t="s">
        <v>1019</v>
      </c>
      <c r="D1025" s="7">
        <v>9</v>
      </c>
    </row>
    <row r="1026" spans="1:6" x14ac:dyDescent="0.25">
      <c r="A1026" t="s">
        <v>1020</v>
      </c>
      <c r="B1026" s="5">
        <v>24</v>
      </c>
      <c r="C1026" s="6">
        <v>3.1356000000000002</v>
      </c>
      <c r="D1026" s="7">
        <f t="shared" ref="D1026:D1031" si="25">+(C1026*0.18)+C1026</f>
        <v>3.7000080000000004</v>
      </c>
      <c r="E1026" s="6">
        <v>0.99573999999999996</v>
      </c>
    </row>
    <row r="1027" spans="1:6" x14ac:dyDescent="0.25">
      <c r="A1027" t="s">
        <v>1021</v>
      </c>
      <c r="B1027" s="5">
        <v>12</v>
      </c>
      <c r="C1027" s="6">
        <v>13.98305</v>
      </c>
      <c r="D1027" s="7">
        <f t="shared" si="25"/>
        <v>16.499998999999999</v>
      </c>
      <c r="E1027" s="6">
        <v>4.4404700000000004</v>
      </c>
    </row>
    <row r="1028" spans="1:6" x14ac:dyDescent="0.25">
      <c r="A1028" t="s">
        <v>1022</v>
      </c>
      <c r="B1028" s="5">
        <v>20</v>
      </c>
      <c r="C1028" s="6">
        <v>3.05084</v>
      </c>
      <c r="D1028" s="7">
        <f t="shared" si="25"/>
        <v>3.5999911999999998</v>
      </c>
      <c r="E1028" s="6">
        <v>0.96882999999999997</v>
      </c>
    </row>
    <row r="1029" spans="1:6" x14ac:dyDescent="0.25">
      <c r="A1029" t="s">
        <v>1023</v>
      </c>
      <c r="B1029" s="5">
        <v>32</v>
      </c>
      <c r="C1029" s="6">
        <v>5.6779599999999997</v>
      </c>
      <c r="D1029" s="7">
        <f t="shared" si="25"/>
        <v>6.6999927999999995</v>
      </c>
      <c r="E1029" s="6">
        <v>1.8030999999999999</v>
      </c>
    </row>
    <row r="1030" spans="1:6" x14ac:dyDescent="0.25">
      <c r="A1030" t="s">
        <v>1024</v>
      </c>
      <c r="B1030" s="5">
        <v>12</v>
      </c>
      <c r="C1030" s="6">
        <v>9.3220299999999998</v>
      </c>
      <c r="D1030" s="7">
        <f t="shared" si="25"/>
        <v>10.9999954</v>
      </c>
      <c r="E1030" s="6">
        <v>2.9603100000000002</v>
      </c>
    </row>
    <row r="1031" spans="1:6" x14ac:dyDescent="0.25">
      <c r="A1031" t="s">
        <v>1025</v>
      </c>
      <c r="B1031" s="5">
        <v>-2</v>
      </c>
      <c r="C1031" s="6">
        <v>0</v>
      </c>
      <c r="D1031" s="7">
        <f t="shared" si="25"/>
        <v>0</v>
      </c>
      <c r="E1031" s="6">
        <v>0</v>
      </c>
    </row>
    <row r="1032" spans="1:6" x14ac:dyDescent="0.25">
      <c r="A1032" t="s">
        <v>1026</v>
      </c>
      <c r="D1032" s="7">
        <v>9</v>
      </c>
    </row>
    <row r="1033" spans="1:6" x14ac:dyDescent="0.25">
      <c r="A1033" t="s">
        <v>1027</v>
      </c>
      <c r="B1033" s="5">
        <v>5</v>
      </c>
      <c r="C1033" s="6">
        <v>2.7118600000000002</v>
      </c>
      <c r="D1033" s="7">
        <f>+(C1033*0.18)+C1033</f>
        <v>3.1999948000000003</v>
      </c>
      <c r="E1033" s="6">
        <v>0.86117999999999995</v>
      </c>
    </row>
    <row r="1034" spans="1:6" x14ac:dyDescent="0.25">
      <c r="A1034" t="s">
        <v>1028</v>
      </c>
      <c r="B1034" s="5">
        <v>30</v>
      </c>
      <c r="C1034" s="6">
        <v>6.2670500000000002</v>
      </c>
      <c r="D1034" s="7">
        <v>7.9</v>
      </c>
      <c r="E1034" s="6">
        <v>1.5866199999999999</v>
      </c>
      <c r="F1034" s="8">
        <v>15</v>
      </c>
    </row>
    <row r="1035" spans="1:6" x14ac:dyDescent="0.25">
      <c r="A1035" t="s">
        <v>1029</v>
      </c>
      <c r="B1035" s="5">
        <v>41</v>
      </c>
      <c r="C1035" s="6">
        <v>2.9951599999999998</v>
      </c>
      <c r="D1035" s="7">
        <v>3.8</v>
      </c>
      <c r="E1035" s="6">
        <v>0.84989999999999999</v>
      </c>
      <c r="F1035" s="8">
        <v>6</v>
      </c>
    </row>
    <row r="1036" spans="1:6" x14ac:dyDescent="0.25">
      <c r="A1036" t="s">
        <v>1030</v>
      </c>
      <c r="B1036" s="5">
        <v>10</v>
      </c>
      <c r="C1036" s="6">
        <v>0.45593</v>
      </c>
      <c r="D1036" s="7">
        <f>+(C1036*0.18)+C1036</f>
        <v>0.53799739999999996</v>
      </c>
      <c r="E1036" s="6">
        <v>0.14479</v>
      </c>
    </row>
    <row r="1037" spans="1:6" x14ac:dyDescent="0.25">
      <c r="A1037" t="s">
        <v>1031</v>
      </c>
      <c r="D1037" s="7">
        <v>0.02</v>
      </c>
      <c r="F1037" s="8">
        <v>2</v>
      </c>
    </row>
    <row r="1038" spans="1:6" x14ac:dyDescent="0.25">
      <c r="A1038" t="s">
        <v>1032</v>
      </c>
      <c r="D1038" s="7">
        <v>8</v>
      </c>
      <c r="F1038" s="8">
        <v>15</v>
      </c>
    </row>
    <row r="1039" spans="1:6" x14ac:dyDescent="0.25">
      <c r="A1039" t="s">
        <v>1033</v>
      </c>
      <c r="B1039" s="5">
        <v>2</v>
      </c>
      <c r="C1039" s="6">
        <v>4.407</v>
      </c>
      <c r="D1039" s="7">
        <f t="shared" ref="D1039:D1057" si="26">+(C1039*0.18)+C1039</f>
        <v>5.2002600000000001</v>
      </c>
      <c r="E1039" s="6">
        <v>1.3994899999999999</v>
      </c>
    </row>
    <row r="1040" spans="1:6" x14ac:dyDescent="0.25">
      <c r="A1040" t="s">
        <v>1034</v>
      </c>
      <c r="B1040" s="5">
        <v>1</v>
      </c>
      <c r="C1040" s="6">
        <v>4.5127100000000002</v>
      </c>
      <c r="D1040" s="7">
        <f t="shared" si="26"/>
        <v>5.3249978000000002</v>
      </c>
      <c r="E1040" s="6">
        <v>1.4330700000000001</v>
      </c>
    </row>
    <row r="1041" spans="1:6" x14ac:dyDescent="0.25">
      <c r="A1041" t="s">
        <v>1035</v>
      </c>
      <c r="B1041" s="5">
        <v>1</v>
      </c>
      <c r="C1041" s="6">
        <v>4.5739799999999997</v>
      </c>
      <c r="D1041" s="7">
        <f t="shared" si="26"/>
        <v>5.3972964000000001</v>
      </c>
      <c r="E1041" s="6">
        <v>1.45252</v>
      </c>
    </row>
    <row r="1042" spans="1:6" x14ac:dyDescent="0.25">
      <c r="A1042" t="s">
        <v>1036</v>
      </c>
      <c r="B1042" s="5">
        <v>1</v>
      </c>
      <c r="C1042" s="6">
        <v>4.407</v>
      </c>
      <c r="D1042" s="7">
        <f t="shared" si="26"/>
        <v>5.2002600000000001</v>
      </c>
      <c r="E1042" s="6">
        <v>1.3994899999999999</v>
      </c>
    </row>
    <row r="1043" spans="1:6" x14ac:dyDescent="0.25">
      <c r="A1043" t="s">
        <v>1037</v>
      </c>
      <c r="B1043" s="5">
        <v>2</v>
      </c>
      <c r="C1043" s="6">
        <v>3.3813499999999999</v>
      </c>
      <c r="D1043" s="7">
        <f t="shared" si="26"/>
        <v>3.9899929999999997</v>
      </c>
      <c r="E1043" s="6">
        <v>1.07379</v>
      </c>
    </row>
    <row r="1044" spans="1:6" x14ac:dyDescent="0.25">
      <c r="A1044" t="s">
        <v>1038</v>
      </c>
      <c r="B1044" s="5">
        <v>4</v>
      </c>
      <c r="C1044" s="6">
        <v>3.30932</v>
      </c>
      <c r="D1044" s="7">
        <f t="shared" si="26"/>
        <v>3.9049976000000002</v>
      </c>
      <c r="E1044" s="6">
        <v>1.05091</v>
      </c>
    </row>
    <row r="1045" spans="1:6" x14ac:dyDescent="0.25">
      <c r="A1045" t="s">
        <v>1039</v>
      </c>
      <c r="B1045" s="5">
        <v>4</v>
      </c>
      <c r="C1045" s="6">
        <v>3.30932</v>
      </c>
      <c r="D1045" s="7">
        <f t="shared" si="26"/>
        <v>3.9049976000000002</v>
      </c>
      <c r="E1045" s="6">
        <v>1.05091</v>
      </c>
    </row>
    <row r="1046" spans="1:6" x14ac:dyDescent="0.25">
      <c r="A1046" t="s">
        <v>1040</v>
      </c>
      <c r="B1046" s="5">
        <v>2</v>
      </c>
      <c r="C1046" s="6">
        <v>3.2372800000000002</v>
      </c>
      <c r="D1046" s="7">
        <f t="shared" si="26"/>
        <v>3.8199904</v>
      </c>
      <c r="E1046" s="6">
        <v>1.02803</v>
      </c>
    </row>
    <row r="1047" spans="1:6" x14ac:dyDescent="0.25">
      <c r="A1047" t="s">
        <v>1041</v>
      </c>
      <c r="B1047" s="5">
        <v>2</v>
      </c>
      <c r="C1047" s="6">
        <v>6.2370000000000001</v>
      </c>
      <c r="D1047" s="7">
        <f t="shared" si="26"/>
        <v>7.3596599999999999</v>
      </c>
      <c r="E1047" s="6">
        <v>1.9806299999999999</v>
      </c>
    </row>
    <row r="1048" spans="1:6" x14ac:dyDescent="0.25">
      <c r="A1048" t="s">
        <v>1042</v>
      </c>
      <c r="B1048" s="5">
        <v>2</v>
      </c>
      <c r="C1048" s="6">
        <v>5.4409999999999998</v>
      </c>
      <c r="D1048" s="7">
        <f t="shared" si="26"/>
        <v>6.4203799999999998</v>
      </c>
      <c r="E1048" s="6">
        <v>1.7278500000000001</v>
      </c>
    </row>
    <row r="1049" spans="1:6" x14ac:dyDescent="0.25">
      <c r="A1049" t="s">
        <v>1043</v>
      </c>
      <c r="B1049" s="5">
        <v>1</v>
      </c>
      <c r="C1049" s="6">
        <v>6.2370000000000001</v>
      </c>
      <c r="D1049" s="7">
        <f t="shared" si="26"/>
        <v>7.3596599999999999</v>
      </c>
      <c r="E1049" s="6">
        <v>1.9806299999999999</v>
      </c>
    </row>
    <row r="1050" spans="1:6" x14ac:dyDescent="0.25">
      <c r="A1050" t="s">
        <v>1044</v>
      </c>
      <c r="B1050" s="5">
        <v>1</v>
      </c>
      <c r="C1050" s="6">
        <v>5.4409999999999998</v>
      </c>
      <c r="D1050" s="7">
        <f t="shared" si="26"/>
        <v>6.4203799999999998</v>
      </c>
      <c r="E1050" s="6">
        <v>1.7278500000000001</v>
      </c>
    </row>
    <row r="1051" spans="1:6" x14ac:dyDescent="0.25">
      <c r="A1051" t="s">
        <v>1045</v>
      </c>
      <c r="B1051" s="5">
        <v>2</v>
      </c>
      <c r="C1051" s="6">
        <v>33.076000000000001</v>
      </c>
      <c r="D1051" s="7">
        <f t="shared" si="26"/>
        <v>39.029679999999999</v>
      </c>
      <c r="E1051" s="6">
        <v>8.3740000000000006</v>
      </c>
      <c r="F1051" s="8">
        <v>50</v>
      </c>
    </row>
    <row r="1052" spans="1:6" x14ac:dyDescent="0.25">
      <c r="A1052" t="s">
        <v>1046</v>
      </c>
      <c r="B1052" s="5">
        <v>6</v>
      </c>
      <c r="C1052" s="6">
        <v>6.7796599999999998</v>
      </c>
      <c r="D1052" s="7">
        <f t="shared" si="26"/>
        <v>7.9999988000000002</v>
      </c>
      <c r="E1052" s="6">
        <v>2.1529600000000002</v>
      </c>
    </row>
    <row r="1053" spans="1:6" x14ac:dyDescent="0.25">
      <c r="A1053" t="s">
        <v>1047</v>
      </c>
      <c r="B1053" s="5">
        <v>-2</v>
      </c>
      <c r="C1053" s="6">
        <v>0</v>
      </c>
      <c r="D1053" s="7">
        <f t="shared" si="26"/>
        <v>0</v>
      </c>
      <c r="E1053" s="6">
        <v>0</v>
      </c>
    </row>
    <row r="1054" spans="1:6" x14ac:dyDescent="0.25">
      <c r="A1054" t="s">
        <v>1048</v>
      </c>
      <c r="B1054" s="5">
        <v>464</v>
      </c>
      <c r="C1054" s="6">
        <v>3.415E-2</v>
      </c>
      <c r="D1054" s="7">
        <f t="shared" si="26"/>
        <v>4.0296999999999999E-2</v>
      </c>
      <c r="E1054" s="6">
        <v>1.0840000000000001E-2</v>
      </c>
    </row>
    <row r="1055" spans="1:6" x14ac:dyDescent="0.25">
      <c r="A1055" t="s">
        <v>1049</v>
      </c>
      <c r="B1055" s="5">
        <v>600</v>
      </c>
      <c r="C1055" s="6">
        <v>3.7280000000000001E-2</v>
      </c>
      <c r="D1055" s="7">
        <f t="shared" si="26"/>
        <v>4.3990399999999999E-2</v>
      </c>
      <c r="E1055" s="6">
        <v>1.184E-2</v>
      </c>
    </row>
    <row r="1056" spans="1:6" x14ac:dyDescent="0.25">
      <c r="A1056" t="s">
        <v>1050</v>
      </c>
      <c r="B1056" s="5">
        <v>600</v>
      </c>
      <c r="C1056" s="6">
        <v>4.0669999999999998E-2</v>
      </c>
      <c r="D1056" s="7">
        <f t="shared" si="26"/>
        <v>4.7990599999999994E-2</v>
      </c>
      <c r="E1056" s="6">
        <v>1.2919999999999999E-2</v>
      </c>
    </row>
    <row r="1057" spans="1:6" x14ac:dyDescent="0.25">
      <c r="A1057" t="s">
        <v>1051</v>
      </c>
      <c r="B1057" s="5">
        <v>12</v>
      </c>
      <c r="C1057" s="6">
        <v>3.593</v>
      </c>
      <c r="D1057" s="7">
        <f t="shared" si="26"/>
        <v>4.2397400000000003</v>
      </c>
      <c r="E1057" s="6">
        <v>0.91</v>
      </c>
      <c r="F1057" s="8">
        <v>12</v>
      </c>
    </row>
    <row r="1058" spans="1:6" x14ac:dyDescent="0.25">
      <c r="A1058" t="s">
        <v>1052</v>
      </c>
      <c r="D1058" s="7">
        <v>0</v>
      </c>
      <c r="F1058" s="8">
        <v>1.5</v>
      </c>
    </row>
    <row r="1059" spans="1:6" x14ac:dyDescent="0.25">
      <c r="A1059" t="s">
        <v>1053</v>
      </c>
      <c r="B1059" s="5">
        <v>12</v>
      </c>
      <c r="C1059" s="6">
        <v>3.9489999999999998</v>
      </c>
      <c r="D1059" s="7">
        <f>+(C1059*0.18)+C1059</f>
        <v>4.6598199999999999</v>
      </c>
      <c r="E1059" s="6">
        <v>1</v>
      </c>
      <c r="F1059" s="8">
        <v>13</v>
      </c>
    </row>
    <row r="1060" spans="1:6" x14ac:dyDescent="0.25">
      <c r="A1060" t="s">
        <v>1054</v>
      </c>
      <c r="D1060" s="7">
        <v>0</v>
      </c>
      <c r="F1060" s="8">
        <v>1.5</v>
      </c>
    </row>
    <row r="1061" spans="1:6" x14ac:dyDescent="0.25">
      <c r="A1061" t="s">
        <v>1055</v>
      </c>
      <c r="B1061" s="5">
        <v>8</v>
      </c>
      <c r="C1061" s="6">
        <v>2.9661</v>
      </c>
      <c r="D1061" s="7">
        <v>5.9</v>
      </c>
      <c r="E1061" s="6">
        <v>0.94191999999999998</v>
      </c>
    </row>
    <row r="1062" spans="1:6" x14ac:dyDescent="0.25">
      <c r="A1062" t="s">
        <v>1056</v>
      </c>
      <c r="B1062" s="5">
        <v>-2</v>
      </c>
      <c r="C1062" s="6">
        <v>0</v>
      </c>
      <c r="D1062" s="7">
        <f>+(C1062*0.18)+C1062</f>
        <v>0</v>
      </c>
      <c r="E1062" s="6">
        <v>0</v>
      </c>
    </row>
    <row r="1063" spans="1:6" x14ac:dyDescent="0.25">
      <c r="A1063" t="s">
        <v>1057</v>
      </c>
      <c r="B1063" s="5">
        <v>9</v>
      </c>
      <c r="C1063" s="6">
        <v>6.1691599999999998</v>
      </c>
      <c r="D1063" s="7">
        <f>+(C1063*0.18)+C1063</f>
        <v>7.2796088000000001</v>
      </c>
      <c r="E1063" s="6">
        <v>1.95909</v>
      </c>
    </row>
    <row r="1064" spans="1:6" x14ac:dyDescent="0.25">
      <c r="A1064" t="s">
        <v>1058</v>
      </c>
      <c r="B1064" s="5">
        <v>11</v>
      </c>
      <c r="C1064" s="6">
        <v>5.7041599999999999</v>
      </c>
      <c r="D1064" s="7">
        <f>+(C1064*0.18)+C1064</f>
        <v>6.7309087999999999</v>
      </c>
      <c r="E1064" s="6">
        <v>1.81142</v>
      </c>
    </row>
    <row r="1065" spans="1:6" x14ac:dyDescent="0.25">
      <c r="A1065" t="s">
        <v>1059</v>
      </c>
      <c r="B1065" s="5">
        <v>-1</v>
      </c>
      <c r="C1065" s="6">
        <v>0</v>
      </c>
      <c r="D1065" s="7">
        <v>3.3333333333333335</v>
      </c>
      <c r="E1065" s="6">
        <v>0</v>
      </c>
      <c r="F1065" s="8">
        <v>6</v>
      </c>
    </row>
    <row r="1066" spans="1:6" x14ac:dyDescent="0.25">
      <c r="A1066" t="s">
        <v>1060</v>
      </c>
      <c r="D1066" s="7">
        <v>3.33</v>
      </c>
      <c r="F1066" s="8">
        <v>6</v>
      </c>
    </row>
    <row r="1067" spans="1:6" x14ac:dyDescent="0.25">
      <c r="A1067" t="s">
        <v>1061</v>
      </c>
      <c r="D1067" s="7">
        <v>3.75</v>
      </c>
      <c r="F1067" s="8">
        <v>7</v>
      </c>
    </row>
    <row r="1068" spans="1:6" x14ac:dyDescent="0.25">
      <c r="A1068" t="s">
        <v>1062</v>
      </c>
      <c r="D1068" s="7">
        <v>3.75</v>
      </c>
      <c r="F1068" s="8">
        <v>7</v>
      </c>
    </row>
    <row r="1069" spans="1:6" x14ac:dyDescent="0.25">
      <c r="A1069" t="s">
        <v>1063</v>
      </c>
      <c r="B1069" s="5">
        <v>17</v>
      </c>
      <c r="C1069" s="6">
        <v>5.50847</v>
      </c>
      <c r="D1069" s="7">
        <f>+(C1069*0.18)+C1069</f>
        <v>6.4999946</v>
      </c>
      <c r="E1069" s="6">
        <v>1.7492799999999999</v>
      </c>
    </row>
    <row r="1070" spans="1:6" x14ac:dyDescent="0.25">
      <c r="A1070" t="s">
        <v>1064</v>
      </c>
      <c r="B1070" s="5">
        <v>27</v>
      </c>
      <c r="C1070" s="6">
        <v>4.0932199999999996</v>
      </c>
      <c r="D1070" s="7">
        <f>+(C1070*0.18)+C1070</f>
        <v>4.8299995999999998</v>
      </c>
      <c r="E1070" s="6">
        <v>1.2998499999999999</v>
      </c>
    </row>
    <row r="1071" spans="1:6" x14ac:dyDescent="0.25">
      <c r="A1071" t="s">
        <v>1065</v>
      </c>
      <c r="D1071" s="7">
        <v>4</v>
      </c>
    </row>
    <row r="1072" spans="1:6" x14ac:dyDescent="0.25">
      <c r="A1072" t="s">
        <v>1066</v>
      </c>
      <c r="D1072" s="7">
        <v>4</v>
      </c>
    </row>
    <row r="1073" spans="1:6" x14ac:dyDescent="0.25">
      <c r="A1073" t="s">
        <v>1067</v>
      </c>
      <c r="B1073" s="5">
        <v>8</v>
      </c>
      <c r="C1073" s="6">
        <v>5.3898000000000001</v>
      </c>
      <c r="D1073" s="7">
        <f t="shared" ref="D1073:D1082" si="27">+(C1073*0.18)+C1073</f>
        <v>6.3599639999999997</v>
      </c>
      <c r="E1073" s="6">
        <v>1.7115899999999999</v>
      </c>
    </row>
    <row r="1074" spans="1:6" x14ac:dyDescent="0.25">
      <c r="A1074" t="s">
        <v>1068</v>
      </c>
      <c r="B1074" s="5">
        <v>11</v>
      </c>
      <c r="C1074" s="6">
        <v>5.9321999999999999</v>
      </c>
      <c r="D1074" s="7">
        <f t="shared" si="27"/>
        <v>6.9999959999999994</v>
      </c>
      <c r="E1074" s="6">
        <v>1.88384</v>
      </c>
    </row>
    <row r="1075" spans="1:6" x14ac:dyDescent="0.25">
      <c r="A1075" t="s">
        <v>1069</v>
      </c>
      <c r="B1075" s="5">
        <v>8</v>
      </c>
      <c r="C1075" s="6">
        <v>5.50847</v>
      </c>
      <c r="D1075" s="7">
        <f t="shared" si="27"/>
        <v>6.4999946</v>
      </c>
      <c r="E1075" s="6">
        <v>1.39455</v>
      </c>
    </row>
    <row r="1076" spans="1:6" x14ac:dyDescent="0.25">
      <c r="A1076" t="s">
        <v>1070</v>
      </c>
      <c r="B1076" s="5">
        <v>3</v>
      </c>
      <c r="C1076" s="6">
        <v>6.3559200000000002</v>
      </c>
      <c r="D1076" s="7">
        <f t="shared" si="27"/>
        <v>7.4999856000000005</v>
      </c>
      <c r="E1076" s="6">
        <v>2.0183900000000001</v>
      </c>
    </row>
    <row r="1077" spans="1:6" x14ac:dyDescent="0.25">
      <c r="A1077" t="s">
        <v>1071</v>
      </c>
      <c r="B1077" s="5">
        <v>-2</v>
      </c>
      <c r="C1077" s="6">
        <v>0</v>
      </c>
      <c r="D1077" s="7">
        <f t="shared" si="27"/>
        <v>0</v>
      </c>
      <c r="E1077" s="6">
        <v>0</v>
      </c>
    </row>
    <row r="1078" spans="1:6" x14ac:dyDescent="0.25">
      <c r="A1078" t="s">
        <v>1072</v>
      </c>
      <c r="B1078" s="5">
        <v>36</v>
      </c>
      <c r="C1078" s="6">
        <v>3.3898299999999999</v>
      </c>
      <c r="D1078" s="7">
        <f t="shared" si="27"/>
        <v>3.9999994000000001</v>
      </c>
      <c r="E1078" s="6">
        <v>1.0764800000000001</v>
      </c>
    </row>
    <row r="1079" spans="1:6" x14ac:dyDescent="0.25">
      <c r="A1079" t="s">
        <v>1073</v>
      </c>
      <c r="B1079" s="5">
        <v>9</v>
      </c>
      <c r="C1079" s="6">
        <v>5.3396800000000004</v>
      </c>
      <c r="D1079" s="7">
        <f t="shared" si="27"/>
        <v>6.3008224000000004</v>
      </c>
      <c r="E1079" s="6">
        <v>1.69567</v>
      </c>
    </row>
    <row r="1080" spans="1:6" x14ac:dyDescent="0.25">
      <c r="A1080" t="s">
        <v>1074</v>
      </c>
      <c r="B1080" s="5">
        <v>36</v>
      </c>
      <c r="C1080" s="6">
        <v>6.6350600000000002</v>
      </c>
      <c r="D1080" s="7">
        <f t="shared" si="27"/>
        <v>7.8293708000000004</v>
      </c>
      <c r="E1080" s="6">
        <v>1.6797599999999999</v>
      </c>
    </row>
    <row r="1081" spans="1:6" x14ac:dyDescent="0.25">
      <c r="A1081" t="s">
        <v>1075</v>
      </c>
      <c r="B1081" s="5">
        <v>8</v>
      </c>
      <c r="C1081" s="6">
        <v>6.2368399999999999</v>
      </c>
      <c r="D1081" s="7">
        <f t="shared" si="27"/>
        <v>7.3594711999999998</v>
      </c>
      <c r="E1081" s="6">
        <v>1.98058</v>
      </c>
    </row>
    <row r="1082" spans="1:6" x14ac:dyDescent="0.25">
      <c r="A1082" t="s">
        <v>1076</v>
      </c>
      <c r="B1082" s="5">
        <v>-1</v>
      </c>
      <c r="C1082" s="6">
        <v>5.8979999999999997</v>
      </c>
      <c r="D1082" s="7">
        <f t="shared" si="27"/>
        <v>6.9596399999999994</v>
      </c>
      <c r="E1082" s="6">
        <v>1.8729800000000001</v>
      </c>
    </row>
    <row r="1083" spans="1:6" x14ac:dyDescent="0.25">
      <c r="A1083" t="s">
        <v>1077</v>
      </c>
      <c r="B1083" s="5">
        <v>10</v>
      </c>
      <c r="C1083" s="6">
        <v>2.54237</v>
      </c>
      <c r="D1083" s="7">
        <v>2.7</v>
      </c>
      <c r="E1083" s="6">
        <v>0.80735999999999997</v>
      </c>
    </row>
    <row r="1084" spans="1:6" x14ac:dyDescent="0.25">
      <c r="A1084" t="s">
        <v>1078</v>
      </c>
      <c r="B1084" s="5">
        <v>9</v>
      </c>
      <c r="C1084" s="6">
        <v>6.4862700000000002</v>
      </c>
      <c r="D1084" s="7">
        <f>+(C1084*0.18)+C1084</f>
        <v>7.6537986</v>
      </c>
      <c r="E1084" s="6">
        <v>2.05979</v>
      </c>
    </row>
    <row r="1085" spans="1:6" x14ac:dyDescent="0.25">
      <c r="A1085" t="s">
        <v>1079</v>
      </c>
      <c r="B1085" s="5">
        <v>8</v>
      </c>
      <c r="C1085" s="6">
        <v>5.4491500000000004</v>
      </c>
      <c r="D1085" s="7">
        <f>+(C1085*0.18)+C1085</f>
        <v>6.4299970000000002</v>
      </c>
      <c r="E1085" s="6">
        <v>1.73044</v>
      </c>
    </row>
    <row r="1086" spans="1:6" x14ac:dyDescent="0.25">
      <c r="A1086" t="s">
        <v>1080</v>
      </c>
      <c r="B1086" s="5">
        <v>174</v>
      </c>
      <c r="C1086" s="6">
        <v>3.08006</v>
      </c>
      <c r="D1086" s="7">
        <f>+(C1086*0.18)+C1086</f>
        <v>3.6344707999999999</v>
      </c>
      <c r="E1086" s="6">
        <v>0.80874999999999997</v>
      </c>
    </row>
    <row r="1087" spans="1:6" x14ac:dyDescent="0.25">
      <c r="A1087" t="s">
        <v>1081</v>
      </c>
      <c r="B1087" s="5">
        <v>6</v>
      </c>
      <c r="C1087" s="6">
        <v>6.4829999999999997</v>
      </c>
      <c r="D1087" s="7">
        <v>7.65</v>
      </c>
      <c r="E1087" s="6">
        <v>1.641</v>
      </c>
      <c r="F1087" s="8">
        <v>11</v>
      </c>
    </row>
    <row r="1088" spans="1:6" x14ac:dyDescent="0.25">
      <c r="A1088" t="s">
        <v>1082</v>
      </c>
      <c r="B1088" s="5">
        <v>5</v>
      </c>
      <c r="C1088" s="6">
        <v>5.5748499999999996</v>
      </c>
      <c r="D1088" s="7">
        <v>7.17</v>
      </c>
      <c r="E1088" s="6">
        <v>1.7703599999999999</v>
      </c>
    </row>
    <row r="1089" spans="1:6" x14ac:dyDescent="0.25">
      <c r="A1089" t="s">
        <v>1083</v>
      </c>
      <c r="B1089" s="5">
        <v>10</v>
      </c>
      <c r="C1089" s="6">
        <v>5.8939399999999997</v>
      </c>
      <c r="D1089" s="7">
        <f t="shared" ref="D1089:D1097" si="28">+(C1089*0.18)+C1089</f>
        <v>6.9548492</v>
      </c>
      <c r="E1089" s="6">
        <v>1.8716900000000001</v>
      </c>
    </row>
    <row r="1090" spans="1:6" x14ac:dyDescent="0.25">
      <c r="A1090" t="s">
        <v>1084</v>
      </c>
      <c r="B1090" s="5">
        <v>6</v>
      </c>
      <c r="C1090" s="6">
        <v>6.407</v>
      </c>
      <c r="D1090" s="7">
        <f t="shared" si="28"/>
        <v>7.5602599999999995</v>
      </c>
      <c r="E1090" s="6">
        <v>1.6220000000000001</v>
      </c>
      <c r="F1090" s="8">
        <v>10</v>
      </c>
    </row>
    <row r="1091" spans="1:6" x14ac:dyDescent="0.25">
      <c r="A1091" t="s">
        <v>1085</v>
      </c>
      <c r="B1091" s="5">
        <v>16</v>
      </c>
      <c r="C1091" s="6">
        <v>5.3750900000000001</v>
      </c>
      <c r="D1091" s="7">
        <f t="shared" si="28"/>
        <v>6.3426062000000005</v>
      </c>
      <c r="E1091" s="6">
        <v>1.70692</v>
      </c>
    </row>
    <row r="1092" spans="1:6" x14ac:dyDescent="0.25">
      <c r="A1092" t="s">
        <v>1086</v>
      </c>
      <c r="B1092" s="5">
        <v>12</v>
      </c>
      <c r="C1092" s="6">
        <v>4.00847</v>
      </c>
      <c r="D1092" s="7">
        <f t="shared" si="28"/>
        <v>4.7299945999999995</v>
      </c>
      <c r="E1092" s="6">
        <v>1.2729299999999999</v>
      </c>
    </row>
    <row r="1093" spans="1:6" x14ac:dyDescent="0.25">
      <c r="A1093" t="s">
        <v>1087</v>
      </c>
      <c r="B1093" s="5">
        <v>12</v>
      </c>
      <c r="C1093" s="6">
        <v>4.0677899999999996</v>
      </c>
      <c r="D1093" s="7">
        <f t="shared" si="28"/>
        <v>4.7999921999999993</v>
      </c>
      <c r="E1093" s="6">
        <v>1.2917700000000001</v>
      </c>
    </row>
    <row r="1094" spans="1:6" x14ac:dyDescent="0.25">
      <c r="A1094" t="s">
        <v>1088</v>
      </c>
      <c r="B1094" s="5">
        <v>12</v>
      </c>
      <c r="C1094" s="6">
        <v>4.0377900000000002</v>
      </c>
      <c r="D1094" s="7">
        <f t="shared" si="28"/>
        <v>4.7645922000000001</v>
      </c>
      <c r="E1094" s="6">
        <v>1.2822499999999999</v>
      </c>
    </row>
    <row r="1095" spans="1:6" x14ac:dyDescent="0.25">
      <c r="A1095" t="s">
        <v>1089</v>
      </c>
      <c r="B1095" s="5">
        <v>-4</v>
      </c>
      <c r="C1095" s="6">
        <v>0</v>
      </c>
      <c r="D1095" s="7">
        <f t="shared" si="28"/>
        <v>0</v>
      </c>
      <c r="E1095" s="6">
        <v>0</v>
      </c>
    </row>
    <row r="1096" spans="1:6" x14ac:dyDescent="0.25">
      <c r="A1096" t="s">
        <v>1090</v>
      </c>
      <c r="B1096" s="5">
        <v>24</v>
      </c>
      <c r="C1096" s="6">
        <v>2.5423800000000001</v>
      </c>
      <c r="D1096" s="7">
        <f t="shared" si="28"/>
        <v>3.0000084</v>
      </c>
      <c r="E1096" s="6">
        <v>0.80735999999999997</v>
      </c>
    </row>
    <row r="1097" spans="1:6" x14ac:dyDescent="0.25">
      <c r="A1097" t="s">
        <v>1091</v>
      </c>
      <c r="B1097" s="5">
        <v>6</v>
      </c>
      <c r="C1097" s="6">
        <v>23.0305</v>
      </c>
      <c r="D1097" s="7">
        <f t="shared" si="28"/>
        <v>27.175989999999999</v>
      </c>
      <c r="E1097" s="6">
        <v>7.3135899999999996</v>
      </c>
    </row>
    <row r="1098" spans="1:6" x14ac:dyDescent="0.25">
      <c r="A1098" t="s">
        <v>1092</v>
      </c>
      <c r="D1098" s="7">
        <v>16.5</v>
      </c>
    </row>
    <row r="1099" spans="1:6" x14ac:dyDescent="0.25">
      <c r="A1099" t="s">
        <v>1093</v>
      </c>
      <c r="D1099" s="7">
        <f>52.07/3</f>
        <v>17.356666666666666</v>
      </c>
      <c r="F1099" s="8">
        <v>24</v>
      </c>
    </row>
    <row r="1100" spans="1:6" x14ac:dyDescent="0.25">
      <c r="A1100" t="s">
        <v>1094</v>
      </c>
      <c r="B1100" s="5">
        <v>1244</v>
      </c>
      <c r="C1100" s="6">
        <v>2.3488699999999998</v>
      </c>
      <c r="D1100" s="7">
        <f>+(C1100*0.18)+C1100</f>
        <v>2.7716665999999996</v>
      </c>
      <c r="E1100" s="6">
        <v>0.59465000000000001</v>
      </c>
      <c r="F1100" s="8">
        <v>6</v>
      </c>
    </row>
    <row r="1101" spans="1:6" x14ac:dyDescent="0.25">
      <c r="A1101" t="s">
        <v>1095</v>
      </c>
      <c r="B1101" s="5">
        <v>-10</v>
      </c>
      <c r="C1101" s="6">
        <v>3.4672499999999999</v>
      </c>
      <c r="D1101" s="7">
        <v>4</v>
      </c>
      <c r="E1101" s="6">
        <v>0.87778999999999996</v>
      </c>
      <c r="F1101" s="8">
        <v>7</v>
      </c>
    </row>
    <row r="1102" spans="1:6" x14ac:dyDescent="0.25">
      <c r="A1102" t="s">
        <v>1096</v>
      </c>
      <c r="D1102" s="7"/>
      <c r="F1102" s="8">
        <v>190</v>
      </c>
    </row>
    <row r="1103" spans="1:6" x14ac:dyDescent="0.25">
      <c r="A1103" t="s">
        <v>1097</v>
      </c>
      <c r="D1103" s="7"/>
      <c r="F1103" s="8">
        <v>60</v>
      </c>
    </row>
    <row r="1104" spans="1:6" x14ac:dyDescent="0.25">
      <c r="A1104" t="s">
        <v>1098</v>
      </c>
      <c r="B1104" s="5">
        <v>-5.5</v>
      </c>
      <c r="C1104" s="6">
        <v>0</v>
      </c>
      <c r="D1104" s="7"/>
      <c r="E1104" s="6">
        <v>0</v>
      </c>
      <c r="F1104" s="8">
        <v>50</v>
      </c>
    </row>
    <row r="1105" spans="1:6" x14ac:dyDescent="0.25">
      <c r="A1105" t="s">
        <v>1099</v>
      </c>
      <c r="D1105" s="7"/>
      <c r="F1105" s="8">
        <v>170</v>
      </c>
    </row>
    <row r="1106" spans="1:6" x14ac:dyDescent="0.25">
      <c r="A1106" t="s">
        <v>1100</v>
      </c>
      <c r="D1106" s="7">
        <v>4</v>
      </c>
    </row>
    <row r="1107" spans="1:6" x14ac:dyDescent="0.25">
      <c r="A1107" t="s">
        <v>1101</v>
      </c>
      <c r="D1107" s="7">
        <v>9.5</v>
      </c>
    </row>
    <row r="1108" spans="1:6" x14ac:dyDescent="0.25">
      <c r="A1108" t="s">
        <v>1102</v>
      </c>
      <c r="B1108" s="5">
        <v>18</v>
      </c>
      <c r="C1108" s="6">
        <v>7.5329499999999996</v>
      </c>
      <c r="D1108" s="7">
        <v>13.5</v>
      </c>
      <c r="E1108" s="6">
        <v>2.3921700000000001</v>
      </c>
    </row>
    <row r="1109" spans="1:6" x14ac:dyDescent="0.25">
      <c r="A1109" t="s">
        <v>1103</v>
      </c>
      <c r="B1109" s="5">
        <v>119</v>
      </c>
      <c r="C1109" s="6">
        <v>18.827839999999998</v>
      </c>
      <c r="D1109" s="7">
        <v>24.2</v>
      </c>
      <c r="E1109" s="6">
        <v>4.76654</v>
      </c>
    </row>
    <row r="1110" spans="1:6" x14ac:dyDescent="0.25">
      <c r="A1110" t="s">
        <v>1104</v>
      </c>
      <c r="D1110" s="7">
        <v>21.4</v>
      </c>
      <c r="F1110" s="8">
        <v>30</v>
      </c>
    </row>
    <row r="1111" spans="1:6" x14ac:dyDescent="0.25">
      <c r="A1111" t="s">
        <v>1105</v>
      </c>
      <c r="B1111" s="5">
        <v>10</v>
      </c>
      <c r="C1111" s="6">
        <v>9.7457600000000006</v>
      </c>
      <c r="D1111" s="7">
        <f>+(C1111*0.18)+C1111</f>
        <v>11.499996800000002</v>
      </c>
      <c r="E1111" s="6">
        <v>3.0948699999999998</v>
      </c>
    </row>
    <row r="1112" spans="1:6" x14ac:dyDescent="0.25">
      <c r="A1112" t="s">
        <v>1106</v>
      </c>
      <c r="D1112" s="7">
        <v>25</v>
      </c>
      <c r="F1112" s="8">
        <v>38</v>
      </c>
    </row>
    <row r="1113" spans="1:6" x14ac:dyDescent="0.25">
      <c r="A1113" t="s">
        <v>1107</v>
      </c>
      <c r="B1113" s="5">
        <v>6</v>
      </c>
      <c r="C1113" s="6">
        <v>6.3559299999999999</v>
      </c>
      <c r="D1113" s="7">
        <f>+(C1113*0.18)+C1113</f>
        <v>7.4999973999999998</v>
      </c>
      <c r="E1113" s="6">
        <v>2.0184000000000002</v>
      </c>
    </row>
    <row r="1114" spans="1:6" x14ac:dyDescent="0.25">
      <c r="A1114" t="s">
        <v>1108</v>
      </c>
      <c r="B1114" s="5">
        <v>5</v>
      </c>
      <c r="C1114" s="6">
        <v>6.6101599999999996</v>
      </c>
      <c r="D1114" s="7">
        <f>+(C1114*0.18)+C1114</f>
        <v>7.7999887999999995</v>
      </c>
      <c r="E1114" s="6">
        <v>2.0991300000000002</v>
      </c>
    </row>
    <row r="1115" spans="1:6" x14ac:dyDescent="0.25">
      <c r="A1115" t="s">
        <v>1109</v>
      </c>
      <c r="B1115" s="5">
        <v>8</v>
      </c>
      <c r="C1115" s="6">
        <v>5.1771900000000004</v>
      </c>
      <c r="D1115" s="7">
        <f>+(C1115*0.18)+C1115</f>
        <v>6.1090842000000007</v>
      </c>
      <c r="E1115" s="6">
        <v>1.6440699999999999</v>
      </c>
      <c r="F1115" s="8">
        <v>10</v>
      </c>
    </row>
    <row r="1116" spans="1:6" x14ac:dyDescent="0.25">
      <c r="A1116" t="s">
        <v>1110</v>
      </c>
      <c r="B1116" s="5">
        <v>14</v>
      </c>
      <c r="C1116" s="6">
        <v>6.2911200000000003</v>
      </c>
      <c r="D1116" s="7">
        <f>+(C1116*0.18)+C1116</f>
        <v>7.4235215999999999</v>
      </c>
      <c r="E1116" s="6">
        <v>1.9978199999999999</v>
      </c>
    </row>
    <row r="1117" spans="1:6" x14ac:dyDescent="0.25">
      <c r="A1117" t="s">
        <v>1111</v>
      </c>
      <c r="B1117" s="5">
        <v>17</v>
      </c>
      <c r="C1117" s="6">
        <v>5.3362499999999997</v>
      </c>
      <c r="D1117" s="7">
        <f>+(C1117*0.18)+C1117</f>
        <v>6.2967749999999993</v>
      </c>
      <c r="E1117" s="6">
        <v>1.69459</v>
      </c>
      <c r="F1117" s="8">
        <v>10</v>
      </c>
    </row>
    <row r="1118" spans="1:6" x14ac:dyDescent="0.25">
      <c r="A1118" t="s">
        <v>1112</v>
      </c>
      <c r="B1118" s="5">
        <v>33</v>
      </c>
      <c r="C1118" s="6">
        <v>6.1184000000000003</v>
      </c>
      <c r="D1118" s="7">
        <f>97.29/12</f>
        <v>8.1074999999999999</v>
      </c>
      <c r="E1118" s="6">
        <v>1.5489599999999999</v>
      </c>
      <c r="F1118" s="8">
        <v>11</v>
      </c>
    </row>
    <row r="1119" spans="1:6" x14ac:dyDescent="0.25">
      <c r="A1119" t="s">
        <v>1113</v>
      </c>
      <c r="B1119" s="5">
        <v>2</v>
      </c>
      <c r="C1119" s="6">
        <v>5.2203299999999997</v>
      </c>
      <c r="D1119" s="7">
        <f>+(C1119*0.18)+C1119</f>
        <v>6.1599893999999997</v>
      </c>
      <c r="E1119" s="6">
        <v>1.65777</v>
      </c>
      <c r="F1119" s="8">
        <v>10</v>
      </c>
    </row>
    <row r="1120" spans="1:6" x14ac:dyDescent="0.25">
      <c r="A1120" t="s">
        <v>1114</v>
      </c>
      <c r="B1120" s="5">
        <v>21</v>
      </c>
      <c r="C1120" s="6">
        <v>6.1581900000000003</v>
      </c>
      <c r="D1120" s="7">
        <f>+(C1120*0.18)+C1120</f>
        <v>7.2666642000000001</v>
      </c>
      <c r="E1120" s="6">
        <v>1.9556</v>
      </c>
    </row>
    <row r="1121" spans="1:6" x14ac:dyDescent="0.25">
      <c r="A1121" t="s">
        <v>1115</v>
      </c>
      <c r="B1121" s="5">
        <v>5</v>
      </c>
      <c r="C1121" s="6">
        <v>5.4237200000000003</v>
      </c>
      <c r="D1121" s="7">
        <f>+(C1121*0.18)+C1121</f>
        <v>6.3999896000000005</v>
      </c>
      <c r="E1121" s="6">
        <v>1.7223599999999999</v>
      </c>
      <c r="F1121" s="8">
        <v>10</v>
      </c>
    </row>
    <row r="1122" spans="1:6" x14ac:dyDescent="0.25">
      <c r="A1122" t="s">
        <v>1116</v>
      </c>
      <c r="B1122" s="5">
        <v>10</v>
      </c>
      <c r="C1122" s="6">
        <v>5.1970299999999998</v>
      </c>
      <c r="D1122" s="7">
        <f>+(C1122*0.18)+C1122</f>
        <v>6.1324953999999998</v>
      </c>
      <c r="E1122" s="6">
        <v>1.65038</v>
      </c>
      <c r="F1122" s="8">
        <v>10</v>
      </c>
    </row>
    <row r="1123" spans="1:6" x14ac:dyDescent="0.25">
      <c r="A1123" t="s">
        <v>1117</v>
      </c>
      <c r="B1123" s="5">
        <v>28</v>
      </c>
      <c r="C1123" s="6">
        <v>6.1858000000000004</v>
      </c>
      <c r="D1123" s="7">
        <f>+(C1123*0.18)+C1123</f>
        <v>7.2992440000000007</v>
      </c>
      <c r="E1123" s="6">
        <v>1.9643699999999999</v>
      </c>
    </row>
    <row r="1124" spans="1:6" x14ac:dyDescent="0.25">
      <c r="A1124" t="s">
        <v>1118</v>
      </c>
      <c r="D1124" s="7">
        <v>10</v>
      </c>
    </row>
    <row r="1125" spans="1:6" x14ac:dyDescent="0.25">
      <c r="A1125" t="s">
        <v>1119</v>
      </c>
      <c r="B1125" s="5">
        <v>1</v>
      </c>
      <c r="C1125" s="6">
        <v>3.0508500000000001</v>
      </c>
      <c r="D1125" s="7">
        <v>4.5999999999999996</v>
      </c>
      <c r="E1125" s="6">
        <v>1.0203500000000001</v>
      </c>
      <c r="F1125" s="8">
        <v>8</v>
      </c>
    </row>
    <row r="1126" spans="1:6" x14ac:dyDescent="0.25">
      <c r="A1126" t="s">
        <v>1120</v>
      </c>
      <c r="D1126" s="7">
        <v>2.8</v>
      </c>
    </row>
    <row r="1127" spans="1:6" x14ac:dyDescent="0.25">
      <c r="A1127" t="s">
        <v>1121</v>
      </c>
      <c r="D1127" s="7">
        <v>10</v>
      </c>
    </row>
    <row r="1128" spans="1:6" x14ac:dyDescent="0.25">
      <c r="A1128" t="s">
        <v>1122</v>
      </c>
      <c r="D1128" s="7">
        <v>16.5</v>
      </c>
      <c r="F1128" s="8">
        <v>20</v>
      </c>
    </row>
    <row r="1129" spans="1:6" x14ac:dyDescent="0.25">
      <c r="A1129" t="s">
        <v>1123</v>
      </c>
      <c r="B1129" s="5">
        <v>-1</v>
      </c>
      <c r="C1129" s="6">
        <v>0</v>
      </c>
      <c r="D1129" s="7">
        <v>3.1</v>
      </c>
      <c r="E1129" s="6">
        <v>0</v>
      </c>
      <c r="F1129" s="8">
        <v>6</v>
      </c>
    </row>
    <row r="1130" spans="1:6" x14ac:dyDescent="0.25">
      <c r="A1130" t="s">
        <v>1124</v>
      </c>
      <c r="D1130" s="7">
        <v>4</v>
      </c>
    </row>
    <row r="1131" spans="1:6" x14ac:dyDescent="0.25">
      <c r="A1131" t="s">
        <v>1125</v>
      </c>
      <c r="D1131" s="7">
        <v>11</v>
      </c>
      <c r="F1131" s="8">
        <v>15</v>
      </c>
    </row>
    <row r="1132" spans="1:6" x14ac:dyDescent="0.25">
      <c r="A1132" t="s">
        <v>1126</v>
      </c>
      <c r="B1132" s="5">
        <v>-2</v>
      </c>
      <c r="C1132" s="6">
        <v>0</v>
      </c>
      <c r="D1132" s="7">
        <v>13.5</v>
      </c>
      <c r="E1132" s="6">
        <v>0</v>
      </c>
    </row>
    <row r="1133" spans="1:6" x14ac:dyDescent="0.25">
      <c r="A1133" t="s">
        <v>1127</v>
      </c>
      <c r="D1133" s="7">
        <v>8</v>
      </c>
    </row>
    <row r="1134" spans="1:6" x14ac:dyDescent="0.25">
      <c r="A1134" t="s">
        <v>1128</v>
      </c>
      <c r="B1134" s="5">
        <v>-1</v>
      </c>
      <c r="C1134" s="6">
        <v>0</v>
      </c>
      <c r="D1134" s="7">
        <f>+(C1134*0.18)+C1134</f>
        <v>0</v>
      </c>
      <c r="E1134" s="6">
        <v>0</v>
      </c>
    </row>
    <row r="1135" spans="1:6" x14ac:dyDescent="0.25">
      <c r="A1135" t="s">
        <v>1129</v>
      </c>
      <c r="B1135" s="5">
        <v>6</v>
      </c>
      <c r="C1135" s="6">
        <v>2.7542300000000002</v>
      </c>
      <c r="D1135" s="7">
        <v>3.8</v>
      </c>
      <c r="E1135" s="6">
        <v>0.87463999999999997</v>
      </c>
    </row>
    <row r="1136" spans="1:6" x14ac:dyDescent="0.25">
      <c r="A1136" t="s">
        <v>1130</v>
      </c>
      <c r="D1136" s="7">
        <v>8</v>
      </c>
    </row>
    <row r="1137" spans="1:6" x14ac:dyDescent="0.25">
      <c r="A1137" t="s">
        <v>1131</v>
      </c>
      <c r="D1137" s="7">
        <v>3.65</v>
      </c>
    </row>
    <row r="1138" spans="1:6" x14ac:dyDescent="0.25">
      <c r="A1138" t="s">
        <v>1132</v>
      </c>
      <c r="B1138" s="5">
        <v>-4</v>
      </c>
      <c r="C1138" s="6">
        <v>0</v>
      </c>
      <c r="D1138" s="7">
        <v>1.4</v>
      </c>
      <c r="E1138" s="6">
        <v>0</v>
      </c>
      <c r="F1138" s="8">
        <v>2</v>
      </c>
    </row>
    <row r="1139" spans="1:6" x14ac:dyDescent="0.25">
      <c r="A1139" t="s">
        <v>1133</v>
      </c>
      <c r="B1139" s="5">
        <v>7</v>
      </c>
      <c r="C1139" s="6">
        <v>0.70621</v>
      </c>
      <c r="D1139" s="7">
        <v>8.5</v>
      </c>
      <c r="E1139" s="6">
        <v>0.22427</v>
      </c>
    </row>
    <row r="1140" spans="1:6" x14ac:dyDescent="0.25">
      <c r="A1140" t="s">
        <v>1134</v>
      </c>
      <c r="B1140" s="5">
        <v>13</v>
      </c>
      <c r="C1140" s="6">
        <v>1.6815199999999999</v>
      </c>
      <c r="D1140" s="7">
        <f>+(C1140*0.18)+C1140</f>
        <v>1.9841935999999998</v>
      </c>
      <c r="E1140" s="6">
        <v>0.57194999999999996</v>
      </c>
    </row>
    <row r="1141" spans="1:6" x14ac:dyDescent="0.25">
      <c r="A1141" t="s">
        <v>1135</v>
      </c>
      <c r="D1141" s="7">
        <v>3</v>
      </c>
    </row>
    <row r="1142" spans="1:6" x14ac:dyDescent="0.25">
      <c r="A1142" t="s">
        <v>1136</v>
      </c>
      <c r="B1142" s="5">
        <v>2</v>
      </c>
      <c r="C1142" s="6">
        <v>2.2033900000000002</v>
      </c>
      <c r="D1142" s="7">
        <v>48</v>
      </c>
      <c r="E1142" s="6">
        <v>0.74944999999999995</v>
      </c>
    </row>
    <row r="1143" spans="1:6" x14ac:dyDescent="0.25">
      <c r="A1143" t="s">
        <v>1137</v>
      </c>
      <c r="B1143" s="5">
        <v>16</v>
      </c>
      <c r="C1143" s="6">
        <v>3.3898299999999999</v>
      </c>
      <c r="D1143" s="7">
        <f>+(C1143*0.18)+C1143</f>
        <v>3.9999994000000001</v>
      </c>
      <c r="E1143" s="6">
        <v>1.0764800000000001</v>
      </c>
    </row>
    <row r="1144" spans="1:6" x14ac:dyDescent="0.25">
      <c r="A1144" t="s">
        <v>1138</v>
      </c>
      <c r="B1144" s="5">
        <v>20</v>
      </c>
      <c r="C1144" s="6">
        <v>0.61863999999999997</v>
      </c>
      <c r="D1144" s="7">
        <v>1.5</v>
      </c>
      <c r="E1144" s="6">
        <v>0.19646</v>
      </c>
    </row>
    <row r="1145" spans="1:6" x14ac:dyDescent="0.25">
      <c r="A1145" t="s">
        <v>1139</v>
      </c>
      <c r="B1145" s="5">
        <v>9</v>
      </c>
      <c r="C1145" s="6">
        <v>7.6271100000000001</v>
      </c>
      <c r="D1145" s="7">
        <f t="shared" ref="D1145:D1162" si="29">+(C1145*0.18)+C1145</f>
        <v>8.9999897999999998</v>
      </c>
      <c r="E1145" s="6">
        <v>2.4220700000000002</v>
      </c>
    </row>
    <row r="1146" spans="1:6" x14ac:dyDescent="0.25">
      <c r="A1146" t="s">
        <v>1140</v>
      </c>
      <c r="B1146" s="5">
        <v>3</v>
      </c>
      <c r="C1146" s="6">
        <v>3.6440700000000001</v>
      </c>
      <c r="D1146" s="7">
        <f t="shared" si="29"/>
        <v>4.3000026</v>
      </c>
      <c r="E1146" s="6">
        <v>1.1572100000000001</v>
      </c>
    </row>
    <row r="1147" spans="1:6" x14ac:dyDescent="0.25">
      <c r="A1147" t="s">
        <v>1141</v>
      </c>
      <c r="B1147" s="5">
        <v>-1</v>
      </c>
      <c r="C1147" s="6">
        <v>0</v>
      </c>
      <c r="D1147" s="7">
        <f t="shared" si="29"/>
        <v>0</v>
      </c>
      <c r="E1147" s="6">
        <v>0</v>
      </c>
    </row>
    <row r="1148" spans="1:6" x14ac:dyDescent="0.25">
      <c r="A1148" t="s">
        <v>1142</v>
      </c>
      <c r="B1148" s="5">
        <v>33</v>
      </c>
      <c r="C1148" s="6">
        <v>9.3220299999999998</v>
      </c>
      <c r="D1148" s="7">
        <f t="shared" si="29"/>
        <v>10.9999954</v>
      </c>
      <c r="E1148" s="6">
        <v>2.3600099999999999</v>
      </c>
    </row>
    <row r="1149" spans="1:6" x14ac:dyDescent="0.25">
      <c r="A1149" t="s">
        <v>1143</v>
      </c>
      <c r="B1149" s="5">
        <v>2</v>
      </c>
      <c r="C1149" s="6">
        <v>7.6271100000000001</v>
      </c>
      <c r="D1149" s="7">
        <f t="shared" si="29"/>
        <v>8.9999897999999998</v>
      </c>
      <c r="E1149" s="6">
        <v>2.4220700000000002</v>
      </c>
    </row>
    <row r="1150" spans="1:6" x14ac:dyDescent="0.25">
      <c r="A1150" t="s">
        <v>1144</v>
      </c>
      <c r="B1150" s="5">
        <v>8</v>
      </c>
      <c r="C1150" s="6">
        <v>33.9</v>
      </c>
      <c r="D1150" s="7">
        <f t="shared" si="29"/>
        <v>40.001999999999995</v>
      </c>
      <c r="E1150" s="6">
        <v>10.765319999999999</v>
      </c>
    </row>
    <row r="1151" spans="1:6" x14ac:dyDescent="0.25">
      <c r="A1151" t="s">
        <v>1145</v>
      </c>
      <c r="B1151" s="5">
        <v>-1</v>
      </c>
      <c r="C1151" s="6">
        <v>0</v>
      </c>
      <c r="D1151" s="7">
        <f t="shared" si="29"/>
        <v>0</v>
      </c>
      <c r="E1151" s="6">
        <v>0</v>
      </c>
    </row>
    <row r="1152" spans="1:6" x14ac:dyDescent="0.25">
      <c r="A1152" t="s">
        <v>1146</v>
      </c>
      <c r="B1152" s="5">
        <v>3</v>
      </c>
      <c r="C1152" s="6">
        <v>30.211860000000001</v>
      </c>
      <c r="D1152" s="7">
        <f t="shared" si="29"/>
        <v>35.649994800000002</v>
      </c>
      <c r="E1152" s="6">
        <v>9.5941100000000006</v>
      </c>
    </row>
    <row r="1153" spans="1:6" x14ac:dyDescent="0.25">
      <c r="A1153" t="s">
        <v>1147</v>
      </c>
      <c r="B1153" s="5">
        <v>3</v>
      </c>
      <c r="C1153" s="6">
        <v>7.4266699999999997</v>
      </c>
      <c r="D1153" s="7">
        <f t="shared" si="29"/>
        <v>8.7634705999999998</v>
      </c>
      <c r="E1153" s="6">
        <v>2.3584200000000002</v>
      </c>
    </row>
    <row r="1154" spans="1:6" x14ac:dyDescent="0.25">
      <c r="A1154" t="s">
        <v>1148</v>
      </c>
      <c r="B1154" s="5">
        <v>2</v>
      </c>
      <c r="C1154" s="6">
        <v>16.385000000000002</v>
      </c>
      <c r="D1154" s="7">
        <f t="shared" si="29"/>
        <v>19.334300000000002</v>
      </c>
      <c r="E1154" s="6">
        <v>5.2032400000000001</v>
      </c>
    </row>
    <row r="1155" spans="1:6" x14ac:dyDescent="0.25">
      <c r="A1155" t="s">
        <v>1149</v>
      </c>
      <c r="B1155" s="5">
        <v>2</v>
      </c>
      <c r="C1155" s="6">
        <v>16.855</v>
      </c>
      <c r="D1155" s="7">
        <f t="shared" si="29"/>
        <v>19.8889</v>
      </c>
      <c r="E1155" s="6">
        <v>5.3524900000000004</v>
      </c>
    </row>
    <row r="1156" spans="1:6" x14ac:dyDescent="0.25">
      <c r="A1156" t="s">
        <v>1150</v>
      </c>
      <c r="B1156" s="5">
        <v>5</v>
      </c>
      <c r="C1156" s="6">
        <v>11.355930000000001</v>
      </c>
      <c r="D1156" s="7">
        <f t="shared" si="29"/>
        <v>13.3999974</v>
      </c>
      <c r="E1156" s="6">
        <v>3.6061999999999999</v>
      </c>
    </row>
    <row r="1157" spans="1:6" x14ac:dyDescent="0.25">
      <c r="A1157" t="s">
        <v>1151</v>
      </c>
      <c r="B1157" s="5">
        <v>6</v>
      </c>
      <c r="C1157" s="6">
        <v>11.97457</v>
      </c>
      <c r="D1157" s="7">
        <f t="shared" si="29"/>
        <v>14.1299926</v>
      </c>
      <c r="E1157" s="6">
        <v>3.8026599999999999</v>
      </c>
    </row>
    <row r="1158" spans="1:6" x14ac:dyDescent="0.25">
      <c r="A1158" t="s">
        <v>1152</v>
      </c>
      <c r="B1158" s="5">
        <v>6</v>
      </c>
      <c r="C1158" s="6">
        <v>17.542369999999998</v>
      </c>
      <c r="D1158" s="7">
        <f t="shared" si="29"/>
        <v>20.699996599999999</v>
      </c>
      <c r="E1158" s="6">
        <v>5.5707700000000004</v>
      </c>
    </row>
    <row r="1159" spans="1:6" x14ac:dyDescent="0.25">
      <c r="A1159" t="s">
        <v>1153</v>
      </c>
      <c r="B1159" s="5">
        <v>3</v>
      </c>
      <c r="C1159" s="6">
        <v>27.99</v>
      </c>
      <c r="D1159" s="7">
        <f t="shared" si="29"/>
        <v>33.028199999999998</v>
      </c>
      <c r="E1159" s="6">
        <v>8.8885400000000008</v>
      </c>
    </row>
    <row r="1160" spans="1:6" x14ac:dyDescent="0.25">
      <c r="A1160" t="s">
        <v>1154</v>
      </c>
      <c r="B1160" s="5">
        <v>3</v>
      </c>
      <c r="C1160" s="6">
        <v>2.58474</v>
      </c>
      <c r="D1160" s="7">
        <f t="shared" si="29"/>
        <v>3.0499931999999998</v>
      </c>
      <c r="E1160" s="6">
        <v>0.82081000000000004</v>
      </c>
    </row>
    <row r="1161" spans="1:6" x14ac:dyDescent="0.25">
      <c r="A1161" t="s">
        <v>1155</v>
      </c>
      <c r="B1161" s="5">
        <v>3</v>
      </c>
      <c r="C1161" s="6">
        <v>8.9576200000000004</v>
      </c>
      <c r="D1161" s="7">
        <f t="shared" si="29"/>
        <v>10.5699916</v>
      </c>
      <c r="E1161" s="6">
        <v>2.8445900000000002</v>
      </c>
    </row>
    <row r="1162" spans="1:6" x14ac:dyDescent="0.25">
      <c r="A1162" t="s">
        <v>1156</v>
      </c>
      <c r="B1162" s="5">
        <v>6</v>
      </c>
      <c r="C1162" s="6">
        <v>12.542</v>
      </c>
      <c r="D1162" s="7">
        <f t="shared" si="29"/>
        <v>14.79956</v>
      </c>
      <c r="E1162" s="6">
        <v>3.1749999999999998</v>
      </c>
      <c r="F1162" s="8">
        <v>25</v>
      </c>
    </row>
    <row r="1163" spans="1:6" x14ac:dyDescent="0.25">
      <c r="A1163" t="s">
        <v>1157</v>
      </c>
      <c r="B1163" s="5">
        <v>9</v>
      </c>
      <c r="C1163" s="6">
        <v>10.090479999999999</v>
      </c>
      <c r="D1163" s="7">
        <v>12.29</v>
      </c>
      <c r="E1163" s="6">
        <v>2.98088</v>
      </c>
    </row>
    <row r="1164" spans="1:6" x14ac:dyDescent="0.25">
      <c r="A1164" t="s">
        <v>1158</v>
      </c>
      <c r="B1164" s="5">
        <v>3</v>
      </c>
      <c r="C1164" s="6">
        <v>11.9572</v>
      </c>
      <c r="D1164" s="7">
        <f t="shared" ref="D1164:D1170" si="30">+(C1164*0.18)+C1164</f>
        <v>14.109496</v>
      </c>
      <c r="E1164" s="6">
        <v>3.7971400000000002</v>
      </c>
    </row>
    <row r="1165" spans="1:6" x14ac:dyDescent="0.25">
      <c r="A1165" t="s">
        <v>1159</v>
      </c>
      <c r="B1165" s="5">
        <v>3</v>
      </c>
      <c r="C1165" s="6">
        <v>17.321999999999999</v>
      </c>
      <c r="D1165" s="7">
        <f t="shared" si="30"/>
        <v>20.439959999999999</v>
      </c>
      <c r="E1165" s="6">
        <v>4.3849999999999998</v>
      </c>
      <c r="F1165" s="8">
        <v>32</v>
      </c>
    </row>
    <row r="1166" spans="1:6" x14ac:dyDescent="0.25">
      <c r="A1166" t="s">
        <v>1160</v>
      </c>
      <c r="B1166" s="5">
        <v>6</v>
      </c>
      <c r="C1166" s="6">
        <v>7.8810000000000002</v>
      </c>
      <c r="D1166" s="7">
        <f t="shared" si="30"/>
        <v>9.2995800000000006</v>
      </c>
      <c r="E1166" s="6">
        <v>1.9950000000000001</v>
      </c>
      <c r="F1166" s="8">
        <v>20</v>
      </c>
    </row>
    <row r="1167" spans="1:6" x14ac:dyDescent="0.25">
      <c r="A1167" t="s">
        <v>1161</v>
      </c>
      <c r="B1167" s="5">
        <v>4</v>
      </c>
      <c r="C1167" s="6">
        <v>50.847450000000002</v>
      </c>
      <c r="D1167" s="7">
        <f t="shared" si="30"/>
        <v>59.999991000000001</v>
      </c>
      <c r="E1167" s="6">
        <v>16.147169999999999</v>
      </c>
    </row>
    <row r="1168" spans="1:6" x14ac:dyDescent="0.25">
      <c r="A1168" t="s">
        <v>1162</v>
      </c>
      <c r="B1168" s="5">
        <v>2</v>
      </c>
      <c r="C1168" s="6">
        <v>13.59333</v>
      </c>
      <c r="D1168" s="7">
        <f t="shared" si="30"/>
        <v>16.040129399999998</v>
      </c>
      <c r="E1168" s="6">
        <v>4.3167099999999996</v>
      </c>
    </row>
    <row r="1169" spans="1:6" x14ac:dyDescent="0.25">
      <c r="A1169" t="s">
        <v>1163</v>
      </c>
      <c r="B1169" s="5">
        <v>6</v>
      </c>
      <c r="C1169" s="6">
        <v>3.5</v>
      </c>
      <c r="D1169" s="7">
        <f t="shared" si="30"/>
        <v>4.13</v>
      </c>
      <c r="E1169" s="6">
        <v>1.1114599999999999</v>
      </c>
    </row>
    <row r="1170" spans="1:6" x14ac:dyDescent="0.25">
      <c r="A1170" t="s">
        <v>1164</v>
      </c>
      <c r="B1170" s="5">
        <v>0</v>
      </c>
      <c r="C1170" s="6">
        <v>13.55932</v>
      </c>
      <c r="D1170" s="7">
        <f t="shared" si="30"/>
        <v>15.9999976</v>
      </c>
      <c r="E1170" s="6">
        <v>4.3059099999999999</v>
      </c>
    </row>
    <row r="1171" spans="1:6" x14ac:dyDescent="0.25">
      <c r="A1171" t="s">
        <v>1165</v>
      </c>
      <c r="B1171" s="5">
        <v>-2</v>
      </c>
      <c r="C1171" s="6">
        <v>0</v>
      </c>
      <c r="D1171" s="7">
        <v>6.5</v>
      </c>
      <c r="E1171" s="6">
        <v>0</v>
      </c>
      <c r="F1171" s="8">
        <v>15</v>
      </c>
    </row>
    <row r="1172" spans="1:6" x14ac:dyDescent="0.25">
      <c r="A1172" t="s">
        <v>1166</v>
      </c>
      <c r="B1172" s="5">
        <v>6</v>
      </c>
      <c r="C1172" s="6">
        <v>4.2372800000000002</v>
      </c>
      <c r="D1172" s="7">
        <f>+(C1172*0.18)+C1172</f>
        <v>4.9999903999999997</v>
      </c>
      <c r="E1172" s="6">
        <v>1.3455999999999999</v>
      </c>
    </row>
    <row r="1173" spans="1:6" x14ac:dyDescent="0.25">
      <c r="A1173" t="s">
        <v>1167</v>
      </c>
      <c r="B1173" s="5">
        <v>3</v>
      </c>
      <c r="C1173" s="6">
        <v>7.3</v>
      </c>
      <c r="D1173" s="7">
        <f>+(C1173*0.18)+C1173</f>
        <v>8.613999999999999</v>
      </c>
      <c r="E1173" s="6">
        <v>2.3182</v>
      </c>
    </row>
    <row r="1174" spans="1:6" x14ac:dyDescent="0.25">
      <c r="A1174" t="s">
        <v>1168</v>
      </c>
      <c r="B1174" s="5">
        <v>3</v>
      </c>
      <c r="C1174" s="6">
        <v>7.3</v>
      </c>
      <c r="D1174" s="7">
        <f>+(C1174*0.18)+C1174</f>
        <v>8.613999999999999</v>
      </c>
      <c r="E1174" s="6">
        <v>2.3182</v>
      </c>
    </row>
    <row r="1175" spans="1:6" x14ac:dyDescent="0.25">
      <c r="A1175" t="s">
        <v>1169</v>
      </c>
      <c r="D1175" s="7">
        <v>11</v>
      </c>
    </row>
    <row r="1176" spans="1:6" x14ac:dyDescent="0.25">
      <c r="A1176" t="s">
        <v>1169</v>
      </c>
      <c r="B1176" s="5">
        <v>1</v>
      </c>
      <c r="C1176" s="6">
        <v>9.3222000000000005</v>
      </c>
      <c r="D1176" s="7">
        <f>+(C1176*0.18)+C1176</f>
        <v>11.000196000000001</v>
      </c>
      <c r="E1176" s="6">
        <v>2.9603700000000002</v>
      </c>
    </row>
    <row r="1177" spans="1:6" x14ac:dyDescent="0.25">
      <c r="A1177" t="s">
        <v>1170</v>
      </c>
      <c r="B1177" s="5">
        <v>11</v>
      </c>
      <c r="C1177" s="6">
        <v>38.983049999999999</v>
      </c>
      <c r="D1177" s="7">
        <v>85.9</v>
      </c>
      <c r="E1177" s="6">
        <v>12.3795</v>
      </c>
    </row>
    <row r="1178" spans="1:6" x14ac:dyDescent="0.25">
      <c r="A1178" t="s">
        <v>1171</v>
      </c>
      <c r="B1178" s="5">
        <v>1</v>
      </c>
      <c r="C1178" s="6">
        <v>55.084739999999996</v>
      </c>
      <c r="D1178" s="7">
        <f>+(C1178*0.18)+C1178</f>
        <v>64.999993199999992</v>
      </c>
      <c r="E1178" s="6">
        <v>17.49277</v>
      </c>
    </row>
    <row r="1179" spans="1:6" x14ac:dyDescent="0.25">
      <c r="A1179" t="s">
        <v>1172</v>
      </c>
      <c r="B1179" s="5">
        <v>3</v>
      </c>
      <c r="C1179" s="6">
        <v>15.25</v>
      </c>
      <c r="D1179" s="10">
        <f>+(C1179*0.18)+C1179</f>
        <v>17.995000000000001</v>
      </c>
      <c r="E1179" s="6">
        <v>4.8428100000000001</v>
      </c>
    </row>
    <row r="1180" spans="1:6" x14ac:dyDescent="0.25">
      <c r="A1180" t="s">
        <v>1173</v>
      </c>
      <c r="D1180" s="7"/>
      <c r="F1180" s="8">
        <v>17</v>
      </c>
    </row>
    <row r="1181" spans="1:6" x14ac:dyDescent="0.25">
      <c r="A1181" t="s">
        <v>1174</v>
      </c>
      <c r="B1181" s="5">
        <v>7</v>
      </c>
      <c r="C1181" s="6">
        <v>6.9250100000000003</v>
      </c>
      <c r="D1181" s="7">
        <f t="shared" ref="D1181:D1190" si="31">+(C1181*0.18)+C1181</f>
        <v>8.1715118000000011</v>
      </c>
      <c r="E1181" s="6">
        <v>2.1991100000000001</v>
      </c>
    </row>
    <row r="1182" spans="1:6" x14ac:dyDescent="0.25">
      <c r="A1182" t="s">
        <v>1175</v>
      </c>
      <c r="B1182" s="5">
        <v>29</v>
      </c>
      <c r="C1182" s="6">
        <v>2.5772599999999999</v>
      </c>
      <c r="D1182" s="7">
        <f t="shared" si="31"/>
        <v>3.0411668000000001</v>
      </c>
      <c r="E1182" s="6">
        <v>0.81843999999999995</v>
      </c>
    </row>
    <row r="1183" spans="1:6" x14ac:dyDescent="0.25">
      <c r="A1183" t="s">
        <v>1176</v>
      </c>
      <c r="B1183" s="5">
        <v>-2</v>
      </c>
      <c r="C1183" s="6">
        <v>0</v>
      </c>
      <c r="D1183" s="7">
        <f t="shared" si="31"/>
        <v>0</v>
      </c>
      <c r="E1183" s="6">
        <v>0</v>
      </c>
    </row>
    <row r="1184" spans="1:6" x14ac:dyDescent="0.25">
      <c r="A1184" t="s">
        <v>1177</v>
      </c>
      <c r="B1184" s="5">
        <v>7</v>
      </c>
      <c r="C1184" s="6">
        <v>2.5528</v>
      </c>
      <c r="D1184" s="7">
        <f t="shared" si="31"/>
        <v>3.0123039999999999</v>
      </c>
      <c r="E1184" s="6">
        <v>0.81067</v>
      </c>
    </row>
    <row r="1185" spans="1:5" x14ac:dyDescent="0.25">
      <c r="A1185" t="s">
        <v>1178</v>
      </c>
      <c r="B1185" s="5">
        <v>-1</v>
      </c>
      <c r="C1185" s="6">
        <v>0</v>
      </c>
      <c r="D1185" s="7">
        <f t="shared" si="31"/>
        <v>0</v>
      </c>
      <c r="E1185" s="6">
        <v>0</v>
      </c>
    </row>
    <row r="1186" spans="1:5" x14ac:dyDescent="0.25">
      <c r="A1186" t="s">
        <v>1179</v>
      </c>
      <c r="B1186" s="5">
        <v>11</v>
      </c>
      <c r="C1186" s="6">
        <v>5.1906699999999999</v>
      </c>
      <c r="D1186" s="7">
        <f t="shared" si="31"/>
        <v>6.1249906000000003</v>
      </c>
      <c r="E1186" s="6">
        <v>1.64836</v>
      </c>
    </row>
    <row r="1187" spans="1:5" x14ac:dyDescent="0.25">
      <c r="A1187" t="s">
        <v>1180</v>
      </c>
      <c r="B1187" s="5">
        <v>9</v>
      </c>
      <c r="C1187" s="6">
        <v>8.0508400000000009</v>
      </c>
      <c r="D1187" s="7">
        <f t="shared" si="31"/>
        <v>9.4999912000000002</v>
      </c>
      <c r="E1187" s="6">
        <v>2.0381900000000002</v>
      </c>
    </row>
    <row r="1188" spans="1:5" x14ac:dyDescent="0.25">
      <c r="A1188" t="s">
        <v>1181</v>
      </c>
      <c r="B1188" s="5">
        <v>12</v>
      </c>
      <c r="C1188" s="6">
        <v>2.3730000000000002</v>
      </c>
      <c r="D1188" s="7">
        <f t="shared" si="31"/>
        <v>2.8001400000000003</v>
      </c>
      <c r="E1188" s="6">
        <v>0.60099999999999998</v>
      </c>
    </row>
    <row r="1189" spans="1:5" x14ac:dyDescent="0.25">
      <c r="A1189" t="s">
        <v>1182</v>
      </c>
      <c r="B1189" s="5">
        <v>9</v>
      </c>
      <c r="C1189" s="6">
        <v>1.69492</v>
      </c>
      <c r="D1189" s="7">
        <f t="shared" si="31"/>
        <v>2.0000056000000002</v>
      </c>
      <c r="E1189" s="6">
        <v>0.53824000000000005</v>
      </c>
    </row>
    <row r="1190" spans="1:5" x14ac:dyDescent="0.25">
      <c r="A1190" t="s">
        <v>1183</v>
      </c>
      <c r="B1190" s="5">
        <v>5</v>
      </c>
      <c r="C1190" s="6">
        <v>1.6949099999999999</v>
      </c>
      <c r="D1190" s="7">
        <f t="shared" si="31"/>
        <v>1.9999937999999999</v>
      </c>
      <c r="E1190" s="6">
        <v>0.42909000000000003</v>
      </c>
    </row>
    <row r="1191" spans="1:5" x14ac:dyDescent="0.25">
      <c r="A1191" t="s">
        <v>1184</v>
      </c>
      <c r="D1191" s="7">
        <v>14</v>
      </c>
    </row>
    <row r="1192" spans="1:5" x14ac:dyDescent="0.25">
      <c r="A1192" t="s">
        <v>1185</v>
      </c>
      <c r="B1192" s="5">
        <v>4</v>
      </c>
      <c r="C1192" s="6">
        <v>9.3220299999999998</v>
      </c>
      <c r="D1192" s="7">
        <f t="shared" ref="D1192:D1218" si="32">+(C1192*0.18)+C1192</f>
        <v>10.9999954</v>
      </c>
      <c r="E1192" s="6">
        <v>2.9603100000000002</v>
      </c>
    </row>
    <row r="1193" spans="1:5" x14ac:dyDescent="0.25">
      <c r="A1193" t="s">
        <v>1186</v>
      </c>
      <c r="B1193" s="5">
        <v>6</v>
      </c>
      <c r="C1193" s="6">
        <v>35.875700000000002</v>
      </c>
      <c r="D1193" s="7">
        <f t="shared" si="32"/>
        <v>42.333326</v>
      </c>
      <c r="E1193" s="6">
        <v>11.39273</v>
      </c>
    </row>
    <row r="1194" spans="1:5" x14ac:dyDescent="0.25">
      <c r="A1194" t="s">
        <v>1187</v>
      </c>
      <c r="B1194" s="5">
        <v>2675</v>
      </c>
      <c r="C1194" s="6">
        <v>1.5754900000000001</v>
      </c>
      <c r="D1194" s="7">
        <f t="shared" si="32"/>
        <v>1.8590782000000001</v>
      </c>
      <c r="E1194" s="6">
        <v>0.39885999999999999</v>
      </c>
    </row>
    <row r="1195" spans="1:5" x14ac:dyDescent="0.25">
      <c r="A1195" t="s">
        <v>1188</v>
      </c>
      <c r="B1195" s="5">
        <v>2836</v>
      </c>
      <c r="C1195" s="6">
        <v>1.96241</v>
      </c>
      <c r="D1195" s="7">
        <f t="shared" si="32"/>
        <v>2.3156438000000001</v>
      </c>
      <c r="E1195" s="6">
        <v>0.62319000000000002</v>
      </c>
    </row>
    <row r="1196" spans="1:5" x14ac:dyDescent="0.25">
      <c r="A1196" t="s">
        <v>1189</v>
      </c>
      <c r="B1196" s="5">
        <v>820</v>
      </c>
      <c r="C1196" s="6">
        <v>2.16351</v>
      </c>
      <c r="D1196" s="7">
        <f t="shared" si="32"/>
        <v>2.5529418000000001</v>
      </c>
      <c r="E1196" s="6">
        <v>0.68703999999999998</v>
      </c>
    </row>
    <row r="1197" spans="1:5" x14ac:dyDescent="0.25">
      <c r="A1197" t="s">
        <v>1190</v>
      </c>
      <c r="B1197" s="5">
        <v>6686</v>
      </c>
      <c r="C1197" s="6">
        <v>2.0485500000000001</v>
      </c>
      <c r="D1197" s="7">
        <f t="shared" si="32"/>
        <v>2.4172890000000002</v>
      </c>
      <c r="E1197" s="6">
        <v>0.51863999999999999</v>
      </c>
    </row>
    <row r="1198" spans="1:5" x14ac:dyDescent="0.25">
      <c r="A1198" t="s">
        <v>1191</v>
      </c>
      <c r="B1198" s="5">
        <v>185</v>
      </c>
      <c r="C1198" s="6">
        <v>2.3728799999999999</v>
      </c>
      <c r="D1198" s="7">
        <f t="shared" si="32"/>
        <v>2.7999983999999998</v>
      </c>
      <c r="E1198" s="6">
        <v>0.75353000000000003</v>
      </c>
    </row>
    <row r="1199" spans="1:5" x14ac:dyDescent="0.25">
      <c r="A1199" t="s">
        <v>1192</v>
      </c>
      <c r="B1199" s="5">
        <v>-1333</v>
      </c>
      <c r="C1199" s="6">
        <v>1.8359300000000001</v>
      </c>
      <c r="D1199" s="7">
        <f t="shared" si="32"/>
        <v>2.1663974000000001</v>
      </c>
      <c r="E1199" s="6">
        <v>0.58301999999999998</v>
      </c>
    </row>
    <row r="1200" spans="1:5" x14ac:dyDescent="0.25">
      <c r="A1200" t="s">
        <v>1193</v>
      </c>
      <c r="B1200" s="5">
        <v>500</v>
      </c>
      <c r="C1200" s="6">
        <v>1.9491499999999999</v>
      </c>
      <c r="D1200" s="7">
        <f t="shared" si="32"/>
        <v>2.2999969999999998</v>
      </c>
      <c r="E1200" s="6">
        <v>0.61897000000000002</v>
      </c>
    </row>
    <row r="1201" spans="1:5" x14ac:dyDescent="0.25">
      <c r="A1201" t="s">
        <v>1194</v>
      </c>
      <c r="B1201" s="5">
        <v>13768</v>
      </c>
      <c r="C1201" s="6">
        <v>2.1427499999999999</v>
      </c>
      <c r="D1201" s="7">
        <f t="shared" si="32"/>
        <v>2.5284450000000001</v>
      </c>
      <c r="E1201" s="6">
        <v>0.54247000000000001</v>
      </c>
    </row>
    <row r="1202" spans="1:5" x14ac:dyDescent="0.25">
      <c r="A1202" t="s">
        <v>1195</v>
      </c>
      <c r="B1202" s="5">
        <v>-320</v>
      </c>
      <c r="C1202" s="6">
        <v>0</v>
      </c>
      <c r="D1202" s="7">
        <f t="shared" si="32"/>
        <v>0</v>
      </c>
      <c r="E1202" s="6">
        <v>0</v>
      </c>
    </row>
    <row r="1203" spans="1:5" x14ac:dyDescent="0.25">
      <c r="A1203" t="s">
        <v>1196</v>
      </c>
      <c r="B1203" s="5">
        <v>50</v>
      </c>
      <c r="C1203" s="6">
        <v>1.2293700000000001</v>
      </c>
      <c r="D1203" s="7">
        <f t="shared" si="32"/>
        <v>1.4506566000000001</v>
      </c>
      <c r="E1203" s="6">
        <v>0.39040000000000002</v>
      </c>
    </row>
    <row r="1204" spans="1:5" x14ac:dyDescent="0.25">
      <c r="A1204" t="s">
        <v>1197</v>
      </c>
      <c r="B1204" s="5">
        <v>4200</v>
      </c>
      <c r="C1204" s="6">
        <v>0.37287999999999999</v>
      </c>
      <c r="D1204" s="7">
        <f t="shared" si="32"/>
        <v>0.43999840000000001</v>
      </c>
      <c r="E1204" s="6">
        <v>0.11841</v>
      </c>
    </row>
    <row r="1205" spans="1:5" x14ac:dyDescent="0.25">
      <c r="A1205" t="s">
        <v>1198</v>
      </c>
      <c r="B1205" s="5">
        <v>4050</v>
      </c>
      <c r="C1205" s="6">
        <v>0.49023</v>
      </c>
      <c r="D1205" s="7">
        <f t="shared" si="32"/>
        <v>0.57847139999999997</v>
      </c>
      <c r="E1205" s="6">
        <v>0.12384000000000001</v>
      </c>
    </row>
    <row r="1206" spans="1:5" x14ac:dyDescent="0.25">
      <c r="A1206" t="s">
        <v>1199</v>
      </c>
      <c r="B1206" s="5">
        <v>73</v>
      </c>
      <c r="C1206" s="6">
        <v>0.64424000000000003</v>
      </c>
      <c r="D1206" s="7">
        <f t="shared" si="32"/>
        <v>0.76020320000000008</v>
      </c>
      <c r="E1206" s="6">
        <v>0.20458999999999999</v>
      </c>
    </row>
    <row r="1207" spans="1:5" x14ac:dyDescent="0.25">
      <c r="A1207" t="s">
        <v>1200</v>
      </c>
      <c r="B1207" s="5">
        <v>12072</v>
      </c>
      <c r="C1207" s="6">
        <v>0.54352</v>
      </c>
      <c r="D1207" s="7">
        <f t="shared" si="32"/>
        <v>0.64135359999999997</v>
      </c>
      <c r="E1207" s="6">
        <v>0.1376</v>
      </c>
    </row>
    <row r="1208" spans="1:5" x14ac:dyDescent="0.25">
      <c r="A1208" t="s">
        <v>1201</v>
      </c>
      <c r="B1208" s="5">
        <v>6755</v>
      </c>
      <c r="C1208" s="6">
        <v>0.71262999999999999</v>
      </c>
      <c r="D1208" s="7">
        <f t="shared" si="32"/>
        <v>0.84090339999999997</v>
      </c>
      <c r="E1208" s="6">
        <v>0.18017</v>
      </c>
    </row>
    <row r="1209" spans="1:5" x14ac:dyDescent="0.25">
      <c r="A1209" t="s">
        <v>1202</v>
      </c>
      <c r="B1209" s="5">
        <v>-720</v>
      </c>
      <c r="C1209" s="6">
        <v>0</v>
      </c>
      <c r="D1209" s="7">
        <f t="shared" si="32"/>
        <v>0</v>
      </c>
      <c r="E1209" s="6">
        <v>0</v>
      </c>
    </row>
    <row r="1210" spans="1:5" x14ac:dyDescent="0.25">
      <c r="A1210" t="s">
        <v>1203</v>
      </c>
      <c r="B1210" s="5">
        <v>-310</v>
      </c>
      <c r="C1210" s="6">
        <v>0</v>
      </c>
      <c r="D1210" s="7">
        <f t="shared" si="32"/>
        <v>0</v>
      </c>
      <c r="E1210" s="6">
        <v>0</v>
      </c>
    </row>
    <row r="1211" spans="1:5" x14ac:dyDescent="0.25">
      <c r="A1211" t="s">
        <v>1204</v>
      </c>
      <c r="B1211" s="5">
        <v>2500</v>
      </c>
      <c r="C1211" s="6">
        <v>0.45762999999999998</v>
      </c>
      <c r="D1211" s="7">
        <f t="shared" si="32"/>
        <v>0.54000340000000002</v>
      </c>
      <c r="E1211" s="6">
        <v>0.14532999999999999</v>
      </c>
    </row>
    <row r="1212" spans="1:5" x14ac:dyDescent="0.25">
      <c r="A1212" t="s">
        <v>1205</v>
      </c>
      <c r="B1212" s="5">
        <v>-1547</v>
      </c>
      <c r="C1212" s="6">
        <v>0.56147999999999998</v>
      </c>
      <c r="D1212" s="7">
        <f t="shared" si="32"/>
        <v>0.66254639999999998</v>
      </c>
      <c r="E1212" s="6">
        <v>0.17831</v>
      </c>
    </row>
    <row r="1213" spans="1:5" x14ac:dyDescent="0.25">
      <c r="A1213" t="s">
        <v>1206</v>
      </c>
      <c r="B1213" s="5">
        <v>1538</v>
      </c>
      <c r="C1213" s="6">
        <v>0.46098</v>
      </c>
      <c r="D1213" s="7">
        <f t="shared" si="32"/>
        <v>0.54395640000000001</v>
      </c>
      <c r="E1213" s="6">
        <v>0.1167</v>
      </c>
    </row>
    <row r="1214" spans="1:5" x14ac:dyDescent="0.25">
      <c r="A1214" t="s">
        <v>1207</v>
      </c>
      <c r="B1214" s="5">
        <v>-500</v>
      </c>
      <c r="C1214" s="6">
        <v>0</v>
      </c>
      <c r="D1214" s="7">
        <f t="shared" si="32"/>
        <v>0</v>
      </c>
      <c r="E1214" s="6">
        <v>0</v>
      </c>
    </row>
    <row r="1215" spans="1:5" x14ac:dyDescent="0.25">
      <c r="A1215" t="s">
        <v>1208</v>
      </c>
      <c r="B1215" s="5">
        <v>2750</v>
      </c>
      <c r="C1215" s="6">
        <v>0.55932000000000004</v>
      </c>
      <c r="D1215" s="7">
        <f t="shared" si="32"/>
        <v>0.65999760000000007</v>
      </c>
      <c r="E1215" s="6">
        <v>0.17762</v>
      </c>
    </row>
    <row r="1216" spans="1:5" x14ac:dyDescent="0.25">
      <c r="A1216" t="s">
        <v>1209</v>
      </c>
      <c r="B1216" s="5">
        <v>5500</v>
      </c>
      <c r="C1216" s="6">
        <v>0.46610000000000001</v>
      </c>
      <c r="D1216" s="7">
        <f t="shared" si="32"/>
        <v>0.54999799999999999</v>
      </c>
      <c r="E1216" s="6">
        <v>0.11799999999999999</v>
      </c>
    </row>
    <row r="1217" spans="1:6" x14ac:dyDescent="0.25">
      <c r="A1217" t="s">
        <v>1210</v>
      </c>
      <c r="B1217" s="5">
        <v>295</v>
      </c>
      <c r="C1217" s="6">
        <v>0.59528000000000003</v>
      </c>
      <c r="D1217" s="7">
        <f t="shared" si="32"/>
        <v>0.70243040000000001</v>
      </c>
      <c r="E1217" s="6">
        <v>0.1507</v>
      </c>
    </row>
    <row r="1218" spans="1:6" x14ac:dyDescent="0.25">
      <c r="A1218" t="s">
        <v>1211</v>
      </c>
      <c r="B1218" s="5">
        <v>-60</v>
      </c>
      <c r="C1218" s="6">
        <v>1.52542</v>
      </c>
      <c r="D1218" s="7">
        <f t="shared" si="32"/>
        <v>1.7999955999999999</v>
      </c>
      <c r="E1218" s="6">
        <v>0.48441000000000001</v>
      </c>
    </row>
    <row r="1219" spans="1:6" x14ac:dyDescent="0.25">
      <c r="A1219" t="s">
        <v>1212</v>
      </c>
      <c r="B1219" s="5">
        <v>12</v>
      </c>
      <c r="C1219" s="6">
        <v>26.28</v>
      </c>
      <c r="D1219" s="7">
        <v>31</v>
      </c>
      <c r="E1219" s="6">
        <v>8.3455100000000009</v>
      </c>
      <c r="F1219" s="8">
        <v>40</v>
      </c>
    </row>
    <row r="1220" spans="1:6" x14ac:dyDescent="0.25">
      <c r="A1220" t="s">
        <v>1213</v>
      </c>
      <c r="B1220" s="5">
        <v>3</v>
      </c>
      <c r="C1220" s="6">
        <v>17.457619999999999</v>
      </c>
      <c r="D1220" s="7">
        <f>+(C1220*0.18)+C1220</f>
        <v>20.599991599999999</v>
      </c>
      <c r="E1220" s="6">
        <v>5.5438599999999996</v>
      </c>
    </row>
    <row r="1221" spans="1:6" x14ac:dyDescent="0.25">
      <c r="A1221" t="s">
        <v>1214</v>
      </c>
      <c r="B1221" s="5">
        <v>19</v>
      </c>
      <c r="C1221" s="6">
        <v>21.62</v>
      </c>
      <c r="D1221" s="7">
        <v>28</v>
      </c>
      <c r="E1221" s="6">
        <v>6.8656699999999997</v>
      </c>
      <c r="F1221" s="8">
        <v>35</v>
      </c>
    </row>
    <row r="1222" spans="1:6" x14ac:dyDescent="0.25">
      <c r="A1222" t="s">
        <v>1215</v>
      </c>
      <c r="B1222" s="5">
        <v>5</v>
      </c>
      <c r="C1222" s="6">
        <v>17.711860000000001</v>
      </c>
      <c r="D1222" s="7">
        <f>+(C1222*0.18)+C1222</f>
        <v>20.899994800000002</v>
      </c>
      <c r="E1222" s="6">
        <v>5.6246</v>
      </c>
    </row>
    <row r="1223" spans="1:6" x14ac:dyDescent="0.25">
      <c r="A1223" t="s">
        <v>1216</v>
      </c>
      <c r="D1223" s="7">
        <v>28</v>
      </c>
      <c r="F1223" s="8" t="s">
        <v>1217</v>
      </c>
    </row>
    <row r="1224" spans="1:6" x14ac:dyDescent="0.25">
      <c r="A1224" t="s">
        <v>1218</v>
      </c>
      <c r="B1224" s="5">
        <v>2</v>
      </c>
      <c r="C1224" s="6">
        <v>20.338979999999999</v>
      </c>
      <c r="D1224" s="7">
        <v>27.5</v>
      </c>
      <c r="E1224" s="6">
        <v>6.4588700000000001</v>
      </c>
    </row>
    <row r="1225" spans="1:6" x14ac:dyDescent="0.25">
      <c r="A1225" t="s">
        <v>1219</v>
      </c>
      <c r="B1225" s="5">
        <v>-1</v>
      </c>
      <c r="C1225" s="6">
        <v>0</v>
      </c>
      <c r="D1225" s="7">
        <f>+(C1225*0.18)+C1225</f>
        <v>0</v>
      </c>
      <c r="E1225" s="6">
        <v>0</v>
      </c>
    </row>
    <row r="1226" spans="1:6" x14ac:dyDescent="0.25">
      <c r="A1226" t="s">
        <v>1220</v>
      </c>
      <c r="B1226" s="5">
        <v>46</v>
      </c>
      <c r="C1226" s="6">
        <v>0.26129000000000002</v>
      </c>
      <c r="D1226" s="7">
        <f>+(C1226*0.18)+C1226</f>
        <v>0.30832220000000005</v>
      </c>
      <c r="E1226" s="6">
        <v>8.2979999999999998E-2</v>
      </c>
    </row>
    <row r="1227" spans="1:6" x14ac:dyDescent="0.25">
      <c r="A1227" t="s">
        <v>1221</v>
      </c>
      <c r="B1227" s="5">
        <v>6</v>
      </c>
      <c r="C1227" s="6">
        <v>3.98305</v>
      </c>
      <c r="D1227" s="7">
        <f>+(C1227*0.18)+C1227</f>
        <v>4.699999</v>
      </c>
      <c r="E1227" s="6">
        <v>1.2648600000000001</v>
      </c>
    </row>
    <row r="1228" spans="1:6" x14ac:dyDescent="0.25">
      <c r="A1228" t="s">
        <v>1222</v>
      </c>
      <c r="B1228" s="5">
        <v>4</v>
      </c>
      <c r="C1228" s="6">
        <v>30.296610000000001</v>
      </c>
      <c r="D1228" s="7">
        <v>53.5</v>
      </c>
      <c r="E1228" s="6">
        <v>9.6210299999999993</v>
      </c>
    </row>
    <row r="1229" spans="1:6" x14ac:dyDescent="0.25">
      <c r="A1229" t="s">
        <v>1223</v>
      </c>
      <c r="B1229" s="5">
        <v>1</v>
      </c>
      <c r="C1229" s="6">
        <v>62.53</v>
      </c>
      <c r="D1229" s="7">
        <f>+(C1229*0.18)+C1229</f>
        <v>73.785399999999996</v>
      </c>
      <c r="E1229" s="6">
        <v>19.857099999999999</v>
      </c>
    </row>
    <row r="1230" spans="1:6" x14ac:dyDescent="0.25">
      <c r="A1230" t="s">
        <v>1224</v>
      </c>
      <c r="B1230" s="5">
        <v>2</v>
      </c>
      <c r="C1230" s="6">
        <v>27.00564</v>
      </c>
      <c r="D1230" s="7">
        <v>58.5</v>
      </c>
      <c r="E1230" s="6">
        <v>8.5759399999999992</v>
      </c>
    </row>
    <row r="1231" spans="1:6" x14ac:dyDescent="0.25">
      <c r="A1231" t="s">
        <v>1225</v>
      </c>
      <c r="B1231" s="5">
        <v>1</v>
      </c>
      <c r="C1231" s="6">
        <v>37.711860000000001</v>
      </c>
      <c r="D1231" s="7">
        <f t="shared" ref="D1231:D1238" si="33">+(C1231*0.18)+C1231</f>
        <v>44.499994800000003</v>
      </c>
      <c r="E1231" s="6">
        <v>11.975820000000001</v>
      </c>
    </row>
    <row r="1232" spans="1:6" x14ac:dyDescent="0.25">
      <c r="A1232" t="s">
        <v>1226</v>
      </c>
      <c r="B1232" s="5">
        <v>7</v>
      </c>
      <c r="C1232" s="6">
        <v>4.6609999999999996</v>
      </c>
      <c r="D1232" s="7">
        <f t="shared" si="33"/>
        <v>5.4999799999999999</v>
      </c>
      <c r="E1232" s="6">
        <v>1.4801500000000001</v>
      </c>
    </row>
    <row r="1233" spans="1:5" x14ac:dyDescent="0.25">
      <c r="A1233" t="s">
        <v>1227</v>
      </c>
      <c r="B1233" s="5">
        <v>1</v>
      </c>
      <c r="C1233" s="6">
        <v>5.5090000000000003</v>
      </c>
      <c r="D1233" s="7">
        <f t="shared" si="33"/>
        <v>6.5006200000000005</v>
      </c>
      <c r="E1233" s="6">
        <v>1.7494400000000001</v>
      </c>
    </row>
    <row r="1234" spans="1:5" x14ac:dyDescent="0.25">
      <c r="A1234" t="s">
        <v>1228</v>
      </c>
      <c r="B1234" s="5">
        <v>3</v>
      </c>
      <c r="C1234" s="6">
        <v>7.2033800000000001</v>
      </c>
      <c r="D1234" s="7">
        <f t="shared" si="33"/>
        <v>8.4999883999999994</v>
      </c>
      <c r="E1234" s="6">
        <v>2.2875100000000002</v>
      </c>
    </row>
    <row r="1235" spans="1:5" x14ac:dyDescent="0.25">
      <c r="A1235" t="s">
        <v>1229</v>
      </c>
      <c r="B1235" s="5">
        <v>3</v>
      </c>
      <c r="C1235" s="6">
        <v>5.6192099999999998</v>
      </c>
      <c r="D1235" s="7">
        <f t="shared" si="33"/>
        <v>6.6306677999999994</v>
      </c>
      <c r="E1235" s="6">
        <v>1.78444</v>
      </c>
    </row>
    <row r="1236" spans="1:5" x14ac:dyDescent="0.25">
      <c r="A1236" t="s">
        <v>1230</v>
      </c>
      <c r="B1236" s="5">
        <v>11</v>
      </c>
      <c r="C1236" s="6">
        <v>1.45007</v>
      </c>
      <c r="D1236" s="7">
        <f t="shared" si="33"/>
        <v>1.7110825999999999</v>
      </c>
      <c r="E1236" s="6">
        <v>0.46048</v>
      </c>
    </row>
    <row r="1237" spans="1:5" x14ac:dyDescent="0.25">
      <c r="A1237" t="s">
        <v>1231</v>
      </c>
      <c r="B1237" s="5">
        <v>41</v>
      </c>
      <c r="C1237" s="6">
        <v>6.2458200000000001</v>
      </c>
      <c r="D1237" s="7">
        <f t="shared" si="33"/>
        <v>7.3700676000000005</v>
      </c>
      <c r="E1237" s="6">
        <v>1.5812200000000001</v>
      </c>
    </row>
    <row r="1238" spans="1:5" x14ac:dyDescent="0.25">
      <c r="A1238" t="s">
        <v>1232</v>
      </c>
      <c r="B1238" s="5">
        <v>14</v>
      </c>
      <c r="C1238" s="6">
        <v>7.6271100000000001</v>
      </c>
      <c r="D1238" s="7">
        <f t="shared" si="33"/>
        <v>8.9999897999999998</v>
      </c>
      <c r="E1238" s="6">
        <v>1.9309099999999999</v>
      </c>
    </row>
    <row r="1239" spans="1:5" x14ac:dyDescent="0.25">
      <c r="A1239" t="s">
        <v>1233</v>
      </c>
      <c r="D1239" s="7">
        <f>46.3/4</f>
        <v>11.574999999999999</v>
      </c>
    </row>
    <row r="1240" spans="1:5" x14ac:dyDescent="0.25">
      <c r="A1240" t="s">
        <v>1234</v>
      </c>
      <c r="B1240" s="5">
        <v>-2</v>
      </c>
      <c r="C1240" s="6">
        <v>3.8135599999999998</v>
      </c>
      <c r="D1240" s="7">
        <f t="shared" ref="D1240:D1246" si="34">+(C1240*0.18)+C1240</f>
        <v>4.5000007999999996</v>
      </c>
      <c r="E1240" s="6">
        <v>1.2110399999999999</v>
      </c>
    </row>
    <row r="1241" spans="1:5" x14ac:dyDescent="0.25">
      <c r="A1241" t="s">
        <v>1235</v>
      </c>
      <c r="B1241" s="5">
        <v>13</v>
      </c>
      <c r="C1241" s="6">
        <v>5.08474</v>
      </c>
      <c r="D1241" s="7">
        <f t="shared" si="34"/>
        <v>5.9999932000000005</v>
      </c>
      <c r="E1241" s="6">
        <v>1.28728</v>
      </c>
    </row>
    <row r="1242" spans="1:5" x14ac:dyDescent="0.25">
      <c r="A1242" t="s">
        <v>1236</v>
      </c>
      <c r="B1242" s="5">
        <v>11</v>
      </c>
      <c r="C1242" s="6">
        <v>5.08474</v>
      </c>
      <c r="D1242" s="7">
        <f t="shared" si="34"/>
        <v>5.9999932000000005</v>
      </c>
      <c r="E1242" s="6">
        <v>1.6147199999999999</v>
      </c>
    </row>
    <row r="1243" spans="1:5" x14ac:dyDescent="0.25">
      <c r="A1243" t="s">
        <v>1237</v>
      </c>
      <c r="B1243" s="5">
        <v>40</v>
      </c>
      <c r="C1243" s="6">
        <v>2.3635199999999998</v>
      </c>
      <c r="D1243" s="7">
        <f t="shared" si="34"/>
        <v>2.7889535999999997</v>
      </c>
      <c r="E1243" s="6">
        <v>0.75056999999999996</v>
      </c>
    </row>
    <row r="1244" spans="1:5" x14ac:dyDescent="0.25">
      <c r="A1244" t="s">
        <v>1238</v>
      </c>
      <c r="B1244" s="5">
        <v>80</v>
      </c>
      <c r="C1244" s="6">
        <v>0.66949000000000003</v>
      </c>
      <c r="D1244" s="7">
        <f t="shared" si="34"/>
        <v>0.78999819999999998</v>
      </c>
      <c r="E1244" s="6">
        <v>0.21260000000000001</v>
      </c>
    </row>
    <row r="1245" spans="1:5" x14ac:dyDescent="0.25">
      <c r="A1245" t="s">
        <v>1239</v>
      </c>
      <c r="B1245" s="5">
        <v>-3</v>
      </c>
      <c r="C1245" s="6">
        <v>0</v>
      </c>
      <c r="D1245" s="7">
        <f t="shared" si="34"/>
        <v>0</v>
      </c>
      <c r="E1245" s="6">
        <v>0</v>
      </c>
    </row>
    <row r="1246" spans="1:5" x14ac:dyDescent="0.25">
      <c r="A1246" t="s">
        <v>1240</v>
      </c>
      <c r="B1246" s="5">
        <v>-119</v>
      </c>
      <c r="C1246" s="6">
        <v>0</v>
      </c>
      <c r="D1246" s="7">
        <f t="shared" si="34"/>
        <v>0</v>
      </c>
      <c r="E1246" s="6">
        <v>0</v>
      </c>
    </row>
    <row r="1247" spans="1:5" x14ac:dyDescent="0.25">
      <c r="A1247" t="s">
        <v>1241</v>
      </c>
      <c r="B1247" s="5">
        <v>-2</v>
      </c>
      <c r="C1247" s="6">
        <v>0</v>
      </c>
      <c r="D1247" s="7">
        <v>1.2</v>
      </c>
      <c r="E1247" s="6">
        <v>0</v>
      </c>
    </row>
    <row r="1248" spans="1:5" x14ac:dyDescent="0.25">
      <c r="A1248" t="s">
        <v>1242</v>
      </c>
      <c r="B1248" s="5">
        <v>-18</v>
      </c>
      <c r="C1248" s="6">
        <v>0</v>
      </c>
      <c r="D1248" s="7">
        <v>1.6</v>
      </c>
      <c r="E1248" s="6">
        <v>0</v>
      </c>
    </row>
    <row r="1249" spans="1:5" x14ac:dyDescent="0.25">
      <c r="A1249" t="s">
        <v>1243</v>
      </c>
      <c r="B1249" s="5">
        <v>-16</v>
      </c>
      <c r="C1249" s="6">
        <v>0</v>
      </c>
      <c r="D1249" s="7">
        <v>1.6</v>
      </c>
      <c r="E1249" s="6">
        <v>0</v>
      </c>
    </row>
    <row r="1250" spans="1:5" x14ac:dyDescent="0.25">
      <c r="A1250" t="s">
        <v>1244</v>
      </c>
      <c r="B1250" s="5">
        <v>69</v>
      </c>
      <c r="C1250" s="6">
        <v>0.52115</v>
      </c>
      <c r="D1250" s="7">
        <v>1.6</v>
      </c>
      <c r="E1250" s="6">
        <v>0.16550000000000001</v>
      </c>
    </row>
    <row r="1251" spans="1:5" x14ac:dyDescent="0.25">
      <c r="A1251" t="s">
        <v>1245</v>
      </c>
      <c r="B1251" s="5">
        <v>-2</v>
      </c>
      <c r="C1251" s="6">
        <v>0</v>
      </c>
      <c r="D1251" s="7">
        <v>1.6</v>
      </c>
      <c r="E1251" s="6">
        <v>0</v>
      </c>
    </row>
    <row r="1252" spans="1:5" x14ac:dyDescent="0.25">
      <c r="A1252" t="s">
        <v>1246</v>
      </c>
      <c r="B1252" s="5">
        <v>-1</v>
      </c>
      <c r="C1252" s="6">
        <v>0</v>
      </c>
      <c r="D1252" s="7">
        <f>+(C1252*0.18)+C1252</f>
        <v>0</v>
      </c>
      <c r="E1252" s="6">
        <v>0</v>
      </c>
    </row>
    <row r="1253" spans="1:5" x14ac:dyDescent="0.25">
      <c r="A1253" t="s">
        <v>1247</v>
      </c>
      <c r="B1253" s="5">
        <v>-30</v>
      </c>
      <c r="C1253" s="6">
        <v>0</v>
      </c>
      <c r="D1253" s="7">
        <f>+(C1253*0.18)+C1253</f>
        <v>0</v>
      </c>
      <c r="E1253" s="6">
        <v>0</v>
      </c>
    </row>
    <row r="1254" spans="1:5" x14ac:dyDescent="0.25">
      <c r="A1254" t="s">
        <v>1248</v>
      </c>
      <c r="B1254" s="5">
        <v>-4</v>
      </c>
      <c r="C1254" s="6">
        <v>0</v>
      </c>
      <c r="D1254" s="7">
        <f>+(C1254*0.18)+C1254</f>
        <v>0</v>
      </c>
      <c r="E1254" s="6">
        <v>0</v>
      </c>
    </row>
    <row r="1255" spans="1:5" x14ac:dyDescent="0.25">
      <c r="A1255" t="s">
        <v>1249</v>
      </c>
      <c r="B1255" s="5">
        <v>-2</v>
      </c>
      <c r="C1255" s="6">
        <v>0</v>
      </c>
      <c r="D1255" s="7">
        <f>+(C1255*0.18)+C1255</f>
        <v>0</v>
      </c>
      <c r="E1255" s="6">
        <v>0</v>
      </c>
    </row>
    <row r="1256" spans="1:5" x14ac:dyDescent="0.25">
      <c r="A1256" t="s">
        <v>1250</v>
      </c>
      <c r="B1256" s="5">
        <v>4</v>
      </c>
      <c r="C1256" s="6">
        <v>1.1864399999999999</v>
      </c>
      <c r="D1256" s="7">
        <v>1.95</v>
      </c>
      <c r="E1256" s="6">
        <v>0.37676999999999999</v>
      </c>
    </row>
    <row r="1257" spans="1:5" x14ac:dyDescent="0.25">
      <c r="A1257" t="s">
        <v>1251</v>
      </c>
      <c r="B1257" s="5">
        <v>-10</v>
      </c>
      <c r="C1257" s="6">
        <v>0</v>
      </c>
      <c r="D1257" s="7">
        <v>1.95</v>
      </c>
      <c r="E1257" s="6">
        <v>0</v>
      </c>
    </row>
    <row r="1258" spans="1:5" x14ac:dyDescent="0.25">
      <c r="A1258" t="s">
        <v>1252</v>
      </c>
      <c r="D1258" s="7">
        <v>1.56</v>
      </c>
    </row>
    <row r="1259" spans="1:5" x14ac:dyDescent="0.25">
      <c r="A1259" t="s">
        <v>1253</v>
      </c>
      <c r="B1259" s="5">
        <v>93</v>
      </c>
      <c r="C1259" s="6">
        <v>0.77966000000000002</v>
      </c>
      <c r="D1259" s="7">
        <f>+(C1259*0.18)+C1259</f>
        <v>0.91999880000000001</v>
      </c>
      <c r="E1259" s="6">
        <v>0.24759</v>
      </c>
    </row>
    <row r="1260" spans="1:5" x14ac:dyDescent="0.25">
      <c r="A1260" t="s">
        <v>1254</v>
      </c>
      <c r="B1260" s="5">
        <v>26</v>
      </c>
      <c r="C1260" s="6">
        <v>1.3559300000000001</v>
      </c>
      <c r="D1260" s="7">
        <f>+(C1260*0.18)+C1260</f>
        <v>1.5999974000000001</v>
      </c>
      <c r="E1260" s="6">
        <v>0.43058999999999997</v>
      </c>
    </row>
    <row r="1261" spans="1:5" x14ac:dyDescent="0.25">
      <c r="A1261" t="s">
        <v>1255</v>
      </c>
      <c r="D1261" s="7">
        <v>2.2400000000000002</v>
      </c>
    </row>
    <row r="1262" spans="1:5" x14ac:dyDescent="0.25">
      <c r="A1262" t="s">
        <v>1256</v>
      </c>
      <c r="B1262" s="5">
        <v>47</v>
      </c>
      <c r="C1262" s="6">
        <v>2.3474499999999998</v>
      </c>
      <c r="D1262" s="7">
        <v>2</v>
      </c>
      <c r="E1262" s="6">
        <v>0.74546000000000001</v>
      </c>
    </row>
    <row r="1263" spans="1:5" x14ac:dyDescent="0.25">
      <c r="A1263" t="s">
        <v>1257</v>
      </c>
      <c r="B1263" s="5">
        <v>48</v>
      </c>
      <c r="C1263" s="6">
        <v>1.9661</v>
      </c>
      <c r="D1263" s="7">
        <v>2.44</v>
      </c>
      <c r="E1263" s="6">
        <v>0.62436000000000003</v>
      </c>
    </row>
    <row r="1264" spans="1:5" x14ac:dyDescent="0.25">
      <c r="A1264" t="s">
        <v>1258</v>
      </c>
      <c r="B1264" s="5">
        <v>224</v>
      </c>
      <c r="C1264" s="6">
        <v>1.3418099999999999</v>
      </c>
      <c r="D1264" s="7">
        <v>2.5</v>
      </c>
      <c r="E1264" s="6">
        <v>0.42610999999999999</v>
      </c>
    </row>
    <row r="1265" spans="1:6" x14ac:dyDescent="0.25">
      <c r="A1265" t="s">
        <v>1259</v>
      </c>
      <c r="B1265" s="5">
        <v>10</v>
      </c>
      <c r="C1265" s="6">
        <v>1.48305</v>
      </c>
      <c r="D1265" s="7">
        <f>+(C1265*0.18)+C1265</f>
        <v>1.7499989999999999</v>
      </c>
      <c r="E1265" s="6">
        <v>0.37546000000000002</v>
      </c>
    </row>
    <row r="1266" spans="1:6" x14ac:dyDescent="0.25">
      <c r="A1266" t="s">
        <v>1260</v>
      </c>
      <c r="B1266" s="5">
        <v>-13</v>
      </c>
      <c r="C1266" s="6">
        <v>1.4997400000000001</v>
      </c>
      <c r="D1266" s="7">
        <v>1.68</v>
      </c>
      <c r="E1266" s="6">
        <v>0.47626000000000002</v>
      </c>
    </row>
    <row r="1267" spans="1:6" x14ac:dyDescent="0.25">
      <c r="A1267" t="s">
        <v>1261</v>
      </c>
      <c r="D1267" s="7">
        <v>2.77</v>
      </c>
    </row>
    <row r="1268" spans="1:6" x14ac:dyDescent="0.25">
      <c r="A1268" t="s">
        <v>1262</v>
      </c>
      <c r="B1268" s="5">
        <v>39</v>
      </c>
      <c r="C1268" s="6">
        <v>1.51586</v>
      </c>
      <c r="D1268" s="7">
        <f>+(C1268*0.18)+C1268</f>
        <v>1.7887147999999999</v>
      </c>
      <c r="E1268" s="6">
        <v>0.38375999999999999</v>
      </c>
    </row>
    <row r="1269" spans="1:6" x14ac:dyDescent="0.25">
      <c r="A1269" t="s">
        <v>1263</v>
      </c>
      <c r="B1269" s="5">
        <v>33</v>
      </c>
      <c r="C1269" s="6">
        <v>1.4550000000000001</v>
      </c>
      <c r="D1269" s="7">
        <f>+(C1269*0.18)+C1269</f>
        <v>1.7169000000000001</v>
      </c>
      <c r="E1269" s="6">
        <v>0.46205000000000002</v>
      </c>
    </row>
    <row r="1270" spans="1:6" x14ac:dyDescent="0.25">
      <c r="A1270" t="s">
        <v>1264</v>
      </c>
      <c r="D1270" s="7">
        <v>9</v>
      </c>
      <c r="F1270" s="8">
        <v>15</v>
      </c>
    </row>
    <row r="1271" spans="1:6" x14ac:dyDescent="0.25">
      <c r="A1271" t="s">
        <v>1265</v>
      </c>
      <c r="D1271" s="7">
        <v>17</v>
      </c>
      <c r="F1271" s="8">
        <v>22</v>
      </c>
    </row>
    <row r="1272" spans="1:6" x14ac:dyDescent="0.25">
      <c r="A1272" t="s">
        <v>1266</v>
      </c>
      <c r="B1272" s="5">
        <v>-2</v>
      </c>
      <c r="C1272" s="6">
        <v>0</v>
      </c>
      <c r="D1272" s="7">
        <f>34.5/3</f>
        <v>11.5</v>
      </c>
      <c r="E1272" s="6">
        <v>0</v>
      </c>
      <c r="F1272" s="8">
        <v>16</v>
      </c>
    </row>
    <row r="1273" spans="1:6" x14ac:dyDescent="0.25">
      <c r="A1273" t="s">
        <v>1267</v>
      </c>
      <c r="B1273" s="5">
        <v>26</v>
      </c>
      <c r="C1273" s="6">
        <v>7.0823200000000002</v>
      </c>
      <c r="D1273" s="7">
        <v>9</v>
      </c>
      <c r="E1273" s="6">
        <v>2.2490700000000001</v>
      </c>
      <c r="F1273" s="8">
        <v>13</v>
      </c>
    </row>
    <row r="1274" spans="1:6" x14ac:dyDescent="0.25">
      <c r="A1274" t="s">
        <v>1268</v>
      </c>
      <c r="B1274" s="5">
        <v>6</v>
      </c>
      <c r="C1274" s="6">
        <v>5.1016899999999996</v>
      </c>
      <c r="D1274" s="7">
        <f t="shared" ref="D1274:D1297" si="35">+(C1274*0.18)+C1274</f>
        <v>6.0199941999999993</v>
      </c>
      <c r="E1274" s="6">
        <v>1.6201000000000001</v>
      </c>
    </row>
    <row r="1275" spans="1:6" x14ac:dyDescent="0.25">
      <c r="A1275" t="s">
        <v>1269</v>
      </c>
      <c r="B1275" s="5">
        <v>12</v>
      </c>
      <c r="C1275" s="6">
        <v>5.0508499999999996</v>
      </c>
      <c r="D1275" s="7">
        <f t="shared" si="35"/>
        <v>5.9600029999999995</v>
      </c>
      <c r="E1275" s="6">
        <v>1.6039600000000001</v>
      </c>
    </row>
    <row r="1276" spans="1:6" x14ac:dyDescent="0.25">
      <c r="A1276" t="s">
        <v>1270</v>
      </c>
      <c r="B1276" s="5">
        <v>10</v>
      </c>
      <c r="C1276" s="6">
        <v>0.73899000000000004</v>
      </c>
      <c r="D1276" s="7">
        <f t="shared" si="35"/>
        <v>0.87200820000000001</v>
      </c>
      <c r="E1276" s="6">
        <v>0.23466999999999999</v>
      </c>
    </row>
    <row r="1277" spans="1:6" x14ac:dyDescent="0.25">
      <c r="A1277" t="s">
        <v>1271</v>
      </c>
      <c r="B1277" s="5">
        <v>2</v>
      </c>
      <c r="C1277" s="6">
        <v>2.6779600000000001</v>
      </c>
      <c r="D1277" s="7">
        <f t="shared" si="35"/>
        <v>3.1599927999999999</v>
      </c>
      <c r="E1277" s="6">
        <v>0.85041999999999995</v>
      </c>
    </row>
    <row r="1278" spans="1:6" x14ac:dyDescent="0.25">
      <c r="A1278" t="s">
        <v>1272</v>
      </c>
      <c r="B1278" s="5">
        <v>7</v>
      </c>
      <c r="C1278" s="6">
        <v>0.76300000000000001</v>
      </c>
      <c r="D1278" s="7">
        <f t="shared" si="35"/>
        <v>0.90034000000000003</v>
      </c>
      <c r="E1278" s="6">
        <v>0.24229999999999999</v>
      </c>
    </row>
    <row r="1279" spans="1:6" x14ac:dyDescent="0.25">
      <c r="A1279" t="s">
        <v>1273</v>
      </c>
      <c r="B1279" s="5">
        <v>12</v>
      </c>
      <c r="C1279" s="6">
        <v>0.73304999999999998</v>
      </c>
      <c r="D1279" s="7">
        <f t="shared" si="35"/>
        <v>0.86499899999999996</v>
      </c>
      <c r="E1279" s="6">
        <v>0.23279</v>
      </c>
    </row>
    <row r="1280" spans="1:6" x14ac:dyDescent="0.25">
      <c r="A1280" t="s">
        <v>1274</v>
      </c>
      <c r="B1280" s="5">
        <v>4</v>
      </c>
      <c r="C1280" s="6">
        <v>0.76300000000000001</v>
      </c>
      <c r="D1280" s="7">
        <f t="shared" si="35"/>
        <v>0.90034000000000003</v>
      </c>
      <c r="E1280" s="6">
        <v>0.24229999999999999</v>
      </c>
    </row>
    <row r="1281" spans="1:5" x14ac:dyDescent="0.25">
      <c r="A1281" t="s">
        <v>1275</v>
      </c>
      <c r="B1281" s="5">
        <v>3</v>
      </c>
      <c r="C1281" s="6">
        <v>2.6779600000000001</v>
      </c>
      <c r="D1281" s="7">
        <f t="shared" si="35"/>
        <v>3.1599927999999999</v>
      </c>
      <c r="E1281" s="6">
        <v>0.85041999999999995</v>
      </c>
    </row>
    <row r="1282" spans="1:5" x14ac:dyDescent="0.25">
      <c r="A1282" t="s">
        <v>1276</v>
      </c>
      <c r="B1282" s="5">
        <v>6</v>
      </c>
      <c r="C1282" s="6">
        <v>0.76271</v>
      </c>
      <c r="D1282" s="7">
        <f t="shared" si="35"/>
        <v>0.89999779999999996</v>
      </c>
      <c r="E1282" s="6">
        <v>0.24221000000000001</v>
      </c>
    </row>
    <row r="1283" spans="1:5" x14ac:dyDescent="0.25">
      <c r="A1283" t="s">
        <v>1277</v>
      </c>
      <c r="B1283" s="5">
        <v>6</v>
      </c>
      <c r="C1283" s="6">
        <v>1.67232</v>
      </c>
      <c r="D1283" s="7">
        <f t="shared" si="35"/>
        <v>1.9733376</v>
      </c>
      <c r="E1283" s="6">
        <v>0.53105999999999998</v>
      </c>
    </row>
    <row r="1284" spans="1:5" x14ac:dyDescent="0.25">
      <c r="A1284" t="s">
        <v>1278</v>
      </c>
      <c r="B1284" s="5">
        <v>5</v>
      </c>
      <c r="C1284" s="6">
        <v>2.6779600000000001</v>
      </c>
      <c r="D1284" s="7">
        <f t="shared" si="35"/>
        <v>3.1599927999999999</v>
      </c>
      <c r="E1284" s="6">
        <v>0.85041999999999995</v>
      </c>
    </row>
    <row r="1285" spans="1:5" x14ac:dyDescent="0.25">
      <c r="A1285" t="s">
        <v>1279</v>
      </c>
      <c r="B1285" s="5">
        <v>8</v>
      </c>
      <c r="C1285" s="6">
        <v>0.76300000000000001</v>
      </c>
      <c r="D1285" s="7">
        <f t="shared" si="35"/>
        <v>0.90034000000000003</v>
      </c>
      <c r="E1285" s="6">
        <v>0.24229999999999999</v>
      </c>
    </row>
    <row r="1286" spans="1:5" x14ac:dyDescent="0.25">
      <c r="A1286" t="s">
        <v>1280</v>
      </c>
      <c r="B1286" s="5">
        <v>12</v>
      </c>
      <c r="C1286" s="6">
        <v>0.73312999999999995</v>
      </c>
      <c r="D1286" s="7">
        <f t="shared" si="35"/>
        <v>0.8650933999999999</v>
      </c>
      <c r="E1286" s="6">
        <v>0.23282</v>
      </c>
    </row>
    <row r="1287" spans="1:5" x14ac:dyDescent="0.25">
      <c r="A1287" t="s">
        <v>1281</v>
      </c>
      <c r="B1287" s="5">
        <v>3</v>
      </c>
      <c r="C1287" s="6">
        <v>4.2288100000000002</v>
      </c>
      <c r="D1287" s="7">
        <f t="shared" si="35"/>
        <v>4.9899958</v>
      </c>
      <c r="E1287" s="6">
        <v>1.34291</v>
      </c>
    </row>
    <row r="1288" spans="1:5" x14ac:dyDescent="0.25">
      <c r="A1288" t="s">
        <v>1282</v>
      </c>
      <c r="B1288" s="5">
        <v>2</v>
      </c>
      <c r="C1288" s="6">
        <v>5.6779599999999997</v>
      </c>
      <c r="D1288" s="7">
        <f t="shared" si="35"/>
        <v>6.6999927999999995</v>
      </c>
      <c r="E1288" s="6">
        <v>1.8030999999999999</v>
      </c>
    </row>
    <row r="1289" spans="1:5" x14ac:dyDescent="0.25">
      <c r="A1289" t="s">
        <v>1283</v>
      </c>
      <c r="B1289" s="5">
        <v>2</v>
      </c>
      <c r="C1289" s="6">
        <v>5.085</v>
      </c>
      <c r="D1289" s="7">
        <f t="shared" si="35"/>
        <v>6.0003000000000002</v>
      </c>
      <c r="E1289" s="6">
        <v>1.6148</v>
      </c>
    </row>
    <row r="1290" spans="1:5" x14ac:dyDescent="0.25">
      <c r="A1290" t="s">
        <v>1284</v>
      </c>
      <c r="B1290" s="5">
        <v>15</v>
      </c>
      <c r="C1290" s="6">
        <v>3.4067799999999999</v>
      </c>
      <c r="D1290" s="7">
        <f t="shared" si="35"/>
        <v>4.0200003999999998</v>
      </c>
      <c r="E1290" s="6">
        <v>1.08186</v>
      </c>
    </row>
    <row r="1291" spans="1:5" x14ac:dyDescent="0.25">
      <c r="A1291" t="s">
        <v>1285</v>
      </c>
      <c r="B1291" s="5">
        <v>-1</v>
      </c>
      <c r="C1291" s="6">
        <v>0</v>
      </c>
      <c r="D1291" s="7">
        <f t="shared" si="35"/>
        <v>0</v>
      </c>
      <c r="E1291" s="6">
        <v>0</v>
      </c>
    </row>
    <row r="1292" spans="1:5" x14ac:dyDescent="0.25">
      <c r="A1292" t="s">
        <v>1286</v>
      </c>
      <c r="B1292" s="5">
        <v>2</v>
      </c>
      <c r="C1292" s="6">
        <v>2.5419999999999998</v>
      </c>
      <c r="D1292" s="7">
        <f t="shared" si="35"/>
        <v>2.9995599999999998</v>
      </c>
      <c r="E1292" s="6">
        <v>0.86463000000000001</v>
      </c>
    </row>
    <row r="1293" spans="1:5" x14ac:dyDescent="0.25">
      <c r="A1293" t="s">
        <v>1287</v>
      </c>
      <c r="B1293" s="5">
        <v>27</v>
      </c>
      <c r="C1293" s="6">
        <v>4.9649299999999998</v>
      </c>
      <c r="D1293" s="7">
        <f t="shared" si="35"/>
        <v>5.8586174</v>
      </c>
      <c r="E1293" s="6">
        <v>1.57667</v>
      </c>
    </row>
    <row r="1294" spans="1:5" x14ac:dyDescent="0.25">
      <c r="A1294" t="s">
        <v>1288</v>
      </c>
      <c r="B1294" s="5">
        <v>5</v>
      </c>
      <c r="C1294" s="6">
        <v>5.0720299999999998</v>
      </c>
      <c r="D1294" s="7">
        <f t="shared" si="35"/>
        <v>5.9849953999999999</v>
      </c>
      <c r="E1294" s="6">
        <v>1.6106799999999999</v>
      </c>
    </row>
    <row r="1295" spans="1:5" x14ac:dyDescent="0.25">
      <c r="A1295" t="s">
        <v>1289</v>
      </c>
      <c r="B1295" s="5">
        <v>20</v>
      </c>
      <c r="C1295" s="6">
        <v>1.96645</v>
      </c>
      <c r="D1295" s="7">
        <f t="shared" si="35"/>
        <v>2.320411</v>
      </c>
      <c r="E1295" s="6">
        <v>0.62446999999999997</v>
      </c>
    </row>
    <row r="1296" spans="1:5" x14ac:dyDescent="0.25">
      <c r="A1296" t="s">
        <v>1290</v>
      </c>
      <c r="B1296" s="5">
        <v>4</v>
      </c>
      <c r="C1296" s="6">
        <v>3.04237</v>
      </c>
      <c r="D1296" s="7">
        <f t="shared" si="35"/>
        <v>3.5899966000000001</v>
      </c>
      <c r="E1296" s="6">
        <v>0.96614</v>
      </c>
    </row>
    <row r="1297" spans="1:6" x14ac:dyDescent="0.25">
      <c r="A1297" t="s">
        <v>1291</v>
      </c>
      <c r="B1297" s="5">
        <v>5</v>
      </c>
      <c r="C1297" s="6">
        <v>5.8474500000000003</v>
      </c>
      <c r="D1297" s="7">
        <f t="shared" si="35"/>
        <v>6.899991</v>
      </c>
      <c r="E1297" s="6">
        <v>1.8569199999999999</v>
      </c>
    </row>
    <row r="1298" spans="1:6" x14ac:dyDescent="0.25">
      <c r="A1298" t="s">
        <v>1292</v>
      </c>
      <c r="D1298" s="7">
        <v>18</v>
      </c>
    </row>
    <row r="1299" spans="1:6" x14ac:dyDescent="0.25">
      <c r="A1299" t="s">
        <v>1293</v>
      </c>
      <c r="B1299" s="5">
        <v>5</v>
      </c>
      <c r="C1299" s="6">
        <v>11.01694</v>
      </c>
      <c r="D1299" s="7">
        <f>+(C1299*0.18)+C1299</f>
        <v>12.9999892</v>
      </c>
      <c r="E1299" s="6">
        <v>3.4985499999999998</v>
      </c>
    </row>
    <row r="1300" spans="1:6" x14ac:dyDescent="0.25">
      <c r="A1300" t="s">
        <v>1294</v>
      </c>
      <c r="B1300" s="5">
        <v>10</v>
      </c>
      <c r="C1300" s="6">
        <v>7.6773499999999997</v>
      </c>
      <c r="D1300" s="7">
        <v>5.5</v>
      </c>
      <c r="E1300" s="6">
        <v>2.4380299999999999</v>
      </c>
    </row>
    <row r="1301" spans="1:6" x14ac:dyDescent="0.25">
      <c r="A1301" t="s">
        <v>1295</v>
      </c>
      <c r="D1301" s="7">
        <v>8.5</v>
      </c>
    </row>
    <row r="1302" spans="1:6" x14ac:dyDescent="0.25">
      <c r="A1302" t="s">
        <v>1296</v>
      </c>
      <c r="B1302" s="5">
        <v>3</v>
      </c>
      <c r="C1302" s="6">
        <v>24.576270000000001</v>
      </c>
      <c r="D1302" s="7">
        <f t="shared" ref="D1302:D1311" si="36">+(C1302*0.18)+C1302</f>
        <v>28.999998600000001</v>
      </c>
      <c r="E1302" s="6">
        <v>7.8044700000000002</v>
      </c>
    </row>
    <row r="1303" spans="1:6" x14ac:dyDescent="0.25">
      <c r="A1303" t="s">
        <v>1297</v>
      </c>
      <c r="B1303" s="5">
        <v>3</v>
      </c>
      <c r="C1303" s="6">
        <v>19.491520000000001</v>
      </c>
      <c r="D1303" s="7">
        <f t="shared" si="36"/>
        <v>22.999993600000003</v>
      </c>
      <c r="E1303" s="6">
        <v>6.1897500000000001</v>
      </c>
    </row>
    <row r="1304" spans="1:6" x14ac:dyDescent="0.25">
      <c r="A1304" t="s">
        <v>1298</v>
      </c>
      <c r="B1304" s="5">
        <v>3</v>
      </c>
      <c r="C1304" s="6">
        <v>10.32203</v>
      </c>
      <c r="D1304" s="7">
        <f t="shared" si="36"/>
        <v>12.179995399999999</v>
      </c>
      <c r="E1304" s="6">
        <v>3.2778800000000001</v>
      </c>
    </row>
    <row r="1305" spans="1:6" x14ac:dyDescent="0.25">
      <c r="A1305" t="s">
        <v>1299</v>
      </c>
      <c r="B1305" s="5">
        <v>10</v>
      </c>
      <c r="C1305" s="6">
        <v>2.54237</v>
      </c>
      <c r="D1305" s="7">
        <f t="shared" si="36"/>
        <v>2.9999966000000002</v>
      </c>
      <c r="F1305" s="8">
        <v>6</v>
      </c>
    </row>
    <row r="1306" spans="1:6" x14ac:dyDescent="0.25">
      <c r="A1306" t="s">
        <v>1300</v>
      </c>
      <c r="B1306" s="5">
        <v>7</v>
      </c>
      <c r="C1306" s="6">
        <v>2.1186400000000001</v>
      </c>
      <c r="D1306" s="7">
        <f t="shared" si="36"/>
        <v>2.4999951999999999</v>
      </c>
      <c r="E1306" s="6">
        <v>0.67279999999999995</v>
      </c>
    </row>
    <row r="1307" spans="1:6" x14ac:dyDescent="0.25">
      <c r="A1307" t="s">
        <v>1301</v>
      </c>
      <c r="B1307" s="5">
        <v>2</v>
      </c>
      <c r="C1307" s="6">
        <v>2.9661</v>
      </c>
      <c r="D1307" s="7">
        <f t="shared" si="36"/>
        <v>3.4999979999999997</v>
      </c>
      <c r="E1307" s="6">
        <v>0.94191999999999998</v>
      </c>
    </row>
    <row r="1308" spans="1:6" x14ac:dyDescent="0.25">
      <c r="A1308" t="s">
        <v>1302</v>
      </c>
      <c r="B1308" s="5">
        <v>9</v>
      </c>
      <c r="C1308" s="6">
        <v>5.50847</v>
      </c>
      <c r="D1308" s="7">
        <f t="shared" si="36"/>
        <v>6.4999946</v>
      </c>
      <c r="E1308" s="6">
        <v>1.7492799999999999</v>
      </c>
    </row>
    <row r="1309" spans="1:6" x14ac:dyDescent="0.25">
      <c r="A1309" t="s">
        <v>1303</v>
      </c>
      <c r="B1309" s="5">
        <v>4</v>
      </c>
      <c r="C1309" s="6">
        <v>11.8644</v>
      </c>
      <c r="D1309" s="7">
        <f t="shared" si="36"/>
        <v>13.999991999999999</v>
      </c>
      <c r="E1309" s="6">
        <v>3.7676699999999999</v>
      </c>
    </row>
    <row r="1310" spans="1:6" x14ac:dyDescent="0.25">
      <c r="A1310" t="s">
        <v>1304</v>
      </c>
      <c r="B1310" s="5">
        <v>2</v>
      </c>
      <c r="C1310" s="6">
        <v>17.8</v>
      </c>
      <c r="D1310" s="7">
        <f t="shared" si="36"/>
        <v>21.004000000000001</v>
      </c>
      <c r="E1310" s="6">
        <v>5.65259</v>
      </c>
    </row>
    <row r="1311" spans="1:6" x14ac:dyDescent="0.25">
      <c r="A1311" t="s">
        <v>1305</v>
      </c>
      <c r="B1311" s="5">
        <v>9</v>
      </c>
      <c r="C1311" s="6">
        <v>24.858730000000001</v>
      </c>
      <c r="D1311" s="7">
        <f t="shared" si="36"/>
        <v>29.333301400000003</v>
      </c>
      <c r="E1311" s="6">
        <v>7.8941699999999999</v>
      </c>
    </row>
    <row r="1312" spans="1:6" x14ac:dyDescent="0.25">
      <c r="A1312" t="s">
        <v>1306</v>
      </c>
      <c r="B1312" s="5">
        <v>-3</v>
      </c>
      <c r="C1312" s="6">
        <v>0</v>
      </c>
      <c r="D1312" s="7">
        <v>38</v>
      </c>
      <c r="E1312" s="6">
        <v>0</v>
      </c>
    </row>
    <row r="1313" spans="1:6" x14ac:dyDescent="0.25">
      <c r="A1313" t="s">
        <v>1307</v>
      </c>
      <c r="B1313" s="5">
        <v>7</v>
      </c>
      <c r="C1313" s="6">
        <v>2.5544600000000002</v>
      </c>
      <c r="D1313" s="7">
        <v>3.7</v>
      </c>
      <c r="E1313" s="6">
        <v>0.72465999999999997</v>
      </c>
    </row>
    <row r="1314" spans="1:6" x14ac:dyDescent="0.25">
      <c r="A1314" t="s">
        <v>1308</v>
      </c>
      <c r="B1314" s="5">
        <v>12</v>
      </c>
      <c r="C1314" s="6">
        <v>1.6101000000000001</v>
      </c>
      <c r="D1314" s="7">
        <f>+(C1314*0.18)+C1314</f>
        <v>1.899918</v>
      </c>
      <c r="E1314" s="6">
        <v>0.40761999999999998</v>
      </c>
    </row>
    <row r="1315" spans="1:6" x14ac:dyDescent="0.25">
      <c r="A1315" t="s">
        <v>1309</v>
      </c>
      <c r="B1315" s="5">
        <v>14</v>
      </c>
      <c r="C1315" s="6">
        <v>19.865400000000001</v>
      </c>
      <c r="D1315" s="7">
        <f>+(C1315*0.18)+C1315</f>
        <v>23.441172000000002</v>
      </c>
      <c r="E1315" s="6">
        <v>6.3084800000000003</v>
      </c>
    </row>
    <row r="1316" spans="1:6" x14ac:dyDescent="0.25">
      <c r="A1316" t="s">
        <v>1310</v>
      </c>
      <c r="B1316" s="5">
        <v>4</v>
      </c>
      <c r="C1316" s="6">
        <v>16.52542</v>
      </c>
      <c r="D1316" s="7">
        <f>+(C1316*0.18)+C1316</f>
        <v>19.499995600000002</v>
      </c>
      <c r="E1316" s="6">
        <v>5.2478300000000004</v>
      </c>
      <c r="F1316" s="8">
        <v>28</v>
      </c>
    </row>
    <row r="1317" spans="1:6" x14ac:dyDescent="0.25">
      <c r="A1317" t="s">
        <v>1311</v>
      </c>
      <c r="D1317" s="7">
        <v>48</v>
      </c>
    </row>
    <row r="1318" spans="1:6" x14ac:dyDescent="0.25">
      <c r="A1318" t="s">
        <v>1312</v>
      </c>
      <c r="B1318" s="5">
        <v>-5</v>
      </c>
      <c r="C1318" s="6">
        <v>0</v>
      </c>
      <c r="D1318" s="7">
        <f>+(C1318*0.18)+C1318</f>
        <v>0</v>
      </c>
      <c r="E1318" s="6">
        <v>0</v>
      </c>
    </row>
    <row r="1319" spans="1:6" x14ac:dyDescent="0.25">
      <c r="A1319" t="s">
        <v>1313</v>
      </c>
      <c r="B1319" s="5">
        <v>5</v>
      </c>
      <c r="C1319" s="6">
        <v>7.0621400000000003</v>
      </c>
      <c r="D1319" s="7">
        <v>5</v>
      </c>
      <c r="E1319" s="6">
        <v>2.2426599999999999</v>
      </c>
      <c r="F1319" s="8">
        <v>12</v>
      </c>
    </row>
    <row r="1320" spans="1:6" x14ac:dyDescent="0.25">
      <c r="A1320" t="s">
        <v>1314</v>
      </c>
      <c r="D1320" s="7">
        <v>5</v>
      </c>
    </row>
    <row r="1321" spans="1:6" x14ac:dyDescent="0.25">
      <c r="A1321" t="s">
        <v>1315</v>
      </c>
      <c r="B1321" s="5">
        <v>11</v>
      </c>
      <c r="C1321" s="6">
        <v>11.01694</v>
      </c>
      <c r="D1321" s="7">
        <f>+(C1321*0.18)+C1321</f>
        <v>12.9999892</v>
      </c>
      <c r="E1321" s="6">
        <v>3.4985499999999998</v>
      </c>
    </row>
    <row r="1322" spans="1:6" x14ac:dyDescent="0.25">
      <c r="A1322" t="s">
        <v>1316</v>
      </c>
      <c r="B1322" s="5">
        <v>-2</v>
      </c>
      <c r="C1322" s="6">
        <v>0</v>
      </c>
      <c r="D1322" s="7">
        <v>19</v>
      </c>
      <c r="E1322" s="6">
        <v>0</v>
      </c>
    </row>
    <row r="1323" spans="1:6" x14ac:dyDescent="0.25">
      <c r="A1323" t="s">
        <v>1317</v>
      </c>
      <c r="B1323" s="5">
        <v>9</v>
      </c>
      <c r="C1323" s="6">
        <v>3.42889</v>
      </c>
      <c r="D1323" s="7">
        <f>+(C1323*0.18)+C1323</f>
        <v>4.0460902000000001</v>
      </c>
      <c r="E1323" s="6">
        <v>0.86807000000000001</v>
      </c>
    </row>
    <row r="1324" spans="1:6" x14ac:dyDescent="0.25">
      <c r="A1324" t="s">
        <v>1318</v>
      </c>
      <c r="B1324" s="5">
        <v>-1</v>
      </c>
      <c r="C1324" s="6">
        <v>4.2372800000000002</v>
      </c>
      <c r="D1324" s="7">
        <v>6.5</v>
      </c>
      <c r="E1324" s="6">
        <v>1.3455999999999999</v>
      </c>
      <c r="F1324" s="8">
        <v>12</v>
      </c>
    </row>
    <row r="1325" spans="1:6" x14ac:dyDescent="0.25">
      <c r="A1325" t="s">
        <v>1319</v>
      </c>
      <c r="B1325" s="5">
        <v>38</v>
      </c>
      <c r="C1325" s="6">
        <v>2.3978299999999999</v>
      </c>
      <c r="D1325" s="7">
        <v>4.5</v>
      </c>
      <c r="E1325" s="6">
        <v>0.60704999999999998</v>
      </c>
    </row>
    <row r="1326" spans="1:6" x14ac:dyDescent="0.25">
      <c r="A1326" t="s">
        <v>1320</v>
      </c>
      <c r="B1326" s="5">
        <v>2</v>
      </c>
      <c r="C1326" s="6">
        <v>1.5932200000000001</v>
      </c>
      <c r="D1326" s="7">
        <f>+(C1326*0.18)+C1326</f>
        <v>1.8799996000000001</v>
      </c>
      <c r="E1326" s="6">
        <v>0.50593999999999995</v>
      </c>
    </row>
    <row r="1327" spans="1:6" x14ac:dyDescent="0.25">
      <c r="A1327" t="s">
        <v>1321</v>
      </c>
      <c r="B1327" s="5">
        <v>18</v>
      </c>
      <c r="C1327" s="6">
        <v>1.7372799999999999</v>
      </c>
      <c r="D1327" s="7">
        <f>+(C1327*0.18)+C1327</f>
        <v>2.0499904</v>
      </c>
    </row>
    <row r="1328" spans="1:6" x14ac:dyDescent="0.25">
      <c r="A1328" t="s">
        <v>1322</v>
      </c>
      <c r="D1328" s="7">
        <v>9</v>
      </c>
      <c r="F1328" s="8">
        <v>20</v>
      </c>
    </row>
    <row r="1329" spans="1:6" x14ac:dyDescent="0.25">
      <c r="A1329" t="s">
        <v>1323</v>
      </c>
      <c r="B1329" s="5">
        <v>6</v>
      </c>
      <c r="C1329" s="6">
        <v>10.84745</v>
      </c>
      <c r="D1329" s="7">
        <f>+(C1329*0.18)+C1329</f>
        <v>12.799991</v>
      </c>
      <c r="E1329" s="6">
        <v>3.4447299999999998</v>
      </c>
    </row>
    <row r="1330" spans="1:6" x14ac:dyDescent="0.25">
      <c r="A1330" s="9" t="s">
        <v>1324</v>
      </c>
      <c r="B1330" s="5">
        <v>-2</v>
      </c>
      <c r="C1330" s="6">
        <v>0</v>
      </c>
      <c r="D1330" s="7">
        <f>+(C1330*0.18)+C1330</f>
        <v>0</v>
      </c>
      <c r="E1330" s="6">
        <v>0</v>
      </c>
    </row>
    <row r="1331" spans="1:6" x14ac:dyDescent="0.25">
      <c r="A1331" t="s">
        <v>1325</v>
      </c>
      <c r="B1331" s="5">
        <v>-4</v>
      </c>
      <c r="C1331" s="6">
        <v>0</v>
      </c>
      <c r="D1331" s="7">
        <f>+(C1331*0.18)+C1331</f>
        <v>0</v>
      </c>
      <c r="E1331" s="6">
        <v>0</v>
      </c>
    </row>
    <row r="1332" spans="1:6" x14ac:dyDescent="0.25">
      <c r="A1332" t="s">
        <v>1326</v>
      </c>
      <c r="B1332" s="5">
        <v>-3</v>
      </c>
      <c r="C1332" s="6">
        <v>0</v>
      </c>
      <c r="D1332" s="7">
        <v>14</v>
      </c>
      <c r="E1332" s="6">
        <v>0</v>
      </c>
      <c r="F1332" s="8">
        <v>24</v>
      </c>
    </row>
    <row r="1333" spans="1:6" x14ac:dyDescent="0.25">
      <c r="A1333" t="s">
        <v>1327</v>
      </c>
      <c r="B1333" s="5">
        <v>3</v>
      </c>
      <c r="C1333" s="6">
        <v>38.135590000000001</v>
      </c>
      <c r="D1333" s="7">
        <f t="shared" ref="D1333:D1346" si="37">+(C1333*0.18)+C1333</f>
        <v>44.999996199999998</v>
      </c>
      <c r="E1333" s="6">
        <v>12.110379999999999</v>
      </c>
    </row>
    <row r="1334" spans="1:6" x14ac:dyDescent="0.25">
      <c r="A1334" t="s">
        <v>1328</v>
      </c>
      <c r="B1334" s="5">
        <v>-1</v>
      </c>
      <c r="C1334" s="6">
        <v>0</v>
      </c>
      <c r="D1334" s="7">
        <f t="shared" si="37"/>
        <v>0</v>
      </c>
      <c r="E1334" s="6">
        <v>0</v>
      </c>
    </row>
    <row r="1335" spans="1:6" x14ac:dyDescent="0.25">
      <c r="A1335" t="s">
        <v>1329</v>
      </c>
      <c r="B1335" s="5">
        <v>2</v>
      </c>
      <c r="C1335" s="6">
        <v>11.866440000000001</v>
      </c>
      <c r="D1335" s="7">
        <f t="shared" si="37"/>
        <v>14.002399200000001</v>
      </c>
      <c r="E1335" s="6">
        <v>3.7683200000000001</v>
      </c>
    </row>
    <row r="1336" spans="1:6" x14ac:dyDescent="0.25">
      <c r="A1336" t="s">
        <v>1330</v>
      </c>
      <c r="B1336" s="5">
        <v>23</v>
      </c>
      <c r="C1336" s="6">
        <v>33.898299999999999</v>
      </c>
      <c r="D1336" s="7">
        <f t="shared" si="37"/>
        <v>39.999994000000001</v>
      </c>
      <c r="E1336" s="6">
        <v>10.76478</v>
      </c>
    </row>
    <row r="1337" spans="1:6" x14ac:dyDescent="0.25">
      <c r="A1337" t="s">
        <v>1331</v>
      </c>
      <c r="B1337" s="5">
        <v>11</v>
      </c>
      <c r="C1337" s="6">
        <v>15.677960000000001</v>
      </c>
      <c r="D1337" s="7">
        <f t="shared" si="37"/>
        <v>18.499992800000001</v>
      </c>
      <c r="E1337" s="6">
        <v>4.9787100000000004</v>
      </c>
    </row>
    <row r="1338" spans="1:6" x14ac:dyDescent="0.25">
      <c r="A1338" t="s">
        <v>1332</v>
      </c>
      <c r="B1338" s="5">
        <v>-1</v>
      </c>
      <c r="C1338" s="6">
        <v>0</v>
      </c>
      <c r="D1338" s="7">
        <f t="shared" si="37"/>
        <v>0</v>
      </c>
      <c r="E1338" s="6">
        <v>0</v>
      </c>
    </row>
    <row r="1339" spans="1:6" x14ac:dyDescent="0.25">
      <c r="A1339" t="s">
        <v>1333</v>
      </c>
      <c r="B1339" s="5">
        <v>-1</v>
      </c>
      <c r="C1339" s="6">
        <v>0</v>
      </c>
      <c r="D1339" s="7">
        <f t="shared" si="37"/>
        <v>0</v>
      </c>
      <c r="E1339" s="6">
        <v>0</v>
      </c>
    </row>
    <row r="1340" spans="1:6" x14ac:dyDescent="0.25">
      <c r="A1340" t="s">
        <v>1334</v>
      </c>
      <c r="B1340" s="5">
        <v>6</v>
      </c>
      <c r="C1340" s="6">
        <v>9.93</v>
      </c>
      <c r="D1340" s="7">
        <f t="shared" si="37"/>
        <v>11.7174</v>
      </c>
      <c r="E1340" s="6">
        <v>3.1533799999999998</v>
      </c>
    </row>
    <row r="1341" spans="1:6" x14ac:dyDescent="0.25">
      <c r="A1341" t="s">
        <v>1335</v>
      </c>
      <c r="B1341" s="5">
        <v>3</v>
      </c>
      <c r="C1341" s="6">
        <v>9.2966099999999994</v>
      </c>
      <c r="D1341" s="7">
        <f t="shared" si="37"/>
        <v>10.9699998</v>
      </c>
      <c r="E1341" s="6">
        <v>2.9522400000000002</v>
      </c>
    </row>
    <row r="1342" spans="1:6" x14ac:dyDescent="0.25">
      <c r="A1342" t="s">
        <v>1336</v>
      </c>
      <c r="B1342" s="5">
        <v>1</v>
      </c>
      <c r="C1342" s="6">
        <v>10.593220000000001</v>
      </c>
      <c r="D1342" s="7">
        <f t="shared" si="37"/>
        <v>12.499999600000001</v>
      </c>
      <c r="E1342" s="6">
        <v>3.3639899999999998</v>
      </c>
    </row>
    <row r="1343" spans="1:6" x14ac:dyDescent="0.25">
      <c r="A1343" t="s">
        <v>1337</v>
      </c>
      <c r="B1343" s="5">
        <v>6</v>
      </c>
      <c r="C1343" s="6">
        <v>8.89832</v>
      </c>
      <c r="D1343" s="7">
        <f t="shared" si="37"/>
        <v>10.5000176</v>
      </c>
      <c r="E1343" s="6">
        <v>2.8257599999999998</v>
      </c>
    </row>
    <row r="1344" spans="1:6" x14ac:dyDescent="0.25">
      <c r="A1344" t="s">
        <v>1338</v>
      </c>
      <c r="B1344" s="5">
        <v>6</v>
      </c>
      <c r="C1344" s="6">
        <v>4.91526</v>
      </c>
      <c r="D1344" s="7">
        <f t="shared" si="37"/>
        <v>5.8000068000000002</v>
      </c>
      <c r="E1344" s="6">
        <v>1.5609</v>
      </c>
    </row>
    <row r="1345" spans="1:6" x14ac:dyDescent="0.25">
      <c r="A1345" t="s">
        <v>1339</v>
      </c>
      <c r="B1345" s="5">
        <v>5</v>
      </c>
      <c r="C1345" s="6">
        <v>5.93222</v>
      </c>
      <c r="D1345" s="7">
        <f t="shared" si="37"/>
        <v>7.0000195999999999</v>
      </c>
      <c r="E1345" s="6">
        <v>1.88384</v>
      </c>
    </row>
    <row r="1346" spans="1:6" x14ac:dyDescent="0.25">
      <c r="A1346" t="s">
        <v>1340</v>
      </c>
      <c r="B1346" s="5">
        <v>22</v>
      </c>
      <c r="C1346" s="6">
        <v>1.96956</v>
      </c>
      <c r="D1346" s="7">
        <f t="shared" si="37"/>
        <v>2.3240807999999999</v>
      </c>
      <c r="E1346" s="6">
        <v>0.62546000000000002</v>
      </c>
    </row>
    <row r="1347" spans="1:6" x14ac:dyDescent="0.25">
      <c r="A1347" t="s">
        <v>1341</v>
      </c>
      <c r="B1347" s="5">
        <v>60</v>
      </c>
      <c r="C1347" s="6">
        <v>2.09863</v>
      </c>
      <c r="D1347" s="7">
        <v>2.1</v>
      </c>
      <c r="E1347" s="6">
        <v>0.64426000000000005</v>
      </c>
    </row>
    <row r="1348" spans="1:6" x14ac:dyDescent="0.25">
      <c r="A1348" t="s">
        <v>1342</v>
      </c>
      <c r="B1348" s="5">
        <v>8</v>
      </c>
      <c r="C1348" s="6">
        <v>1.9406699999999999</v>
      </c>
      <c r="D1348" s="7">
        <v>2.8</v>
      </c>
      <c r="E1348" s="6">
        <v>0.61628000000000005</v>
      </c>
    </row>
    <row r="1349" spans="1:6" x14ac:dyDescent="0.25">
      <c r="A1349" t="s">
        <v>1343</v>
      </c>
      <c r="B1349" s="5">
        <v>22</v>
      </c>
      <c r="C1349" s="6">
        <v>2.49499</v>
      </c>
      <c r="D1349" s="7">
        <f>+(C1349*0.18)+C1349</f>
        <v>2.9440881999999999</v>
      </c>
      <c r="E1349" s="6">
        <v>0.79230999999999996</v>
      </c>
    </row>
    <row r="1350" spans="1:6" x14ac:dyDescent="0.25">
      <c r="A1350" t="s">
        <v>1344</v>
      </c>
      <c r="B1350" s="5">
        <v>34</v>
      </c>
      <c r="C1350" s="6">
        <v>2.7631999999999999</v>
      </c>
      <c r="D1350" s="7">
        <f>+(C1350*0.18)+C1350</f>
        <v>3.2605759999999999</v>
      </c>
      <c r="E1350" s="6">
        <v>0.87748999999999999</v>
      </c>
    </row>
    <row r="1351" spans="1:6" x14ac:dyDescent="0.25">
      <c r="A1351" t="s">
        <v>1345</v>
      </c>
      <c r="B1351" s="5">
        <v>12</v>
      </c>
      <c r="C1351" s="6">
        <v>2.1185999999999998</v>
      </c>
      <c r="D1351" s="7">
        <f>+(C1351*0.18)+C1351</f>
        <v>2.4999479999999998</v>
      </c>
      <c r="E1351" s="6">
        <v>0.53634999999999999</v>
      </c>
    </row>
    <row r="1352" spans="1:6" x14ac:dyDescent="0.25">
      <c r="A1352" t="s">
        <v>1346</v>
      </c>
      <c r="B1352" s="5">
        <v>22</v>
      </c>
      <c r="C1352" s="6">
        <v>3.6525400000000001</v>
      </c>
      <c r="D1352" s="7">
        <f>+(C1352*0.18)+C1352</f>
        <v>4.3099971999999998</v>
      </c>
      <c r="E1352" s="6">
        <v>1.15991</v>
      </c>
    </row>
    <row r="1353" spans="1:6" x14ac:dyDescent="0.25">
      <c r="A1353" t="s">
        <v>1347</v>
      </c>
      <c r="B1353" s="5">
        <v>22</v>
      </c>
      <c r="C1353" s="6">
        <v>4.2164799999999998</v>
      </c>
      <c r="D1353" s="7">
        <v>4.333333333333333</v>
      </c>
      <c r="E1353" s="6">
        <v>1.3389899999999999</v>
      </c>
      <c r="F1353" s="8">
        <v>7</v>
      </c>
    </row>
    <row r="1354" spans="1:6" x14ac:dyDescent="0.25">
      <c r="A1354" t="s">
        <v>1348</v>
      </c>
      <c r="B1354" s="5">
        <v>12</v>
      </c>
      <c r="C1354" s="6">
        <v>5.9321999999999999</v>
      </c>
      <c r="D1354" s="7">
        <f t="shared" ref="D1354:D1359" si="38">+(C1354*0.18)+C1354</f>
        <v>6.9999959999999994</v>
      </c>
      <c r="E1354" s="6">
        <v>1.88384</v>
      </c>
    </row>
    <row r="1355" spans="1:6" x14ac:dyDescent="0.25">
      <c r="A1355" t="s">
        <v>1349</v>
      </c>
      <c r="B1355" s="5">
        <v>12</v>
      </c>
      <c r="C1355" s="6">
        <v>2.5499999999999998</v>
      </c>
      <c r="D1355" s="7">
        <f t="shared" si="38"/>
        <v>3.0089999999999999</v>
      </c>
      <c r="E1355" s="6">
        <v>0.80978000000000006</v>
      </c>
    </row>
    <row r="1356" spans="1:6" x14ac:dyDescent="0.25">
      <c r="A1356" t="s">
        <v>1350</v>
      </c>
      <c r="B1356" s="5">
        <v>12</v>
      </c>
      <c r="C1356" s="6">
        <v>2.64</v>
      </c>
      <c r="D1356" s="7">
        <f t="shared" si="38"/>
        <v>3.1152000000000002</v>
      </c>
      <c r="E1356" s="6">
        <v>0.83835999999999999</v>
      </c>
    </row>
    <row r="1357" spans="1:6" x14ac:dyDescent="0.25">
      <c r="A1357" t="s">
        <v>1351</v>
      </c>
      <c r="B1357" s="5">
        <v>9</v>
      </c>
      <c r="C1357" s="6">
        <v>1.8640000000000001</v>
      </c>
      <c r="D1357" s="7">
        <f t="shared" si="38"/>
        <v>2.1995200000000001</v>
      </c>
      <c r="E1357" s="6">
        <v>0.59192999999999996</v>
      </c>
    </row>
    <row r="1358" spans="1:6" x14ac:dyDescent="0.25">
      <c r="A1358" t="s">
        <v>1352</v>
      </c>
      <c r="B1358" s="5">
        <v>2</v>
      </c>
      <c r="C1358" s="6">
        <v>45.271180000000001</v>
      </c>
      <c r="D1358" s="7">
        <f t="shared" si="38"/>
        <v>53.419992399999998</v>
      </c>
      <c r="E1358" s="6">
        <v>11.888439999999999</v>
      </c>
    </row>
    <row r="1359" spans="1:6" x14ac:dyDescent="0.25">
      <c r="A1359" t="s">
        <v>1353</v>
      </c>
      <c r="B1359" s="5">
        <v>1</v>
      </c>
      <c r="C1359" s="6">
        <v>15.14406</v>
      </c>
      <c r="D1359" s="7">
        <f t="shared" si="38"/>
        <v>17.8699908</v>
      </c>
      <c r="E1359" s="6">
        <v>4.8091600000000003</v>
      </c>
    </row>
    <row r="1360" spans="1:6" x14ac:dyDescent="0.25">
      <c r="A1360" t="s">
        <v>1354</v>
      </c>
      <c r="D1360" s="7">
        <v>2.2999999999999998</v>
      </c>
    </row>
    <row r="1361" spans="1:6" x14ac:dyDescent="0.25">
      <c r="A1361" t="s">
        <v>1355</v>
      </c>
      <c r="D1361" s="7">
        <v>3.52</v>
      </c>
    </row>
    <row r="1362" spans="1:6" x14ac:dyDescent="0.25">
      <c r="A1362" t="s">
        <v>1356</v>
      </c>
      <c r="B1362" s="5">
        <v>2</v>
      </c>
      <c r="C1362" s="6">
        <v>52.161009999999997</v>
      </c>
      <c r="D1362" s="7">
        <f t="shared" ref="D1362:D1367" si="39">+(C1362*0.18)+C1362</f>
        <v>61.549991800000001</v>
      </c>
      <c r="E1362" s="6">
        <v>13.69774</v>
      </c>
    </row>
    <row r="1363" spans="1:6" x14ac:dyDescent="0.25">
      <c r="A1363" t="s">
        <v>1357</v>
      </c>
      <c r="B1363" s="5">
        <v>-2</v>
      </c>
      <c r="C1363" s="6">
        <v>0</v>
      </c>
      <c r="D1363" s="7">
        <f t="shared" si="39"/>
        <v>0</v>
      </c>
      <c r="E1363" s="6">
        <v>0</v>
      </c>
    </row>
    <row r="1364" spans="1:6" x14ac:dyDescent="0.25">
      <c r="A1364" t="s">
        <v>1358</v>
      </c>
      <c r="B1364" s="5">
        <v>-1</v>
      </c>
      <c r="C1364" s="6">
        <v>0</v>
      </c>
      <c r="D1364" s="7">
        <f t="shared" si="39"/>
        <v>0</v>
      </c>
      <c r="E1364" s="6">
        <v>0</v>
      </c>
    </row>
    <row r="1365" spans="1:6" x14ac:dyDescent="0.25">
      <c r="A1365" t="s">
        <v>1359</v>
      </c>
      <c r="B1365" s="5">
        <v>8</v>
      </c>
      <c r="C1365" s="6">
        <v>10.593220000000001</v>
      </c>
      <c r="D1365" s="7">
        <f t="shared" si="39"/>
        <v>12.499999600000001</v>
      </c>
      <c r="E1365" s="6">
        <v>3.3639899999999998</v>
      </c>
    </row>
    <row r="1366" spans="1:6" x14ac:dyDescent="0.25">
      <c r="A1366" t="s">
        <v>1360</v>
      </c>
      <c r="B1366" s="5">
        <v>4</v>
      </c>
      <c r="C1366" s="6">
        <v>11.8644</v>
      </c>
      <c r="D1366" s="7">
        <f t="shared" si="39"/>
        <v>13.999991999999999</v>
      </c>
      <c r="E1366" s="6">
        <v>3.7676699999999999</v>
      </c>
    </row>
    <row r="1367" spans="1:6" x14ac:dyDescent="0.25">
      <c r="A1367" t="s">
        <v>1361</v>
      </c>
      <c r="B1367" s="5">
        <v>3</v>
      </c>
      <c r="C1367" s="6">
        <v>13.98305</v>
      </c>
      <c r="D1367" s="7">
        <f t="shared" si="39"/>
        <v>16.499998999999999</v>
      </c>
      <c r="E1367" s="6">
        <v>4.4404700000000004</v>
      </c>
    </row>
    <row r="1368" spans="1:6" x14ac:dyDescent="0.25">
      <c r="A1368" t="s">
        <v>1362</v>
      </c>
      <c r="D1368" s="7">
        <v>18</v>
      </c>
    </row>
    <row r="1369" spans="1:6" x14ac:dyDescent="0.25">
      <c r="A1369" t="s">
        <v>1363</v>
      </c>
      <c r="D1369" s="7">
        <v>22.2</v>
      </c>
    </row>
    <row r="1370" spans="1:6" x14ac:dyDescent="0.25">
      <c r="A1370" t="s">
        <v>1364</v>
      </c>
      <c r="B1370" s="5">
        <v>3</v>
      </c>
      <c r="C1370" s="6">
        <v>22.881350000000001</v>
      </c>
      <c r="D1370" s="7">
        <f>+(C1370*0.18)+C1370</f>
        <v>26.999993000000003</v>
      </c>
      <c r="E1370" s="6">
        <v>7.2662300000000002</v>
      </c>
      <c r="F1370" s="8">
        <v>35</v>
      </c>
    </row>
    <row r="1371" spans="1:6" x14ac:dyDescent="0.25">
      <c r="A1371" t="s">
        <v>1365</v>
      </c>
      <c r="D1371" s="7"/>
      <c r="F1371" s="8">
        <v>38</v>
      </c>
    </row>
    <row r="1372" spans="1:6" x14ac:dyDescent="0.25">
      <c r="A1372" t="s">
        <v>1366</v>
      </c>
      <c r="D1372" s="7">
        <v>17.8</v>
      </c>
    </row>
    <row r="1373" spans="1:6" x14ac:dyDescent="0.25">
      <c r="A1373" t="s">
        <v>1367</v>
      </c>
      <c r="D1373" s="7">
        <v>22.21</v>
      </c>
    </row>
    <row r="1374" spans="1:6" x14ac:dyDescent="0.25">
      <c r="A1374" t="s">
        <v>1368</v>
      </c>
      <c r="B1374" s="5">
        <v>2</v>
      </c>
      <c r="C1374" s="6">
        <v>11.61016</v>
      </c>
      <c r="D1374" s="7">
        <f>+(C1374*0.18)+C1374</f>
        <v>13.6999888</v>
      </c>
      <c r="E1374" s="6">
        <v>3.6869399999999999</v>
      </c>
    </row>
    <row r="1375" spans="1:6" x14ac:dyDescent="0.25">
      <c r="A1375" t="s">
        <v>1369</v>
      </c>
      <c r="B1375" s="5">
        <v>1</v>
      </c>
      <c r="C1375" s="6">
        <v>10.593220000000001</v>
      </c>
      <c r="D1375" s="7">
        <f>+(C1375*0.18)+C1375</f>
        <v>12.499999600000001</v>
      </c>
      <c r="E1375" s="6">
        <v>3.3639899999999998</v>
      </c>
    </row>
    <row r="1376" spans="1:6" x14ac:dyDescent="0.25">
      <c r="A1376" t="s">
        <v>1370</v>
      </c>
      <c r="B1376" s="5">
        <v>8</v>
      </c>
      <c r="C1376" s="6">
        <v>9.4438399999999998</v>
      </c>
      <c r="D1376" s="7">
        <f>+(C1376*0.18)+C1376</f>
        <v>11.1437312</v>
      </c>
      <c r="E1376" s="6">
        <v>662.23218999999995</v>
      </c>
    </row>
    <row r="1377" spans="1:6" x14ac:dyDescent="0.25">
      <c r="A1377" t="s">
        <v>1371</v>
      </c>
      <c r="D1377" s="7">
        <v>13.2</v>
      </c>
      <c r="F1377" s="8">
        <v>20</v>
      </c>
    </row>
    <row r="1378" spans="1:6" x14ac:dyDescent="0.25">
      <c r="A1378" t="s">
        <v>1372</v>
      </c>
      <c r="B1378" s="5">
        <v>6</v>
      </c>
      <c r="C1378" s="6">
        <v>21.186440000000001</v>
      </c>
      <c r="D1378" s="7">
        <v>29</v>
      </c>
      <c r="E1378" s="6">
        <v>6.7279900000000001</v>
      </c>
      <c r="F1378" s="8">
        <v>48</v>
      </c>
    </row>
    <row r="1379" spans="1:6" x14ac:dyDescent="0.25">
      <c r="A1379" t="s">
        <v>1373</v>
      </c>
      <c r="B1379" s="5">
        <v>5</v>
      </c>
      <c r="C1379" s="6">
        <v>8.4745699999999999</v>
      </c>
      <c r="D1379" s="7">
        <v>13.2</v>
      </c>
      <c r="E1379" s="6">
        <v>2.6911900000000002</v>
      </c>
      <c r="F1379" s="8">
        <v>20</v>
      </c>
    </row>
    <row r="1380" spans="1:6" x14ac:dyDescent="0.25">
      <c r="A1380" t="s">
        <v>1374</v>
      </c>
      <c r="B1380" s="5">
        <v>-2</v>
      </c>
      <c r="C1380" s="6">
        <v>0</v>
      </c>
      <c r="D1380" s="7">
        <v>29</v>
      </c>
      <c r="E1380" s="6">
        <v>0</v>
      </c>
      <c r="F1380" s="8">
        <v>48</v>
      </c>
    </row>
    <row r="1381" spans="1:6" x14ac:dyDescent="0.25">
      <c r="A1381" t="s">
        <v>1375</v>
      </c>
      <c r="D1381" s="7">
        <v>13.2</v>
      </c>
      <c r="F1381" s="8">
        <v>20</v>
      </c>
    </row>
    <row r="1382" spans="1:6" x14ac:dyDescent="0.25">
      <c r="A1382" t="s">
        <v>1376</v>
      </c>
      <c r="D1382" s="7">
        <v>29</v>
      </c>
      <c r="F1382" s="8">
        <v>48</v>
      </c>
    </row>
    <row r="1383" spans="1:6" x14ac:dyDescent="0.25">
      <c r="A1383" t="s">
        <v>1376</v>
      </c>
      <c r="B1383" s="5">
        <v>4</v>
      </c>
      <c r="C1383" s="6">
        <v>23.728809999999999</v>
      </c>
      <c r="D1383" s="7">
        <f>+(C1383*0.18)+C1383</f>
        <v>27.999995800000001</v>
      </c>
      <c r="E1383" s="6">
        <v>7.5353500000000002</v>
      </c>
    </row>
    <row r="1384" spans="1:6" x14ac:dyDescent="0.25">
      <c r="A1384" t="s">
        <v>1377</v>
      </c>
      <c r="B1384" s="5">
        <v>5</v>
      </c>
      <c r="C1384" s="6">
        <v>8.4745699999999999</v>
      </c>
      <c r="D1384" s="7">
        <v>13.2</v>
      </c>
      <c r="E1384" s="6">
        <v>2.6911900000000002</v>
      </c>
      <c r="F1384" s="8">
        <v>20</v>
      </c>
    </row>
    <row r="1385" spans="1:6" x14ac:dyDescent="0.25">
      <c r="A1385" t="s">
        <v>1377</v>
      </c>
      <c r="D1385" s="7">
        <v>16</v>
      </c>
    </row>
    <row r="1386" spans="1:6" x14ac:dyDescent="0.25">
      <c r="A1386" t="s">
        <v>1378</v>
      </c>
      <c r="B1386" s="5">
        <v>4</v>
      </c>
      <c r="C1386" s="6">
        <v>4.2372800000000002</v>
      </c>
      <c r="D1386" s="7">
        <f>+(C1386*0.18)+C1386</f>
        <v>4.9999903999999997</v>
      </c>
      <c r="E1386" s="6">
        <v>1.3455999999999999</v>
      </c>
    </row>
    <row r="1387" spans="1:6" x14ac:dyDescent="0.25">
      <c r="A1387" t="s">
        <v>1379</v>
      </c>
      <c r="B1387" s="5">
        <v>-1</v>
      </c>
      <c r="C1387" s="6">
        <v>0</v>
      </c>
      <c r="D1387" s="7">
        <v>13.8</v>
      </c>
      <c r="E1387" s="6">
        <v>0</v>
      </c>
    </row>
    <row r="1388" spans="1:6" x14ac:dyDescent="0.25">
      <c r="A1388" t="s">
        <v>1380</v>
      </c>
      <c r="B1388" s="5">
        <v>12</v>
      </c>
      <c r="C1388" s="6">
        <v>2.64</v>
      </c>
      <c r="D1388" s="7">
        <f>+(C1388*0.18)+C1388</f>
        <v>3.1152000000000002</v>
      </c>
      <c r="E1388" s="6">
        <v>0.83835999999999999</v>
      </c>
    </row>
    <row r="1389" spans="1:6" x14ac:dyDescent="0.25">
      <c r="A1389" t="s">
        <v>1381</v>
      </c>
      <c r="B1389" s="5">
        <v>6</v>
      </c>
      <c r="C1389" s="6">
        <v>15.25423</v>
      </c>
      <c r="D1389" s="7">
        <f>+(C1389*0.18)+C1389</f>
        <v>17.999991399999999</v>
      </c>
      <c r="E1389" s="6">
        <v>4.84415</v>
      </c>
    </row>
    <row r="1390" spans="1:6" x14ac:dyDescent="0.25">
      <c r="A1390" t="s">
        <v>1382</v>
      </c>
      <c r="B1390" s="5">
        <v>-2</v>
      </c>
      <c r="C1390" s="6">
        <v>0</v>
      </c>
      <c r="D1390" s="7">
        <f>+(C1390*0.18)+C1390</f>
        <v>0</v>
      </c>
      <c r="E1390" s="6">
        <v>0</v>
      </c>
    </row>
    <row r="1391" spans="1:6" x14ac:dyDescent="0.25">
      <c r="A1391" t="s">
        <v>1383</v>
      </c>
      <c r="D1391" s="7">
        <v>1.8</v>
      </c>
      <c r="F1391" s="8">
        <v>3</v>
      </c>
    </row>
    <row r="1392" spans="1:6" x14ac:dyDescent="0.25">
      <c r="A1392" t="s">
        <v>1384</v>
      </c>
      <c r="B1392" s="5">
        <v>19</v>
      </c>
      <c r="C1392" s="6">
        <v>6.7534999999999998</v>
      </c>
      <c r="D1392" s="7">
        <f>+(C1392*0.18)+C1392</f>
        <v>7.9691299999999998</v>
      </c>
      <c r="E1392" s="6">
        <v>2.1446499999999999</v>
      </c>
      <c r="F1392" s="8">
        <v>14</v>
      </c>
    </row>
    <row r="1393" spans="1:6" x14ac:dyDescent="0.25">
      <c r="A1393" t="s">
        <v>1385</v>
      </c>
      <c r="B1393" s="5">
        <v>6</v>
      </c>
      <c r="C1393" s="6">
        <v>6.2740099999999996</v>
      </c>
      <c r="D1393" s="7">
        <f>+(C1393*0.18)+C1393</f>
        <v>7.4033317999999992</v>
      </c>
      <c r="E1393" s="6">
        <v>1.99238</v>
      </c>
      <c r="F1393" s="8">
        <v>14</v>
      </c>
    </row>
    <row r="1394" spans="1:6" x14ac:dyDescent="0.25">
      <c r="A1394" t="s">
        <v>1386</v>
      </c>
      <c r="B1394" s="5">
        <v>-5</v>
      </c>
      <c r="C1394" s="6">
        <v>0</v>
      </c>
      <c r="D1394" s="7">
        <v>18</v>
      </c>
      <c r="E1394" s="6">
        <v>0</v>
      </c>
    </row>
    <row r="1395" spans="1:6" x14ac:dyDescent="0.25">
      <c r="A1395" t="s">
        <v>1387</v>
      </c>
      <c r="B1395" s="5">
        <v>3</v>
      </c>
      <c r="C1395" s="6">
        <v>7.52</v>
      </c>
      <c r="D1395" s="7">
        <f>+(C1395*0.18)+C1395</f>
        <v>8.8735999999999997</v>
      </c>
      <c r="E1395" s="6">
        <v>2.3880599999999998</v>
      </c>
    </row>
    <row r="1396" spans="1:6" x14ac:dyDescent="0.25">
      <c r="A1396" t="s">
        <v>1388</v>
      </c>
      <c r="B1396" s="5">
        <v>3</v>
      </c>
      <c r="C1396" s="6">
        <v>14.08</v>
      </c>
      <c r="D1396" s="7">
        <f>+(C1396*0.18)+C1396</f>
        <v>16.6144</v>
      </c>
      <c r="E1396" s="6">
        <v>4.47126</v>
      </c>
    </row>
    <row r="1397" spans="1:6" x14ac:dyDescent="0.25">
      <c r="A1397" t="s">
        <v>1389</v>
      </c>
      <c r="B1397" s="5">
        <v>3</v>
      </c>
      <c r="C1397" s="6">
        <v>10.33</v>
      </c>
      <c r="D1397" s="7">
        <f>+(C1397*0.18)+C1397</f>
        <v>12.189399999999999</v>
      </c>
      <c r="E1397" s="6">
        <v>3.2804099999999998</v>
      </c>
    </row>
    <row r="1398" spans="1:6" x14ac:dyDescent="0.25">
      <c r="A1398" t="s">
        <v>1390</v>
      </c>
      <c r="B1398" s="5">
        <v>5</v>
      </c>
      <c r="C1398" s="6">
        <v>5.08474</v>
      </c>
      <c r="D1398" s="7">
        <f>+(C1398*0.18)+C1398</f>
        <v>5.9999932000000005</v>
      </c>
      <c r="E1398" s="6">
        <v>1.6147199999999999</v>
      </c>
    </row>
    <row r="1399" spans="1:6" x14ac:dyDescent="0.25">
      <c r="A1399" t="s">
        <v>1391</v>
      </c>
      <c r="D1399" s="7">
        <v>4</v>
      </c>
    </row>
    <row r="1400" spans="1:6" x14ac:dyDescent="0.25">
      <c r="A1400" t="s">
        <v>1392</v>
      </c>
      <c r="D1400" s="7">
        <v>3.5</v>
      </c>
    </row>
    <row r="1401" spans="1:6" x14ac:dyDescent="0.25">
      <c r="A1401" t="s">
        <v>1393</v>
      </c>
      <c r="B1401" s="5">
        <v>2</v>
      </c>
      <c r="C1401" s="6">
        <v>29.661000000000001</v>
      </c>
      <c r="D1401" s="7">
        <f>+(C1401*0.18)+C1401</f>
        <v>34.999980000000001</v>
      </c>
      <c r="E1401" s="6">
        <v>9.4191800000000008</v>
      </c>
    </row>
    <row r="1402" spans="1:6" x14ac:dyDescent="0.25">
      <c r="A1402" t="s">
        <v>1394</v>
      </c>
      <c r="B1402" s="5">
        <v>1</v>
      </c>
      <c r="C1402" s="6">
        <v>123.04237000000001</v>
      </c>
      <c r="D1402" s="7">
        <f>+(C1402*0.18)+C1402</f>
        <v>145.1899966</v>
      </c>
      <c r="E1402" s="6">
        <v>39.07347</v>
      </c>
    </row>
    <row r="1403" spans="1:6" x14ac:dyDescent="0.25">
      <c r="A1403" t="s">
        <v>1395</v>
      </c>
      <c r="B1403" s="5">
        <v>24</v>
      </c>
      <c r="C1403" s="6">
        <v>1.6949099999999999</v>
      </c>
      <c r="D1403" s="7">
        <f>+(C1403*0.18)+C1403</f>
        <v>1.9999937999999999</v>
      </c>
      <c r="E1403" s="6">
        <v>0.53824000000000005</v>
      </c>
    </row>
    <row r="1404" spans="1:6" x14ac:dyDescent="0.25">
      <c r="A1404" t="s">
        <v>1396</v>
      </c>
      <c r="B1404" s="5">
        <v>6</v>
      </c>
      <c r="C1404" s="6">
        <v>2.1186400000000001</v>
      </c>
      <c r="D1404" s="7">
        <f>+(C1404*0.18)+C1404</f>
        <v>2.4999951999999999</v>
      </c>
      <c r="E1404" s="6">
        <v>0.67279999999999995</v>
      </c>
    </row>
    <row r="1405" spans="1:6" x14ac:dyDescent="0.25">
      <c r="A1405" t="s">
        <v>1397</v>
      </c>
      <c r="D1405" s="7">
        <v>95</v>
      </c>
    </row>
    <row r="1406" spans="1:6" x14ac:dyDescent="0.25">
      <c r="A1406" t="s">
        <v>1398</v>
      </c>
      <c r="D1406" s="7">
        <v>200</v>
      </c>
    </row>
    <row r="1407" spans="1:6" x14ac:dyDescent="0.25">
      <c r="A1407" t="s">
        <v>1398</v>
      </c>
      <c r="B1407" s="5">
        <v>2</v>
      </c>
      <c r="C1407" s="6">
        <v>72.881349999999998</v>
      </c>
      <c r="D1407" s="7">
        <v>190</v>
      </c>
      <c r="E1407" s="6">
        <v>23.144279999999998</v>
      </c>
      <c r="F1407" s="8">
        <v>8.5</v>
      </c>
    </row>
    <row r="1408" spans="1:6" x14ac:dyDescent="0.25">
      <c r="A1408" t="s">
        <v>1399</v>
      </c>
      <c r="D1408" s="7">
        <v>190</v>
      </c>
    </row>
    <row r="1409" spans="1:6" x14ac:dyDescent="0.25">
      <c r="A1409" t="s">
        <v>1400</v>
      </c>
      <c r="B1409" s="5">
        <v>2</v>
      </c>
      <c r="C1409" s="6">
        <v>83.050839999999994</v>
      </c>
      <c r="D1409" s="7">
        <v>205</v>
      </c>
      <c r="E1409" s="6">
        <v>26.373719999999999</v>
      </c>
      <c r="F1409" s="8">
        <v>9</v>
      </c>
    </row>
    <row r="1410" spans="1:6" x14ac:dyDescent="0.25">
      <c r="A1410" t="s">
        <v>1401</v>
      </c>
      <c r="D1410" s="7">
        <v>200</v>
      </c>
      <c r="F1410" s="8">
        <v>9</v>
      </c>
    </row>
    <row r="1411" spans="1:6" x14ac:dyDescent="0.25">
      <c r="A1411" t="s">
        <v>1402</v>
      </c>
      <c r="D1411" s="7">
        <v>220</v>
      </c>
    </row>
    <row r="1412" spans="1:6" x14ac:dyDescent="0.25">
      <c r="A1412" t="s">
        <v>1403</v>
      </c>
      <c r="D1412" s="7">
        <v>195</v>
      </c>
    </row>
    <row r="1413" spans="1:6" x14ac:dyDescent="0.25">
      <c r="A1413" t="s">
        <v>1404</v>
      </c>
      <c r="B1413" s="5">
        <v>30</v>
      </c>
      <c r="C1413" s="6">
        <v>6.2146800000000004</v>
      </c>
      <c r="D1413" s="7">
        <f>+(C1413*0.18)+C1413</f>
        <v>7.3333224000000001</v>
      </c>
      <c r="E1413" s="6">
        <v>1.9735400000000001</v>
      </c>
    </row>
    <row r="1414" spans="1:6" x14ac:dyDescent="0.25">
      <c r="A1414" t="s">
        <v>1405</v>
      </c>
      <c r="B1414" s="5">
        <v>132</v>
      </c>
      <c r="C1414" s="6">
        <v>5.7282200000000003</v>
      </c>
      <c r="D1414" s="7">
        <v>670</v>
      </c>
      <c r="E1414" s="6">
        <v>1.8190599999999999</v>
      </c>
    </row>
    <row r="1415" spans="1:6" x14ac:dyDescent="0.25">
      <c r="A1415" t="s">
        <v>1406</v>
      </c>
      <c r="B1415" s="5">
        <v>355</v>
      </c>
      <c r="C1415" s="6">
        <v>3.3898299999999999</v>
      </c>
      <c r="D1415" s="7">
        <f>+(C1415*0.18)+C1415</f>
        <v>3.9999994000000001</v>
      </c>
      <c r="E1415" s="6">
        <v>1.0764800000000001</v>
      </c>
    </row>
    <row r="1416" spans="1:6" x14ac:dyDescent="0.25">
      <c r="A1416" t="s">
        <v>1407</v>
      </c>
      <c r="B1416" s="5">
        <v>-139</v>
      </c>
      <c r="C1416" s="6">
        <v>0</v>
      </c>
      <c r="D1416" s="7">
        <f>+(C1416*0.18)+C1416</f>
        <v>0</v>
      </c>
      <c r="E1416" s="6">
        <v>0</v>
      </c>
    </row>
    <row r="1417" spans="1:6" x14ac:dyDescent="0.25">
      <c r="A1417" t="s">
        <v>1408</v>
      </c>
      <c r="D1417" s="7">
        <v>8</v>
      </c>
    </row>
    <row r="1418" spans="1:6" x14ac:dyDescent="0.25">
      <c r="A1418" t="s">
        <v>1409</v>
      </c>
      <c r="D1418" s="7">
        <v>8.5</v>
      </c>
    </row>
    <row r="1419" spans="1:6" x14ac:dyDescent="0.25">
      <c r="A1419" t="s">
        <v>1410</v>
      </c>
      <c r="D1419" s="7">
        <v>195</v>
      </c>
    </row>
    <row r="1420" spans="1:6" x14ac:dyDescent="0.25">
      <c r="A1420" t="s">
        <v>1411</v>
      </c>
      <c r="B1420" s="5">
        <v>-40</v>
      </c>
      <c r="C1420" s="6">
        <v>0</v>
      </c>
      <c r="D1420" s="7">
        <f>+(C1420*0.18)+C1420</f>
        <v>0</v>
      </c>
      <c r="E1420" s="6">
        <v>0</v>
      </c>
    </row>
    <row r="1421" spans="1:6" x14ac:dyDescent="0.25">
      <c r="A1421" t="s">
        <v>1412</v>
      </c>
      <c r="B1421" s="5">
        <v>88</v>
      </c>
      <c r="C1421" s="6">
        <v>0.16949</v>
      </c>
      <c r="D1421" s="7">
        <f>+(C1421*0.18)+C1421</f>
        <v>0.19999820000000001</v>
      </c>
      <c r="E1421" s="6">
        <v>5.382E-2</v>
      </c>
    </row>
    <row r="1422" spans="1:6" x14ac:dyDescent="0.25">
      <c r="A1422" t="s">
        <v>1413</v>
      </c>
      <c r="B1422" s="5">
        <v>100</v>
      </c>
      <c r="C1422" s="6">
        <v>0.25423000000000001</v>
      </c>
      <c r="D1422" s="7">
        <f>+(C1422*0.18)+C1422</f>
        <v>0.29999140000000002</v>
      </c>
      <c r="E1422" s="6">
        <v>8.0729999999999996E-2</v>
      </c>
    </row>
    <row r="1423" spans="1:6" x14ac:dyDescent="0.25">
      <c r="A1423" t="s">
        <v>1414</v>
      </c>
      <c r="B1423" s="5">
        <v>-6</v>
      </c>
      <c r="C1423" s="6">
        <v>0</v>
      </c>
      <c r="D1423" s="7">
        <v>82</v>
      </c>
      <c r="E1423" s="6">
        <v>0</v>
      </c>
    </row>
    <row r="1424" spans="1:6" x14ac:dyDescent="0.25">
      <c r="A1424" t="s">
        <v>1415</v>
      </c>
      <c r="B1424" s="5">
        <v>97</v>
      </c>
      <c r="C1424" s="6">
        <v>0.76271</v>
      </c>
      <c r="D1424" s="7">
        <f>+(C1424*0.18)+C1424</f>
        <v>0.89999779999999996</v>
      </c>
      <c r="E1424" s="6">
        <v>0.24221000000000001</v>
      </c>
      <c r="F1424" s="8">
        <v>2</v>
      </c>
    </row>
    <row r="1425" spans="1:6" x14ac:dyDescent="0.25">
      <c r="A1425" t="s">
        <v>1416</v>
      </c>
      <c r="B1425" s="5">
        <v>-10</v>
      </c>
      <c r="C1425" s="6">
        <v>0</v>
      </c>
      <c r="D1425" s="7">
        <f>+(C1425*0.18)+C1425</f>
        <v>0</v>
      </c>
      <c r="E1425" s="6">
        <v>0</v>
      </c>
    </row>
    <row r="1426" spans="1:6" x14ac:dyDescent="0.25">
      <c r="A1426" t="s">
        <v>1417</v>
      </c>
      <c r="B1426" s="5">
        <v>-57</v>
      </c>
      <c r="C1426" s="6">
        <v>0</v>
      </c>
      <c r="D1426" s="7">
        <v>115</v>
      </c>
      <c r="E1426" s="6">
        <v>0</v>
      </c>
    </row>
    <row r="1427" spans="1:6" x14ac:dyDescent="0.25">
      <c r="A1427" t="s">
        <v>1418</v>
      </c>
      <c r="D1427" s="7">
        <v>82</v>
      </c>
    </row>
    <row r="1428" spans="1:6" x14ac:dyDescent="0.25">
      <c r="A1428" t="s">
        <v>1419</v>
      </c>
      <c r="D1428" s="7">
        <v>130</v>
      </c>
    </row>
    <row r="1429" spans="1:6" x14ac:dyDescent="0.25">
      <c r="A1429" t="s">
        <v>1420</v>
      </c>
      <c r="B1429" s="5">
        <v>83</v>
      </c>
      <c r="C1429" s="6">
        <v>0.42371999999999999</v>
      </c>
      <c r="D1429" s="7">
        <v>110</v>
      </c>
      <c r="E1429" s="6">
        <v>0.13456000000000001</v>
      </c>
    </row>
    <row r="1430" spans="1:6" x14ac:dyDescent="0.25">
      <c r="A1430" t="s">
        <v>1421</v>
      </c>
      <c r="B1430" s="5">
        <v>-3</v>
      </c>
      <c r="C1430" s="6">
        <v>0</v>
      </c>
      <c r="D1430" s="7">
        <v>5.9</v>
      </c>
      <c r="E1430" s="6">
        <v>0</v>
      </c>
    </row>
    <row r="1431" spans="1:6" x14ac:dyDescent="0.25">
      <c r="A1431" t="s">
        <v>1422</v>
      </c>
      <c r="B1431" s="5">
        <v>-1</v>
      </c>
      <c r="C1431" s="6">
        <v>0</v>
      </c>
      <c r="D1431" s="7">
        <v>5.9</v>
      </c>
      <c r="E1431" s="6">
        <v>0</v>
      </c>
    </row>
    <row r="1432" spans="1:6" x14ac:dyDescent="0.25">
      <c r="A1432" t="s">
        <v>1423</v>
      </c>
      <c r="B1432" s="5">
        <v>6</v>
      </c>
      <c r="C1432" s="6">
        <v>10.16949</v>
      </c>
      <c r="D1432" s="7">
        <f>+(C1432*0.18)+C1432</f>
        <v>11.9999982</v>
      </c>
      <c r="E1432" s="6">
        <v>3.2294299999999998</v>
      </c>
      <c r="F1432" s="8">
        <v>18</v>
      </c>
    </row>
    <row r="1433" spans="1:6" x14ac:dyDescent="0.25">
      <c r="A1433" t="s">
        <v>1424</v>
      </c>
      <c r="B1433" s="5">
        <v>6</v>
      </c>
      <c r="C1433" s="6">
        <v>9.3220299999999998</v>
      </c>
      <c r="D1433" s="7">
        <f>+(C1433*0.18)+C1433</f>
        <v>10.9999954</v>
      </c>
      <c r="E1433" s="6">
        <v>2.9603100000000002</v>
      </c>
      <c r="F1433" s="8">
        <v>18</v>
      </c>
    </row>
    <row r="1434" spans="1:6" x14ac:dyDescent="0.25">
      <c r="A1434" t="s">
        <v>1425</v>
      </c>
      <c r="B1434" s="5">
        <v>6</v>
      </c>
      <c r="C1434" s="6">
        <v>12.26271</v>
      </c>
      <c r="D1434" s="7">
        <f>+(C1434*0.18)+C1434</f>
        <v>14.4699978</v>
      </c>
      <c r="E1434" s="6">
        <v>3.8941599999999998</v>
      </c>
    </row>
    <row r="1435" spans="1:6" x14ac:dyDescent="0.25">
      <c r="A1435" t="s">
        <v>1426</v>
      </c>
      <c r="D1435" s="7">
        <v>31.29</v>
      </c>
      <c r="F1435" s="8">
        <v>50</v>
      </c>
    </row>
    <row r="1436" spans="1:6" x14ac:dyDescent="0.25">
      <c r="A1436" t="s">
        <v>1427</v>
      </c>
      <c r="D1436" s="7">
        <v>58</v>
      </c>
    </row>
    <row r="1437" spans="1:6" x14ac:dyDescent="0.25">
      <c r="A1437" t="s">
        <v>1428</v>
      </c>
      <c r="D1437" s="7">
        <v>65.5</v>
      </c>
    </row>
    <row r="1438" spans="1:6" x14ac:dyDescent="0.25">
      <c r="A1438" t="s">
        <v>1429</v>
      </c>
      <c r="B1438" s="5">
        <v>12</v>
      </c>
      <c r="C1438" s="6">
        <v>8.8983000000000008</v>
      </c>
      <c r="D1438" s="7">
        <f>+(C1438*0.18)+C1438</f>
        <v>10.499994000000001</v>
      </c>
      <c r="E1438" s="6">
        <v>2.8257500000000002</v>
      </c>
    </row>
    <row r="1439" spans="1:6" x14ac:dyDescent="0.25">
      <c r="A1439" t="s">
        <v>1430</v>
      </c>
      <c r="D1439" s="7">
        <v>25</v>
      </c>
    </row>
    <row r="1440" spans="1:6" x14ac:dyDescent="0.25">
      <c r="A1440" t="s">
        <v>1431</v>
      </c>
      <c r="D1440" s="7">
        <v>8.9</v>
      </c>
    </row>
    <row r="1441" spans="1:6" x14ac:dyDescent="0.25">
      <c r="A1441" t="s">
        <v>1432</v>
      </c>
      <c r="B1441" s="5">
        <v>4</v>
      </c>
      <c r="C1441" s="6">
        <v>5.75</v>
      </c>
      <c r="D1441" s="7">
        <f>+(C1441*0.18)+C1441</f>
        <v>6.7850000000000001</v>
      </c>
      <c r="E1441" s="6">
        <v>1.8259799999999999</v>
      </c>
    </row>
    <row r="1442" spans="1:6" x14ac:dyDescent="0.25">
      <c r="A1442" t="s">
        <v>1433</v>
      </c>
      <c r="B1442" s="5">
        <v>4</v>
      </c>
      <c r="C1442" s="6">
        <v>9.41</v>
      </c>
      <c r="D1442" s="7">
        <f>+(C1442*0.18)+C1442</f>
        <v>11.1038</v>
      </c>
      <c r="E1442" s="6">
        <v>2.9882499999999999</v>
      </c>
    </row>
    <row r="1443" spans="1:6" x14ac:dyDescent="0.25">
      <c r="A1443" t="s">
        <v>1434</v>
      </c>
      <c r="B1443" s="5">
        <v>23</v>
      </c>
      <c r="C1443" s="6">
        <v>11.864269999999999</v>
      </c>
      <c r="D1443" s="7">
        <f>+(C1443*0.18)+C1443</f>
        <v>13.9998386</v>
      </c>
      <c r="E1443" s="6">
        <v>3.3690099999999998</v>
      </c>
      <c r="F1443" s="8">
        <v>22</v>
      </c>
    </row>
    <row r="1444" spans="1:6" x14ac:dyDescent="0.25">
      <c r="A1444" t="s">
        <v>1435</v>
      </c>
      <c r="B1444" s="5">
        <v>-1</v>
      </c>
      <c r="C1444" s="6">
        <v>0</v>
      </c>
      <c r="D1444" s="7">
        <f>+(C1444*0.18)+C1444</f>
        <v>0</v>
      </c>
      <c r="E1444" s="6">
        <v>0</v>
      </c>
    </row>
    <row r="1445" spans="1:6" x14ac:dyDescent="0.25">
      <c r="A1445" t="s">
        <v>1436</v>
      </c>
      <c r="B1445" s="5">
        <v>6</v>
      </c>
      <c r="C1445" s="6">
        <v>7.2033800000000001</v>
      </c>
      <c r="D1445" s="7">
        <f>+(C1445*0.18)+C1445</f>
        <v>8.4999883999999994</v>
      </c>
      <c r="E1445" s="6">
        <v>2.2875100000000002</v>
      </c>
    </row>
    <row r="1446" spans="1:6" x14ac:dyDescent="0.25">
      <c r="A1446" t="s">
        <v>1437</v>
      </c>
      <c r="B1446" s="5">
        <v>13</v>
      </c>
      <c r="C1446" s="6">
        <v>13.80857</v>
      </c>
      <c r="D1446" s="7">
        <v>23</v>
      </c>
      <c r="E1446" s="6">
        <v>4.3850600000000002</v>
      </c>
    </row>
    <row r="1447" spans="1:6" x14ac:dyDescent="0.25">
      <c r="A1447" t="s">
        <v>1438</v>
      </c>
      <c r="B1447" s="5">
        <v>12</v>
      </c>
      <c r="C1447" s="6">
        <v>7.6271000000000004</v>
      </c>
      <c r="D1447" s="7">
        <f>+(C1447*0.18)+C1447</f>
        <v>8.9999780000000005</v>
      </c>
      <c r="E1447" s="6">
        <v>2.4220700000000002</v>
      </c>
    </row>
    <row r="1448" spans="1:6" x14ac:dyDescent="0.25">
      <c r="A1448" t="s">
        <v>1439</v>
      </c>
      <c r="B1448" s="5">
        <v>12</v>
      </c>
      <c r="C1448" s="6">
        <v>5.1642099999999997</v>
      </c>
      <c r="D1448" s="7">
        <f>+(C1448*0.18)+C1448</f>
        <v>6.0937677999999993</v>
      </c>
      <c r="E1448" s="6">
        <v>1.63995</v>
      </c>
    </row>
    <row r="1449" spans="1:6" x14ac:dyDescent="0.25">
      <c r="A1449" t="s">
        <v>1440</v>
      </c>
      <c r="B1449" s="5">
        <v>23</v>
      </c>
      <c r="C1449" s="6">
        <v>5.1853899999999999</v>
      </c>
      <c r="D1449" s="7">
        <v>9.5</v>
      </c>
      <c r="E1449" s="6">
        <v>1.6466799999999999</v>
      </c>
    </row>
    <row r="1450" spans="1:6" x14ac:dyDescent="0.25">
      <c r="A1450" t="s">
        <v>1441</v>
      </c>
      <c r="B1450" s="5">
        <v>6</v>
      </c>
      <c r="C1450" s="6">
        <v>1.0169999999999999</v>
      </c>
      <c r="D1450" s="7">
        <f t="shared" ref="D1450:D1466" si="40">+(C1450*0.18)+C1450</f>
        <v>1.2000599999999999</v>
      </c>
      <c r="E1450" s="6">
        <v>0.32296000000000002</v>
      </c>
    </row>
    <row r="1451" spans="1:6" x14ac:dyDescent="0.25">
      <c r="A1451" t="s">
        <v>1442</v>
      </c>
      <c r="B1451" s="5">
        <v>21</v>
      </c>
      <c r="C1451" s="6">
        <v>1.22881</v>
      </c>
      <c r="D1451" s="7">
        <f t="shared" si="40"/>
        <v>1.4499957999999999</v>
      </c>
      <c r="E1451" s="6">
        <v>0.39022000000000001</v>
      </c>
    </row>
    <row r="1452" spans="1:6" x14ac:dyDescent="0.25">
      <c r="A1452" t="s">
        <v>1443</v>
      </c>
      <c r="B1452" s="5">
        <v>15</v>
      </c>
      <c r="C1452" s="6">
        <v>1.27</v>
      </c>
      <c r="D1452" s="7">
        <f t="shared" si="40"/>
        <v>1.4985999999999999</v>
      </c>
      <c r="E1452" s="6">
        <v>0.40329999999999999</v>
      </c>
    </row>
    <row r="1453" spans="1:6" x14ac:dyDescent="0.25">
      <c r="A1453" t="s">
        <v>1444</v>
      </c>
      <c r="B1453" s="5">
        <v>14</v>
      </c>
      <c r="C1453" s="6">
        <v>1.1016900000000001</v>
      </c>
      <c r="D1453" s="7">
        <f t="shared" si="40"/>
        <v>1.2999942</v>
      </c>
      <c r="E1453" s="6">
        <v>0.34984999999999999</v>
      </c>
    </row>
    <row r="1454" spans="1:6" x14ac:dyDescent="0.25">
      <c r="A1454" t="s">
        <v>1445</v>
      </c>
      <c r="B1454" s="5">
        <v>37</v>
      </c>
      <c r="C1454" s="6">
        <v>1.1983900000000001</v>
      </c>
      <c r="D1454" s="7">
        <f t="shared" si="40"/>
        <v>1.4141002</v>
      </c>
      <c r="E1454" s="6">
        <v>0.38056000000000001</v>
      </c>
    </row>
    <row r="1455" spans="1:6" x14ac:dyDescent="0.25">
      <c r="A1455" t="s">
        <v>1446</v>
      </c>
      <c r="B1455" s="5">
        <v>19</v>
      </c>
      <c r="C1455" s="6">
        <v>1.4406699999999999</v>
      </c>
      <c r="D1455" s="7">
        <f t="shared" si="40"/>
        <v>1.6999905999999998</v>
      </c>
      <c r="E1455" s="6">
        <v>0.45750000000000002</v>
      </c>
    </row>
    <row r="1456" spans="1:6" x14ac:dyDescent="0.25">
      <c r="A1456" t="s">
        <v>1447</v>
      </c>
      <c r="B1456" s="5">
        <v>22</v>
      </c>
      <c r="C1456" s="6">
        <v>1.27</v>
      </c>
      <c r="D1456" s="7">
        <f t="shared" si="40"/>
        <v>1.4985999999999999</v>
      </c>
      <c r="E1456" s="6">
        <v>0.40329999999999999</v>
      </c>
    </row>
    <row r="1457" spans="1:6" x14ac:dyDescent="0.25">
      <c r="A1457" t="s">
        <v>1448</v>
      </c>
      <c r="B1457" s="5">
        <v>8</v>
      </c>
      <c r="C1457" s="6">
        <v>0.97458</v>
      </c>
      <c r="D1457" s="7">
        <f t="shared" si="40"/>
        <v>1.1500044</v>
      </c>
      <c r="E1457" s="6">
        <v>0.33149000000000001</v>
      </c>
    </row>
    <row r="1458" spans="1:6" x14ac:dyDescent="0.25">
      <c r="A1458" t="s">
        <v>1449</v>
      </c>
      <c r="B1458" s="5">
        <v>4</v>
      </c>
      <c r="C1458" s="6">
        <v>1.27119</v>
      </c>
      <c r="D1458" s="7">
        <f t="shared" si="40"/>
        <v>1.5000042</v>
      </c>
      <c r="E1458" s="6">
        <v>0.43237999999999999</v>
      </c>
    </row>
    <row r="1459" spans="1:6" x14ac:dyDescent="0.25">
      <c r="A1459" t="s">
        <v>1450</v>
      </c>
      <c r="B1459" s="5">
        <v>18</v>
      </c>
      <c r="C1459" s="6">
        <v>5.08474</v>
      </c>
      <c r="D1459" s="7">
        <f t="shared" si="40"/>
        <v>5.9999932000000005</v>
      </c>
      <c r="E1459" s="6">
        <v>1.6147199999999999</v>
      </c>
    </row>
    <row r="1460" spans="1:6" x14ac:dyDescent="0.25">
      <c r="A1460" t="s">
        <v>1451</v>
      </c>
      <c r="B1460" s="5">
        <v>50</v>
      </c>
      <c r="C1460" s="6">
        <v>1.5249999999999999</v>
      </c>
      <c r="D1460" s="7">
        <f t="shared" si="40"/>
        <v>1.7994999999999999</v>
      </c>
      <c r="E1460" s="6">
        <v>0.38600000000000001</v>
      </c>
    </row>
    <row r="1461" spans="1:6" x14ac:dyDescent="0.25">
      <c r="A1461" t="s">
        <v>1452</v>
      </c>
      <c r="B1461" s="5">
        <v>20.64</v>
      </c>
      <c r="C1461" s="6">
        <v>10.084899999999999</v>
      </c>
      <c r="D1461" s="7">
        <f t="shared" si="40"/>
        <v>11.900181999999999</v>
      </c>
      <c r="E1461" s="6">
        <v>3.2025700000000001</v>
      </c>
    </row>
    <row r="1462" spans="1:6" x14ac:dyDescent="0.25">
      <c r="A1462" t="s">
        <v>1453</v>
      </c>
      <c r="B1462" s="5">
        <v>0.02</v>
      </c>
      <c r="C1462" s="6">
        <v>19.067789999999999</v>
      </c>
      <c r="D1462" s="7">
        <f t="shared" si="40"/>
        <v>22.499992199999998</v>
      </c>
      <c r="E1462" s="6">
        <v>6.0551899999999996</v>
      </c>
    </row>
    <row r="1463" spans="1:6" x14ac:dyDescent="0.25">
      <c r="A1463" t="s">
        <v>1454</v>
      </c>
      <c r="B1463" s="5">
        <v>5</v>
      </c>
      <c r="C1463" s="6">
        <v>14.58686</v>
      </c>
      <c r="D1463" s="7">
        <f t="shared" si="40"/>
        <v>17.212494799999998</v>
      </c>
      <c r="E1463" s="6">
        <v>4.9615200000000002</v>
      </c>
    </row>
    <row r="1464" spans="1:6" x14ac:dyDescent="0.25">
      <c r="A1464" t="s">
        <v>1455</v>
      </c>
      <c r="B1464" s="5">
        <v>12</v>
      </c>
      <c r="C1464" s="6">
        <v>3.81</v>
      </c>
      <c r="D1464" s="7">
        <f t="shared" si="40"/>
        <v>4.4958</v>
      </c>
      <c r="E1464" s="6">
        <v>1.20991</v>
      </c>
    </row>
    <row r="1465" spans="1:6" x14ac:dyDescent="0.25">
      <c r="A1465" t="s">
        <v>1456</v>
      </c>
      <c r="B1465" s="5">
        <v>12</v>
      </c>
      <c r="C1465" s="6">
        <v>5.93</v>
      </c>
      <c r="D1465" s="7">
        <f t="shared" si="40"/>
        <v>6.9973999999999998</v>
      </c>
      <c r="E1465" s="6">
        <v>1.88314</v>
      </c>
    </row>
    <row r="1466" spans="1:6" x14ac:dyDescent="0.25">
      <c r="A1466" t="s">
        <v>1457</v>
      </c>
      <c r="B1466" s="5">
        <v>6</v>
      </c>
      <c r="C1466" s="6">
        <v>5.7288100000000002</v>
      </c>
      <c r="D1466" s="7">
        <f t="shared" si="40"/>
        <v>6.7599958000000004</v>
      </c>
      <c r="E1466" s="6">
        <v>1.81925</v>
      </c>
    </row>
    <row r="1467" spans="1:6" x14ac:dyDescent="0.25">
      <c r="A1467" t="s">
        <v>1458</v>
      </c>
      <c r="D1467" s="7">
        <v>45</v>
      </c>
      <c r="F1467" s="8">
        <v>65</v>
      </c>
    </row>
    <row r="1468" spans="1:6" x14ac:dyDescent="0.25">
      <c r="A1468" t="s">
        <v>1459</v>
      </c>
      <c r="D1468" s="7">
        <v>55</v>
      </c>
      <c r="F1468" s="8">
        <v>75</v>
      </c>
    </row>
    <row r="1469" spans="1:6" x14ac:dyDescent="0.25">
      <c r="A1469" t="s">
        <v>1460</v>
      </c>
      <c r="B1469" s="5">
        <v>3</v>
      </c>
      <c r="C1469" s="6">
        <v>21.55932</v>
      </c>
      <c r="D1469" s="7">
        <f>+(C1469*0.18)+C1469</f>
        <v>25.439997599999998</v>
      </c>
      <c r="E1469" s="6">
        <v>5.6615900000000003</v>
      </c>
    </row>
    <row r="1470" spans="1:6" x14ac:dyDescent="0.25">
      <c r="A1470" t="s">
        <v>1461</v>
      </c>
      <c r="B1470" s="5">
        <v>2</v>
      </c>
      <c r="C1470" s="6">
        <v>29.661010000000001</v>
      </c>
      <c r="D1470" s="7">
        <f>+(C1470*0.18)+C1470</f>
        <v>34.999991800000004</v>
      </c>
      <c r="E1470" s="6">
        <v>9.4191800000000008</v>
      </c>
    </row>
    <row r="1471" spans="1:6" x14ac:dyDescent="0.25">
      <c r="A1471" t="s">
        <v>1462</v>
      </c>
      <c r="D1471" s="7">
        <v>115</v>
      </c>
      <c r="F1471" s="8">
        <v>200</v>
      </c>
    </row>
    <row r="1472" spans="1:6" x14ac:dyDescent="0.25">
      <c r="A1472" t="s">
        <v>1463</v>
      </c>
      <c r="D1472" s="7">
        <v>170</v>
      </c>
      <c r="F1472" s="8">
        <v>230</v>
      </c>
    </row>
    <row r="1473" spans="1:6" x14ac:dyDescent="0.25">
      <c r="A1473" t="s">
        <v>1464</v>
      </c>
      <c r="B1473" s="5">
        <v>-1</v>
      </c>
      <c r="C1473" s="6">
        <v>0</v>
      </c>
      <c r="D1473" s="7">
        <v>165</v>
      </c>
      <c r="E1473" s="6">
        <v>0</v>
      </c>
    </row>
    <row r="1474" spans="1:6" x14ac:dyDescent="0.25">
      <c r="A1474" t="s">
        <v>1465</v>
      </c>
      <c r="D1474" s="7">
        <v>80</v>
      </c>
      <c r="F1474" s="8">
        <v>180</v>
      </c>
    </row>
    <row r="1475" spans="1:6" x14ac:dyDescent="0.25">
      <c r="A1475" t="s">
        <v>1466</v>
      </c>
      <c r="D1475" s="7">
        <v>150</v>
      </c>
      <c r="F1475" s="8">
        <v>240</v>
      </c>
    </row>
    <row r="1476" spans="1:6" x14ac:dyDescent="0.25">
      <c r="A1476" t="s">
        <v>1467</v>
      </c>
      <c r="B1476" s="5">
        <v>42.5</v>
      </c>
      <c r="C1476" s="6">
        <v>6.4406699999999999</v>
      </c>
      <c r="D1476" s="7">
        <f>+(C1476*0.18)+C1476</f>
        <v>7.5999905999999999</v>
      </c>
      <c r="E1476" s="6">
        <v>2.0453100000000002</v>
      </c>
    </row>
    <row r="1477" spans="1:6" x14ac:dyDescent="0.25">
      <c r="A1477" t="s">
        <v>1468</v>
      </c>
      <c r="B1477" s="5">
        <v>95</v>
      </c>
      <c r="C1477" s="6">
        <v>4.3643999999999998</v>
      </c>
      <c r="D1477" s="7">
        <f>+(C1477*0.18)+C1477</f>
        <v>5.1499920000000001</v>
      </c>
      <c r="E1477" s="6">
        <v>1.3859600000000001</v>
      </c>
    </row>
    <row r="1478" spans="1:6" x14ac:dyDescent="0.25">
      <c r="A1478" t="s">
        <v>1469</v>
      </c>
      <c r="B1478" s="5">
        <v>4</v>
      </c>
      <c r="C1478" s="6">
        <v>27.796610000000001</v>
      </c>
      <c r="D1478" s="7">
        <f>+(C1478*0.18)+C1478</f>
        <v>32.799999800000002</v>
      </c>
      <c r="E1478" s="6">
        <v>8.8271200000000007</v>
      </c>
    </row>
    <row r="1479" spans="1:6" x14ac:dyDescent="0.25">
      <c r="A1479" t="s">
        <v>1470</v>
      </c>
      <c r="B1479" s="5">
        <v>-3</v>
      </c>
      <c r="C1479" s="6">
        <v>0</v>
      </c>
      <c r="D1479" s="7">
        <f>22.5/6</f>
        <v>3.75</v>
      </c>
      <c r="E1479" s="6">
        <v>0</v>
      </c>
      <c r="F1479" s="8">
        <v>10</v>
      </c>
    </row>
    <row r="1480" spans="1:6" x14ac:dyDescent="0.25">
      <c r="A1480" t="s">
        <v>1471</v>
      </c>
      <c r="B1480" s="5">
        <v>3</v>
      </c>
      <c r="C1480" s="6">
        <v>5.6525400000000001</v>
      </c>
      <c r="D1480" s="7">
        <f>+(C1480*0.18)+C1480</f>
        <v>6.6699972000000001</v>
      </c>
      <c r="E1480" s="6">
        <v>1.7950299999999999</v>
      </c>
    </row>
    <row r="1481" spans="1:6" x14ac:dyDescent="0.25">
      <c r="A1481" t="s">
        <v>1472</v>
      </c>
      <c r="D1481" s="7">
        <f>83.4/12</f>
        <v>6.95</v>
      </c>
    </row>
    <row r="1482" spans="1:6" x14ac:dyDescent="0.25">
      <c r="A1482" t="s">
        <v>1473</v>
      </c>
      <c r="D1482" s="7">
        <v>10</v>
      </c>
    </row>
    <row r="1483" spans="1:6" x14ac:dyDescent="0.25">
      <c r="A1483" t="s">
        <v>1474</v>
      </c>
      <c r="B1483" s="5">
        <v>5</v>
      </c>
      <c r="C1483" s="6">
        <v>4.2627100000000002</v>
      </c>
      <c r="D1483" s="7">
        <f>+(C1483*0.18)+C1483</f>
        <v>5.0299978000000003</v>
      </c>
      <c r="E1483" s="6">
        <v>1.3536699999999999</v>
      </c>
    </row>
    <row r="1484" spans="1:6" x14ac:dyDescent="0.25">
      <c r="A1484" t="s">
        <v>1475</v>
      </c>
      <c r="B1484" s="5">
        <v>13</v>
      </c>
      <c r="C1484" s="6">
        <v>3.8759600000000001</v>
      </c>
      <c r="D1484" s="7">
        <v>5.51</v>
      </c>
      <c r="E1484" s="6">
        <v>0.98126000000000002</v>
      </c>
      <c r="F1484" s="8">
        <v>7.5</v>
      </c>
    </row>
    <row r="1485" spans="1:6" x14ac:dyDescent="0.25">
      <c r="A1485" t="s">
        <v>1476</v>
      </c>
      <c r="B1485" s="5">
        <v>4</v>
      </c>
      <c r="C1485" s="6">
        <v>18.47457</v>
      </c>
      <c r="D1485" s="7">
        <v>25</v>
      </c>
      <c r="E1485" s="6">
        <v>5.8668100000000001</v>
      </c>
    </row>
    <row r="1486" spans="1:6" x14ac:dyDescent="0.25">
      <c r="A1486" t="s">
        <v>1477</v>
      </c>
      <c r="B1486" s="5">
        <v>-1</v>
      </c>
      <c r="C1486" s="6">
        <v>0</v>
      </c>
      <c r="D1486" s="7">
        <f>+(C1486*0.18)+C1486</f>
        <v>0</v>
      </c>
      <c r="E1486" s="6">
        <v>0</v>
      </c>
    </row>
    <row r="1487" spans="1:6" x14ac:dyDescent="0.25">
      <c r="A1487" t="s">
        <v>1478</v>
      </c>
      <c r="B1487" s="5">
        <v>-4</v>
      </c>
      <c r="C1487" s="6">
        <v>0</v>
      </c>
      <c r="D1487" s="7">
        <f>+(C1487*0.18)+C1487</f>
        <v>0</v>
      </c>
      <c r="E1487" s="6">
        <v>0</v>
      </c>
    </row>
    <row r="1488" spans="1:6" x14ac:dyDescent="0.25">
      <c r="A1488" t="s">
        <v>1479</v>
      </c>
      <c r="B1488" s="5">
        <v>-56</v>
      </c>
      <c r="C1488" s="6">
        <v>0</v>
      </c>
      <c r="D1488" s="7">
        <v>0.36</v>
      </c>
      <c r="E1488" s="6">
        <v>0</v>
      </c>
    </row>
    <row r="1489" spans="1:5" x14ac:dyDescent="0.25">
      <c r="A1489" t="s">
        <v>1480</v>
      </c>
      <c r="B1489" s="5">
        <v>-7</v>
      </c>
      <c r="C1489" s="6">
        <v>0</v>
      </c>
      <c r="D1489" s="7">
        <f>+(C1489*0.18)+C1489</f>
        <v>0</v>
      </c>
      <c r="E1489" s="6">
        <v>0</v>
      </c>
    </row>
    <row r="1490" spans="1:5" x14ac:dyDescent="0.25">
      <c r="A1490" t="s">
        <v>1481</v>
      </c>
      <c r="B1490" s="5">
        <v>-47</v>
      </c>
      <c r="C1490" s="6">
        <v>0</v>
      </c>
      <c r="D1490" s="7">
        <v>0.7</v>
      </c>
      <c r="E1490" s="6">
        <v>0</v>
      </c>
    </row>
    <row r="1491" spans="1:5" x14ac:dyDescent="0.25">
      <c r="A1491" t="s">
        <v>1482</v>
      </c>
      <c r="B1491" s="5">
        <v>55</v>
      </c>
      <c r="C1491" s="6">
        <v>0.62146000000000001</v>
      </c>
      <c r="D1491" s="7">
        <f>+(C1491*0.18)+C1491</f>
        <v>0.73332280000000005</v>
      </c>
      <c r="E1491" s="6">
        <v>0.19735</v>
      </c>
    </row>
    <row r="1492" spans="1:5" x14ac:dyDescent="0.25">
      <c r="A1492" t="s">
        <v>1483</v>
      </c>
      <c r="B1492" s="5">
        <v>-56</v>
      </c>
      <c r="C1492" s="6">
        <v>0</v>
      </c>
      <c r="D1492" s="7">
        <v>0.8</v>
      </c>
      <c r="E1492" s="6">
        <v>0</v>
      </c>
    </row>
    <row r="1493" spans="1:5" x14ac:dyDescent="0.25">
      <c r="A1493" t="s">
        <v>1484</v>
      </c>
      <c r="B1493" s="5">
        <v>-1</v>
      </c>
      <c r="C1493" s="6">
        <v>0</v>
      </c>
      <c r="D1493" s="7">
        <f t="shared" ref="D1493:D1505" si="41">+(C1493*0.18)+C1493</f>
        <v>0</v>
      </c>
      <c r="E1493" s="6">
        <v>0</v>
      </c>
    </row>
    <row r="1494" spans="1:5" x14ac:dyDescent="0.25">
      <c r="A1494" t="s">
        <v>1485</v>
      </c>
      <c r="B1494" s="5">
        <v>94</v>
      </c>
      <c r="C1494" s="6">
        <v>1.54237</v>
      </c>
      <c r="D1494" s="7">
        <f t="shared" si="41"/>
        <v>1.8199966000000001</v>
      </c>
      <c r="E1494" s="6">
        <v>0.48980000000000001</v>
      </c>
    </row>
    <row r="1495" spans="1:5" x14ac:dyDescent="0.25">
      <c r="A1495" t="s">
        <v>1486</v>
      </c>
      <c r="B1495" s="5">
        <v>82</v>
      </c>
      <c r="C1495" s="6">
        <v>1.1016900000000001</v>
      </c>
      <c r="D1495" s="7">
        <f t="shared" si="41"/>
        <v>1.2999942</v>
      </c>
      <c r="E1495" s="6">
        <v>0.34984999999999999</v>
      </c>
    </row>
    <row r="1496" spans="1:5" x14ac:dyDescent="0.25">
      <c r="A1496" t="s">
        <v>1487</v>
      </c>
      <c r="B1496" s="5">
        <v>98</v>
      </c>
      <c r="C1496" s="6">
        <v>2.4237199999999999</v>
      </c>
      <c r="D1496" s="7">
        <f t="shared" si="41"/>
        <v>2.8599896</v>
      </c>
      <c r="E1496" s="6">
        <v>0.76968000000000003</v>
      </c>
    </row>
    <row r="1497" spans="1:5" x14ac:dyDescent="0.25">
      <c r="A1497" t="s">
        <v>1488</v>
      </c>
      <c r="B1497" s="5">
        <v>100</v>
      </c>
      <c r="C1497" s="6">
        <v>1.98305</v>
      </c>
      <c r="D1497" s="7">
        <f t="shared" si="41"/>
        <v>2.3399989999999997</v>
      </c>
      <c r="E1497" s="6">
        <v>0.62973999999999997</v>
      </c>
    </row>
    <row r="1498" spans="1:5" x14ac:dyDescent="0.25">
      <c r="A1498" t="s">
        <v>1489</v>
      </c>
      <c r="B1498" s="5">
        <v>97</v>
      </c>
      <c r="C1498" s="6">
        <v>2.8643999999999998</v>
      </c>
      <c r="D1498" s="7">
        <f t="shared" si="41"/>
        <v>3.3799919999999997</v>
      </c>
      <c r="E1498" s="6">
        <v>0.90961999999999998</v>
      </c>
    </row>
    <row r="1499" spans="1:5" x14ac:dyDescent="0.25">
      <c r="A1499" t="s">
        <v>1490</v>
      </c>
      <c r="B1499" s="5">
        <v>-2</v>
      </c>
      <c r="C1499" s="6">
        <v>0</v>
      </c>
      <c r="D1499" s="7">
        <f t="shared" si="41"/>
        <v>0</v>
      </c>
      <c r="E1499" s="6">
        <v>0</v>
      </c>
    </row>
    <row r="1500" spans="1:5" x14ac:dyDescent="0.25">
      <c r="A1500" t="s">
        <v>1491</v>
      </c>
      <c r="B1500" s="5">
        <v>-2</v>
      </c>
      <c r="C1500" s="6">
        <v>0</v>
      </c>
      <c r="D1500" s="7">
        <f t="shared" si="41"/>
        <v>0</v>
      </c>
      <c r="E1500" s="6">
        <v>0</v>
      </c>
    </row>
    <row r="1501" spans="1:5" x14ac:dyDescent="0.25">
      <c r="A1501" t="s">
        <v>1492</v>
      </c>
      <c r="B1501" s="5">
        <v>25</v>
      </c>
      <c r="C1501" s="6">
        <v>0.89829999999999999</v>
      </c>
      <c r="D1501" s="7">
        <f t="shared" si="41"/>
        <v>1.0599940000000001</v>
      </c>
      <c r="E1501" s="6">
        <v>0.28527000000000002</v>
      </c>
    </row>
    <row r="1502" spans="1:5" x14ac:dyDescent="0.25">
      <c r="A1502" t="s">
        <v>1493</v>
      </c>
      <c r="B1502" s="5">
        <v>-2</v>
      </c>
      <c r="C1502" s="6">
        <v>0</v>
      </c>
      <c r="D1502" s="7">
        <f t="shared" si="41"/>
        <v>0</v>
      </c>
      <c r="E1502" s="6">
        <v>0</v>
      </c>
    </row>
    <row r="1503" spans="1:5" x14ac:dyDescent="0.25">
      <c r="A1503" t="s">
        <v>1494</v>
      </c>
      <c r="B1503" s="5">
        <v>-4</v>
      </c>
      <c r="C1503" s="6">
        <v>0</v>
      </c>
      <c r="D1503" s="7">
        <f t="shared" si="41"/>
        <v>0</v>
      </c>
      <c r="E1503" s="6">
        <v>0</v>
      </c>
    </row>
    <row r="1504" spans="1:5" x14ac:dyDescent="0.25">
      <c r="A1504" t="s">
        <v>1495</v>
      </c>
      <c r="B1504" s="5">
        <v>-2</v>
      </c>
      <c r="C1504" s="6">
        <v>0</v>
      </c>
      <c r="D1504" s="7">
        <f t="shared" si="41"/>
        <v>0</v>
      </c>
      <c r="E1504" s="6">
        <v>0</v>
      </c>
    </row>
    <row r="1505" spans="1:6" x14ac:dyDescent="0.25">
      <c r="A1505" t="s">
        <v>1496</v>
      </c>
      <c r="B1505" s="5">
        <v>23</v>
      </c>
      <c r="C1505" s="6">
        <v>4.6610100000000001</v>
      </c>
      <c r="D1505" s="7">
        <f t="shared" si="41"/>
        <v>5.4999918000000001</v>
      </c>
      <c r="E1505" s="6">
        <v>1.4801599999999999</v>
      </c>
      <c r="F1505" s="8">
        <v>12</v>
      </c>
    </row>
    <row r="1506" spans="1:6" x14ac:dyDescent="0.25">
      <c r="A1506" t="s">
        <v>1497</v>
      </c>
      <c r="D1506" s="7"/>
      <c r="F1506" s="8">
        <v>8</v>
      </c>
    </row>
    <row r="1507" spans="1:6" x14ac:dyDescent="0.25">
      <c r="A1507" t="s">
        <v>1498</v>
      </c>
      <c r="B1507" s="5">
        <v>5</v>
      </c>
      <c r="C1507" s="6">
        <v>12.288130000000001</v>
      </c>
      <c r="D1507" s="7">
        <f>+(C1507*0.18)+C1507</f>
        <v>14.499993400000001</v>
      </c>
      <c r="E1507" s="6">
        <v>3.9022299999999999</v>
      </c>
    </row>
    <row r="1508" spans="1:6" x14ac:dyDescent="0.25">
      <c r="A1508" t="s">
        <v>1499</v>
      </c>
      <c r="B1508" s="5">
        <v>5</v>
      </c>
      <c r="C1508" s="6">
        <v>12.71186</v>
      </c>
      <c r="D1508" s="7">
        <f>+(C1508*0.18)+C1508</f>
        <v>14.9999948</v>
      </c>
      <c r="E1508" s="6">
        <v>4.0367899999999999</v>
      </c>
    </row>
    <row r="1509" spans="1:6" x14ac:dyDescent="0.25">
      <c r="A1509" t="s">
        <v>1500</v>
      </c>
      <c r="B1509" s="5">
        <v>12</v>
      </c>
      <c r="C1509" s="6">
        <v>14.90677</v>
      </c>
      <c r="D1509" s="7">
        <f>+(C1509*0.18)+C1509</f>
        <v>17.589988599999998</v>
      </c>
      <c r="E1509" s="6">
        <v>4.7338100000000001</v>
      </c>
    </row>
    <row r="1510" spans="1:6" x14ac:dyDescent="0.25">
      <c r="A1510" t="s">
        <v>1501</v>
      </c>
      <c r="B1510" s="5">
        <v>19</v>
      </c>
      <c r="C1510" s="6">
        <v>17.54054</v>
      </c>
      <c r="D1510" s="7">
        <v>16.5</v>
      </c>
      <c r="E1510" s="6">
        <v>5.1408100000000001</v>
      </c>
      <c r="F1510" s="8">
        <v>22</v>
      </c>
    </row>
    <row r="1511" spans="1:6" x14ac:dyDescent="0.25">
      <c r="A1511" t="s">
        <v>1502</v>
      </c>
      <c r="B1511" s="5">
        <v>6</v>
      </c>
      <c r="C1511" s="6">
        <v>14.830500000000001</v>
      </c>
      <c r="D1511" s="7">
        <v>22.5</v>
      </c>
      <c r="E1511" s="6">
        <v>4.7095900000000004</v>
      </c>
      <c r="F1511" s="8">
        <v>31</v>
      </c>
    </row>
    <row r="1512" spans="1:6" x14ac:dyDescent="0.25">
      <c r="A1512" t="s">
        <v>1503</v>
      </c>
      <c r="B1512" s="5">
        <v>18</v>
      </c>
      <c r="C1512" s="6">
        <v>9.9115500000000001</v>
      </c>
      <c r="D1512" s="7">
        <f>+(C1512*0.18)+C1512</f>
        <v>11.695629</v>
      </c>
      <c r="E1512" s="6">
        <v>3.1475200000000001</v>
      </c>
    </row>
    <row r="1513" spans="1:6" x14ac:dyDescent="0.25">
      <c r="A1513" t="s">
        <v>1504</v>
      </c>
      <c r="B1513" s="5">
        <v>3</v>
      </c>
      <c r="C1513" s="6">
        <v>14.69726</v>
      </c>
      <c r="D1513" s="7">
        <v>24.91</v>
      </c>
      <c r="E1513" s="6">
        <v>4.6672799999999999</v>
      </c>
      <c r="F1513" s="8">
        <v>35</v>
      </c>
    </row>
    <row r="1514" spans="1:6" x14ac:dyDescent="0.25">
      <c r="A1514" t="s">
        <v>1505</v>
      </c>
      <c r="B1514" s="5">
        <v>3</v>
      </c>
      <c r="C1514" s="6">
        <v>17.796610000000001</v>
      </c>
      <c r="D1514" s="7">
        <f>+(C1514*0.18)+C1514</f>
        <v>20.999999800000001</v>
      </c>
      <c r="E1514" s="6">
        <v>5.65151</v>
      </c>
    </row>
    <row r="1515" spans="1:6" x14ac:dyDescent="0.25">
      <c r="A1515" t="s">
        <v>1506</v>
      </c>
      <c r="B1515" s="5">
        <v>4</v>
      </c>
      <c r="C1515" s="6">
        <v>39.775500000000001</v>
      </c>
      <c r="D1515" s="7">
        <v>31.29</v>
      </c>
      <c r="E1515" s="6">
        <v>10.0695</v>
      </c>
      <c r="F1515" s="8">
        <v>42</v>
      </c>
    </row>
    <row r="1516" spans="1:6" x14ac:dyDescent="0.25">
      <c r="A1516" t="s">
        <v>1507</v>
      </c>
      <c r="D1516" s="7">
        <v>37.5</v>
      </c>
    </row>
    <row r="1517" spans="1:6" x14ac:dyDescent="0.25">
      <c r="A1517" t="s">
        <v>1508</v>
      </c>
      <c r="B1517" s="5">
        <v>3</v>
      </c>
      <c r="C1517" s="6">
        <v>23.728999999999999</v>
      </c>
      <c r="D1517" s="7">
        <f t="shared" ref="D1517:D1522" si="42">+(C1517*0.18)+C1517</f>
        <v>28.000219999999999</v>
      </c>
      <c r="E1517" s="6">
        <v>6.0069999999999997</v>
      </c>
      <c r="F1517" s="8">
        <v>36</v>
      </c>
    </row>
    <row r="1518" spans="1:6" x14ac:dyDescent="0.25">
      <c r="A1518" t="s">
        <v>1509</v>
      </c>
      <c r="B1518" s="5">
        <v>5</v>
      </c>
      <c r="C1518" s="6">
        <v>40.932200000000002</v>
      </c>
      <c r="D1518" s="7">
        <f t="shared" si="42"/>
        <v>48.299996</v>
      </c>
      <c r="E1518" s="6">
        <v>12.998480000000001</v>
      </c>
    </row>
    <row r="1519" spans="1:6" x14ac:dyDescent="0.25">
      <c r="A1519" t="s">
        <v>1510</v>
      </c>
      <c r="B1519" s="5">
        <v>12</v>
      </c>
      <c r="C1519" s="6">
        <v>6.36</v>
      </c>
      <c r="D1519" s="7">
        <f t="shared" si="42"/>
        <v>7.5048000000000004</v>
      </c>
      <c r="E1519" s="6">
        <v>2.0196900000000002</v>
      </c>
      <c r="F1519" s="8">
        <v>14</v>
      </c>
    </row>
    <row r="1520" spans="1:6" x14ac:dyDescent="0.25">
      <c r="A1520" t="s">
        <v>1511</v>
      </c>
      <c r="B1520" s="5">
        <v>12</v>
      </c>
      <c r="C1520" s="6">
        <v>7.21</v>
      </c>
      <c r="D1520" s="7">
        <f t="shared" si="42"/>
        <v>8.5077999999999996</v>
      </c>
      <c r="E1520" s="6">
        <v>2.2896200000000002</v>
      </c>
      <c r="F1520" s="8">
        <v>16</v>
      </c>
    </row>
    <row r="1521" spans="1:6" x14ac:dyDescent="0.25">
      <c r="A1521" t="s">
        <v>1512</v>
      </c>
      <c r="B1521" s="5">
        <v>1</v>
      </c>
      <c r="C1521" s="6">
        <v>18.64406</v>
      </c>
      <c r="D1521" s="7">
        <f t="shared" si="42"/>
        <v>21.999990799999999</v>
      </c>
      <c r="E1521" s="6">
        <v>5.9206300000000001</v>
      </c>
    </row>
    <row r="1522" spans="1:6" x14ac:dyDescent="0.25">
      <c r="A1522" t="s">
        <v>1513</v>
      </c>
      <c r="B1522" s="5">
        <v>33</v>
      </c>
      <c r="C1522" s="6">
        <v>16.85004</v>
      </c>
      <c r="D1522" s="7">
        <f t="shared" si="42"/>
        <v>19.8830472</v>
      </c>
      <c r="E1522" s="6">
        <v>5.3509200000000003</v>
      </c>
    </row>
    <row r="1523" spans="1:6" x14ac:dyDescent="0.25">
      <c r="A1523" t="s">
        <v>1514</v>
      </c>
      <c r="D1523" s="7">
        <v>50</v>
      </c>
    </row>
    <row r="1524" spans="1:6" x14ac:dyDescent="0.25">
      <c r="A1524" t="s">
        <v>1515</v>
      </c>
      <c r="B1524" s="5">
        <v>19</v>
      </c>
      <c r="C1524" s="6">
        <v>2.3728799999999999</v>
      </c>
      <c r="D1524" s="7">
        <f>+(C1524*0.18)+C1524</f>
        <v>2.7999983999999998</v>
      </c>
      <c r="E1524" s="6">
        <v>0.75353000000000003</v>
      </c>
    </row>
    <row r="1525" spans="1:6" x14ac:dyDescent="0.25">
      <c r="A1525" t="s">
        <v>1516</v>
      </c>
      <c r="B1525" s="5">
        <v>15</v>
      </c>
      <c r="C1525" s="6">
        <v>2.7996099999999999</v>
      </c>
      <c r="D1525" s="7">
        <f>+(C1525*0.18)+C1525</f>
        <v>3.3035397999999998</v>
      </c>
      <c r="E1525" s="6">
        <v>0.88905000000000001</v>
      </c>
    </row>
    <row r="1526" spans="1:6" x14ac:dyDescent="0.25">
      <c r="A1526" t="s">
        <v>1517</v>
      </c>
      <c r="B1526" s="5">
        <v>18</v>
      </c>
      <c r="C1526" s="6">
        <v>2.03389</v>
      </c>
      <c r="D1526" s="7">
        <v>60</v>
      </c>
      <c r="E1526" s="6">
        <v>0.64588000000000001</v>
      </c>
    </row>
    <row r="1527" spans="1:6" x14ac:dyDescent="0.25">
      <c r="A1527" t="s">
        <v>1518</v>
      </c>
      <c r="B1527" s="5">
        <v>16</v>
      </c>
      <c r="C1527" s="6">
        <v>2.3304999999999998</v>
      </c>
      <c r="D1527" s="7">
        <f>+(C1527*0.18)+C1527</f>
        <v>2.7499899999999999</v>
      </c>
      <c r="E1527" s="6">
        <v>0.74007999999999996</v>
      </c>
    </row>
    <row r="1528" spans="1:6" x14ac:dyDescent="0.25">
      <c r="A1528" t="s">
        <v>1519</v>
      </c>
      <c r="B1528" s="5">
        <v>19</v>
      </c>
      <c r="C1528" s="6">
        <v>2.8389799999999998</v>
      </c>
      <c r="D1528" s="7">
        <f>+(C1528*0.18)+C1528</f>
        <v>3.3499963999999998</v>
      </c>
      <c r="E1528" s="6">
        <v>0.90154999999999996</v>
      </c>
    </row>
    <row r="1529" spans="1:6" x14ac:dyDescent="0.25">
      <c r="A1529" t="s">
        <v>1520</v>
      </c>
      <c r="B1529" s="5">
        <v>-17</v>
      </c>
      <c r="C1529" s="6">
        <v>5.9321999999999999</v>
      </c>
      <c r="D1529" s="7">
        <v>5.5</v>
      </c>
      <c r="E1529" s="6">
        <v>1.88384</v>
      </c>
      <c r="F1529" s="8">
        <v>12</v>
      </c>
    </row>
    <row r="1530" spans="1:6" x14ac:dyDescent="0.25">
      <c r="A1530" t="s">
        <v>1521</v>
      </c>
      <c r="B1530" s="5">
        <v>-5</v>
      </c>
      <c r="C1530" s="6">
        <v>4.6610100000000001</v>
      </c>
      <c r="D1530" s="7">
        <v>5.5</v>
      </c>
      <c r="E1530" s="6">
        <v>1.4801599999999999</v>
      </c>
      <c r="F1530" s="8">
        <v>12</v>
      </c>
    </row>
    <row r="1531" spans="1:6" x14ac:dyDescent="0.25">
      <c r="A1531" t="s">
        <v>1522</v>
      </c>
      <c r="B1531" s="5">
        <v>-3</v>
      </c>
      <c r="C1531" s="6">
        <v>0</v>
      </c>
      <c r="D1531" s="7">
        <f>+(C1531*0.18)+C1531</f>
        <v>0</v>
      </c>
      <c r="E1531" s="6">
        <v>0</v>
      </c>
    </row>
    <row r="1532" spans="1:6" x14ac:dyDescent="0.25">
      <c r="A1532" t="s">
        <v>1523</v>
      </c>
      <c r="B1532" s="5">
        <v>-1</v>
      </c>
      <c r="C1532" s="6">
        <v>24.159790000000001</v>
      </c>
      <c r="D1532" s="7">
        <f>+(C1532*0.18)+C1532</f>
        <v>28.5085522</v>
      </c>
      <c r="E1532" s="6">
        <v>7.6722099999999998</v>
      </c>
    </row>
    <row r="1533" spans="1:6" x14ac:dyDescent="0.25">
      <c r="A1533" t="s">
        <v>1524</v>
      </c>
      <c r="B1533" s="5">
        <v>46</v>
      </c>
      <c r="C1533" s="6">
        <v>12.288130000000001</v>
      </c>
      <c r="D1533" s="7">
        <v>15</v>
      </c>
      <c r="E1533" s="6">
        <v>3.9022299999999999</v>
      </c>
    </row>
    <row r="1534" spans="1:6" x14ac:dyDescent="0.25">
      <c r="A1534" t="s">
        <v>1525</v>
      </c>
      <c r="B1534" s="5">
        <v>37</v>
      </c>
      <c r="C1534" s="6">
        <v>9.6859599999999997</v>
      </c>
      <c r="D1534" s="7">
        <v>26</v>
      </c>
      <c r="E1534" s="6">
        <v>3.0758800000000002</v>
      </c>
    </row>
    <row r="1535" spans="1:6" x14ac:dyDescent="0.25">
      <c r="A1535" t="s">
        <v>1526</v>
      </c>
      <c r="B1535" s="5">
        <v>72</v>
      </c>
      <c r="C1535" s="6">
        <v>21.727260000000001</v>
      </c>
      <c r="D1535" s="7">
        <f>+(C1535*0.18)+C1535</f>
        <v>25.6381668</v>
      </c>
      <c r="E1535" s="6">
        <v>6.8997299999999999</v>
      </c>
    </row>
    <row r="1536" spans="1:6" x14ac:dyDescent="0.25">
      <c r="A1536" t="s">
        <v>1527</v>
      </c>
      <c r="B1536" s="5">
        <v>58</v>
      </c>
      <c r="C1536" s="6">
        <v>22.855219999999999</v>
      </c>
      <c r="D1536" s="7">
        <f>+(C1536*0.18)+C1536</f>
        <v>26.969159599999998</v>
      </c>
      <c r="E1536" s="6">
        <v>7.25793</v>
      </c>
    </row>
    <row r="1537" spans="1:6" x14ac:dyDescent="0.25">
      <c r="A1537" t="s">
        <v>1528</v>
      </c>
      <c r="B1537" s="5">
        <v>45</v>
      </c>
      <c r="C1537" s="6">
        <v>23.728809999999999</v>
      </c>
      <c r="D1537" s="7">
        <f>+(C1537*0.18)+C1537</f>
        <v>27.999995800000001</v>
      </c>
      <c r="E1537" s="6">
        <v>7.5353500000000002</v>
      </c>
    </row>
    <row r="1538" spans="1:6" x14ac:dyDescent="0.25">
      <c r="A1538" t="s">
        <v>1529</v>
      </c>
      <c r="B1538" s="5">
        <v>-3</v>
      </c>
      <c r="C1538" s="6">
        <v>0</v>
      </c>
      <c r="D1538" s="7">
        <f>+(C1538*0.18)+C1538</f>
        <v>0</v>
      </c>
      <c r="E1538" s="6">
        <v>0</v>
      </c>
    </row>
    <row r="1539" spans="1:6" x14ac:dyDescent="0.25">
      <c r="A1539" t="s">
        <v>1530</v>
      </c>
      <c r="D1539" s="7">
        <v>2.5</v>
      </c>
      <c r="F1539" s="8">
        <v>5</v>
      </c>
    </row>
    <row r="1540" spans="1:6" x14ac:dyDescent="0.25">
      <c r="A1540" t="s">
        <v>1531</v>
      </c>
      <c r="B1540" s="5">
        <v>-12</v>
      </c>
      <c r="C1540" s="6">
        <v>0</v>
      </c>
      <c r="D1540" s="7">
        <f>+(C1540*0.18)+C1540</f>
        <v>0</v>
      </c>
      <c r="E1540" s="6">
        <v>0</v>
      </c>
    </row>
    <row r="1541" spans="1:6" x14ac:dyDescent="0.25">
      <c r="A1541" t="s">
        <v>1532</v>
      </c>
      <c r="B1541" s="5">
        <v>1</v>
      </c>
      <c r="C1541" s="6">
        <v>2.7542399999999998</v>
      </c>
      <c r="D1541" s="7">
        <f>+(C1541*0.18)+C1541</f>
        <v>3.2500031999999996</v>
      </c>
      <c r="E1541" s="6">
        <v>0.93681999999999999</v>
      </c>
    </row>
    <row r="1542" spans="1:6" x14ac:dyDescent="0.25">
      <c r="A1542" t="s">
        <v>1533</v>
      </c>
      <c r="B1542" s="5">
        <v>6</v>
      </c>
      <c r="C1542" s="6">
        <v>3.71</v>
      </c>
      <c r="D1542" s="7">
        <v>4.4000000000000004</v>
      </c>
      <c r="E1542" s="6">
        <v>1.17815</v>
      </c>
    </row>
    <row r="1543" spans="1:6" x14ac:dyDescent="0.25">
      <c r="A1543" t="s">
        <v>1534</v>
      </c>
      <c r="D1543" s="7">
        <v>16</v>
      </c>
    </row>
    <row r="1544" spans="1:6" x14ac:dyDescent="0.25">
      <c r="A1544" t="s">
        <v>1535</v>
      </c>
      <c r="D1544" s="7">
        <v>17</v>
      </c>
    </row>
    <row r="1545" spans="1:6" x14ac:dyDescent="0.25">
      <c r="A1545" t="s">
        <v>1536</v>
      </c>
      <c r="D1545" s="7">
        <v>6.5</v>
      </c>
    </row>
    <row r="1546" spans="1:6" x14ac:dyDescent="0.25">
      <c r="A1546" t="s">
        <v>1537</v>
      </c>
      <c r="D1546" s="7">
        <v>5</v>
      </c>
    </row>
    <row r="1547" spans="1:6" x14ac:dyDescent="0.25">
      <c r="A1547" t="s">
        <v>1538</v>
      </c>
      <c r="D1547" s="7">
        <v>10.5</v>
      </c>
    </row>
    <row r="1548" spans="1:6" x14ac:dyDescent="0.25">
      <c r="A1548" t="s">
        <v>1539</v>
      </c>
      <c r="D1548" s="7">
        <v>13</v>
      </c>
      <c r="F1548" s="8">
        <v>22</v>
      </c>
    </row>
    <row r="1549" spans="1:6" x14ac:dyDescent="0.25">
      <c r="A1549" t="s">
        <v>1540</v>
      </c>
      <c r="B1549" s="5">
        <v>6</v>
      </c>
      <c r="C1549" s="6">
        <v>7.6271000000000004</v>
      </c>
      <c r="D1549" s="7">
        <f>+(C1549*0.18)+C1549</f>
        <v>8.9999780000000005</v>
      </c>
      <c r="E1549" s="6">
        <v>1.9309099999999999</v>
      </c>
    </row>
    <row r="1550" spans="1:6" x14ac:dyDescent="0.25">
      <c r="A1550" t="s">
        <v>1541</v>
      </c>
      <c r="D1550" s="7">
        <v>19</v>
      </c>
    </row>
    <row r="1551" spans="1:6" x14ac:dyDescent="0.25">
      <c r="A1551" t="s">
        <v>1542</v>
      </c>
      <c r="B1551" s="5">
        <v>64</v>
      </c>
      <c r="C1551" s="6">
        <v>0.73597999999999997</v>
      </c>
      <c r="D1551" s="7">
        <f>+(C1551*0.18)+C1551</f>
        <v>0.86845639999999991</v>
      </c>
      <c r="E1551" s="6">
        <v>0.23372000000000001</v>
      </c>
    </row>
    <row r="1552" spans="1:6" x14ac:dyDescent="0.25">
      <c r="A1552" t="s">
        <v>1543</v>
      </c>
      <c r="B1552" s="5">
        <v>12</v>
      </c>
      <c r="C1552" s="6">
        <v>0.94899999999999995</v>
      </c>
      <c r="D1552" s="7">
        <f>+(C1552*0.18)+C1552</f>
        <v>1.1198199999999998</v>
      </c>
      <c r="E1552" s="6">
        <v>0.30137000000000003</v>
      </c>
    </row>
    <row r="1553" spans="1:6" x14ac:dyDescent="0.25">
      <c r="A1553" t="s">
        <v>1544</v>
      </c>
      <c r="B1553" s="5">
        <v>20</v>
      </c>
      <c r="C1553" s="6">
        <v>0.62583999999999995</v>
      </c>
      <c r="D1553" s="7">
        <f>+(C1553*0.18)+C1553</f>
        <v>0.7384911999999999</v>
      </c>
      <c r="E1553" s="6">
        <v>0.19874</v>
      </c>
    </row>
    <row r="1554" spans="1:6" x14ac:dyDescent="0.25">
      <c r="A1554" t="s">
        <v>1545</v>
      </c>
      <c r="D1554" s="7">
        <v>1.6666666666666667</v>
      </c>
      <c r="F1554" s="8">
        <v>5</v>
      </c>
    </row>
    <row r="1555" spans="1:6" x14ac:dyDescent="0.25">
      <c r="A1555" t="s">
        <v>1546</v>
      </c>
      <c r="B1555" s="5">
        <v>-4</v>
      </c>
      <c r="C1555" s="6">
        <v>8.8983100000000004</v>
      </c>
      <c r="D1555" s="7">
        <f>+(C1555*0.18)+C1555</f>
        <v>10.5000058</v>
      </c>
      <c r="E1555" s="6">
        <v>2.8257599999999998</v>
      </c>
    </row>
    <row r="1556" spans="1:6" x14ac:dyDescent="0.25">
      <c r="A1556" t="s">
        <v>1547</v>
      </c>
      <c r="D1556" s="7">
        <v>9</v>
      </c>
    </row>
    <row r="1557" spans="1:6" x14ac:dyDescent="0.25">
      <c r="A1557" t="s">
        <v>1548</v>
      </c>
      <c r="B1557" s="5">
        <v>2</v>
      </c>
      <c r="C1557" s="6">
        <v>6.55084</v>
      </c>
      <c r="D1557" s="7">
        <f>+(C1557*0.18)+C1557</f>
        <v>7.7299911999999997</v>
      </c>
      <c r="E1557" s="6">
        <v>2.0802900000000002</v>
      </c>
    </row>
    <row r="1558" spans="1:6" x14ac:dyDescent="0.25">
      <c r="A1558" t="s">
        <v>1549</v>
      </c>
      <c r="B1558" s="5">
        <v>1</v>
      </c>
      <c r="C1558" s="6">
        <v>6.55084</v>
      </c>
      <c r="D1558" s="7">
        <f>+(C1558*0.18)+C1558</f>
        <v>7.7299911999999997</v>
      </c>
      <c r="E1558" s="6">
        <v>2.0802900000000002</v>
      </c>
    </row>
    <row r="1559" spans="1:6" x14ac:dyDescent="0.25">
      <c r="A1559" t="s">
        <v>1550</v>
      </c>
      <c r="B1559" s="5">
        <v>12</v>
      </c>
      <c r="C1559" s="6">
        <v>4.81426</v>
      </c>
      <c r="D1559" s="7">
        <f>+(C1559*0.18)+C1559</f>
        <v>5.6808268000000002</v>
      </c>
      <c r="E1559" s="6">
        <v>1.5288200000000001</v>
      </c>
    </row>
    <row r="1560" spans="1:6" x14ac:dyDescent="0.25">
      <c r="A1560" t="s">
        <v>1551</v>
      </c>
      <c r="D1560" s="7">
        <v>55.5</v>
      </c>
    </row>
    <row r="1561" spans="1:6" x14ac:dyDescent="0.25">
      <c r="A1561" t="s">
        <v>1552</v>
      </c>
      <c r="B1561" s="5">
        <v>1</v>
      </c>
      <c r="C1561" s="6">
        <v>36.440669999999997</v>
      </c>
      <c r="D1561" s="7">
        <f>+(C1561*0.18)+C1561</f>
        <v>42.999990599999997</v>
      </c>
      <c r="E1561" s="6">
        <v>11.572139999999999</v>
      </c>
    </row>
    <row r="1562" spans="1:6" x14ac:dyDescent="0.25">
      <c r="A1562" t="s">
        <v>1553</v>
      </c>
      <c r="D1562" s="7">
        <v>33</v>
      </c>
    </row>
    <row r="1563" spans="1:6" x14ac:dyDescent="0.25">
      <c r="A1563" t="s">
        <v>1554</v>
      </c>
      <c r="B1563" s="5">
        <v>3</v>
      </c>
      <c r="C1563" s="6">
        <v>15.25</v>
      </c>
      <c r="D1563" s="7">
        <v>19</v>
      </c>
      <c r="E1563" s="6">
        <v>4.8428100000000001</v>
      </c>
      <c r="F1563" s="8">
        <v>26</v>
      </c>
    </row>
    <row r="1564" spans="1:6" x14ac:dyDescent="0.25">
      <c r="A1564" t="s">
        <v>1555</v>
      </c>
      <c r="B1564" s="5">
        <v>45</v>
      </c>
      <c r="C1564" s="6">
        <v>16.101690000000001</v>
      </c>
      <c r="D1564" s="7">
        <f>+(C1564*0.18)+C1564</f>
        <v>18.999994200000003</v>
      </c>
      <c r="E1564" s="6">
        <v>4.0763800000000003</v>
      </c>
    </row>
    <row r="1565" spans="1:6" x14ac:dyDescent="0.25">
      <c r="A1565" t="s">
        <v>1556</v>
      </c>
      <c r="B1565" s="5">
        <v>2</v>
      </c>
      <c r="C1565" s="6">
        <v>29.237279999999998</v>
      </c>
      <c r="D1565" s="7">
        <f>+(C1565*0.18)+C1565</f>
        <v>34.499990400000002</v>
      </c>
      <c r="E1565" s="6">
        <v>9.2846200000000003</v>
      </c>
    </row>
    <row r="1566" spans="1:6" x14ac:dyDescent="0.25">
      <c r="A1566" t="s">
        <v>1557</v>
      </c>
      <c r="D1566" s="7">
        <v>20</v>
      </c>
    </row>
    <row r="1567" spans="1:6" x14ac:dyDescent="0.25">
      <c r="A1567" t="s">
        <v>1558</v>
      </c>
      <c r="B1567" s="5">
        <v>60</v>
      </c>
      <c r="C1567" s="6">
        <v>16.99682</v>
      </c>
      <c r="D1567" s="7">
        <v>21</v>
      </c>
      <c r="E1567" s="6">
        <v>4.3029000000000002</v>
      </c>
    </row>
    <row r="1568" spans="1:6" x14ac:dyDescent="0.25">
      <c r="A1568" t="s">
        <v>1559</v>
      </c>
      <c r="B1568" s="5">
        <v>17</v>
      </c>
      <c r="C1568" s="6">
        <v>15.253819999999999</v>
      </c>
      <c r="D1568" s="7">
        <v>21</v>
      </c>
      <c r="E1568" s="6">
        <v>4.8440099999999999</v>
      </c>
    </row>
    <row r="1569" spans="1:6" x14ac:dyDescent="0.25">
      <c r="A1569" t="s">
        <v>1560</v>
      </c>
      <c r="D1569" s="7">
        <v>20</v>
      </c>
      <c r="F1569" s="8">
        <v>26</v>
      </c>
    </row>
    <row r="1570" spans="1:6" x14ac:dyDescent="0.25">
      <c r="A1570" t="s">
        <v>1561</v>
      </c>
      <c r="B1570" s="5">
        <v>10</v>
      </c>
      <c r="C1570" s="6">
        <v>15.08474</v>
      </c>
      <c r="D1570" s="7">
        <f>+(C1570*0.18)+C1570</f>
        <v>17.799993199999999</v>
      </c>
      <c r="E1570" s="6">
        <v>4.79033</v>
      </c>
    </row>
    <row r="1571" spans="1:6" x14ac:dyDescent="0.25">
      <c r="A1571" t="s">
        <v>1562</v>
      </c>
      <c r="B1571" s="5">
        <v>7</v>
      </c>
      <c r="C1571" s="6">
        <v>7.6652800000000001</v>
      </c>
      <c r="D1571" s="7">
        <v>13.8</v>
      </c>
      <c r="E1571" s="6">
        <v>2.4342000000000001</v>
      </c>
      <c r="F1571" s="8">
        <v>18</v>
      </c>
    </row>
    <row r="1572" spans="1:6" x14ac:dyDescent="0.25">
      <c r="A1572" t="s">
        <v>1563</v>
      </c>
      <c r="B1572" s="5">
        <v>-1</v>
      </c>
      <c r="C1572" s="6">
        <v>0</v>
      </c>
      <c r="D1572" s="7">
        <f>+(C1572*0.18)+C1572</f>
        <v>0</v>
      </c>
      <c r="E1572" s="6">
        <v>0</v>
      </c>
    </row>
    <row r="1573" spans="1:6" x14ac:dyDescent="0.25">
      <c r="A1573" t="s">
        <v>1564</v>
      </c>
      <c r="B1573" s="5">
        <v>78</v>
      </c>
      <c r="C1573" s="6">
        <v>8.0508400000000009</v>
      </c>
      <c r="D1573" s="7">
        <v>12</v>
      </c>
      <c r="E1573" s="6">
        <v>2.5566300000000002</v>
      </c>
      <c r="F1573" s="8">
        <v>16</v>
      </c>
    </row>
    <row r="1574" spans="1:6" x14ac:dyDescent="0.25">
      <c r="A1574" t="s">
        <v>1565</v>
      </c>
      <c r="B1574" s="5">
        <v>8</v>
      </c>
      <c r="C1574" s="6">
        <v>7.2033800000000001</v>
      </c>
      <c r="D1574" s="7">
        <f>+(C1574*0.18)+C1574</f>
        <v>8.4999883999999994</v>
      </c>
      <c r="E1574" s="6">
        <v>2.2875100000000002</v>
      </c>
    </row>
    <row r="1575" spans="1:6" x14ac:dyDescent="0.25">
      <c r="A1575" t="s">
        <v>1566</v>
      </c>
      <c r="B1575" s="5">
        <v>22</v>
      </c>
      <c r="C1575" s="6">
        <v>8.5767699999999998</v>
      </c>
      <c r="D1575" s="7">
        <f>+(C1575*0.18)+C1575</f>
        <v>10.1205886</v>
      </c>
      <c r="E1575" s="6">
        <v>2.7236400000000001</v>
      </c>
    </row>
    <row r="1576" spans="1:6" x14ac:dyDescent="0.25">
      <c r="A1576" t="s">
        <v>1567</v>
      </c>
      <c r="B1576" s="5">
        <v>4</v>
      </c>
      <c r="C1576" s="6">
        <v>7.2033800000000001</v>
      </c>
      <c r="D1576" s="7">
        <v>9</v>
      </c>
      <c r="E1576" s="6">
        <v>2.2875100000000002</v>
      </c>
      <c r="F1576" s="8">
        <v>16</v>
      </c>
    </row>
    <row r="1577" spans="1:6" x14ac:dyDescent="0.25">
      <c r="A1577" t="s">
        <v>1568</v>
      </c>
      <c r="B1577" s="5">
        <v>-7</v>
      </c>
      <c r="C1577" s="6">
        <v>0</v>
      </c>
      <c r="D1577" s="7">
        <f>+(C1577*0.18)+C1577</f>
        <v>0</v>
      </c>
      <c r="E1577" s="6">
        <v>0</v>
      </c>
    </row>
    <row r="1578" spans="1:6" x14ac:dyDescent="0.25">
      <c r="A1578" t="s">
        <v>1569</v>
      </c>
      <c r="B1578" s="5">
        <v>19</v>
      </c>
      <c r="C1578" s="6">
        <v>12.11</v>
      </c>
      <c r="D1578" s="7">
        <f>+(C1578*0.18)+C1578</f>
        <v>14.2898</v>
      </c>
      <c r="E1578" s="6">
        <v>3.8456700000000001</v>
      </c>
    </row>
    <row r="1579" spans="1:6" x14ac:dyDescent="0.25">
      <c r="A1579" t="s">
        <v>1570</v>
      </c>
      <c r="B1579" s="5">
        <v>71</v>
      </c>
      <c r="C1579" s="6">
        <v>7.0794600000000001</v>
      </c>
      <c r="D1579" s="7">
        <v>9</v>
      </c>
      <c r="F1579" s="8">
        <v>16</v>
      </c>
    </row>
    <row r="1580" spans="1:6" x14ac:dyDescent="0.25">
      <c r="A1580" t="s">
        <v>1571</v>
      </c>
      <c r="B1580" s="5">
        <v>-1</v>
      </c>
      <c r="C1580" s="6">
        <v>0</v>
      </c>
      <c r="D1580" s="7">
        <v>0.7</v>
      </c>
      <c r="E1580" s="6">
        <v>0</v>
      </c>
      <c r="F1580" s="8">
        <v>1.5</v>
      </c>
    </row>
    <row r="1581" spans="1:6" x14ac:dyDescent="0.25">
      <c r="A1581" t="s">
        <v>1572</v>
      </c>
      <c r="B1581" s="5">
        <v>5</v>
      </c>
      <c r="C1581" s="6">
        <v>4.5424100000000003</v>
      </c>
      <c r="D1581" s="7">
        <v>5.5</v>
      </c>
      <c r="E1581" s="6">
        <v>1.14998</v>
      </c>
      <c r="F1581" s="8">
        <v>9</v>
      </c>
    </row>
    <row r="1582" spans="1:6" x14ac:dyDescent="0.25">
      <c r="A1582" t="s">
        <v>1573</v>
      </c>
      <c r="B1582" s="5">
        <v>69</v>
      </c>
      <c r="C1582" s="6">
        <v>2.4776199999999999</v>
      </c>
      <c r="D1582" s="7">
        <v>3.8</v>
      </c>
      <c r="E1582" s="6">
        <v>0.62724999999999997</v>
      </c>
      <c r="F1582" s="8">
        <v>6</v>
      </c>
    </row>
    <row r="1583" spans="1:6" x14ac:dyDescent="0.25">
      <c r="A1583" t="s">
        <v>1574</v>
      </c>
      <c r="B1583" s="5">
        <v>96</v>
      </c>
      <c r="C1583" s="6">
        <v>1.4810099999999999</v>
      </c>
      <c r="D1583" s="7">
        <v>2.1</v>
      </c>
      <c r="E1583" s="6">
        <v>0.45748</v>
      </c>
      <c r="F1583" s="8">
        <v>3.5</v>
      </c>
    </row>
    <row r="1584" spans="1:6" x14ac:dyDescent="0.25">
      <c r="A1584" t="s">
        <v>1575</v>
      </c>
      <c r="B1584" s="5">
        <v>20</v>
      </c>
      <c r="C1584" s="6">
        <v>13.023569999999999</v>
      </c>
      <c r="D1584" s="7">
        <v>16</v>
      </c>
      <c r="E1584" s="6">
        <v>3.29711</v>
      </c>
      <c r="F1584" s="8">
        <v>21</v>
      </c>
    </row>
    <row r="1585" spans="1:6" x14ac:dyDescent="0.25">
      <c r="A1585" t="s">
        <v>1576</v>
      </c>
      <c r="B1585" s="5">
        <v>51</v>
      </c>
      <c r="C1585" s="6">
        <v>7.3979900000000001</v>
      </c>
      <c r="D1585" s="7">
        <v>10.37</v>
      </c>
      <c r="E1585" s="6">
        <v>1.8729100000000001</v>
      </c>
      <c r="F1585" s="8">
        <v>14</v>
      </c>
    </row>
    <row r="1586" spans="1:6" x14ac:dyDescent="0.25">
      <c r="A1586" t="s">
        <v>1577</v>
      </c>
      <c r="B1586" s="5">
        <v>17</v>
      </c>
      <c r="C1586" s="6">
        <v>34.289279999999998</v>
      </c>
      <c r="D1586" s="7">
        <v>46.76</v>
      </c>
      <c r="E1586" s="6">
        <v>8.6808300000000003</v>
      </c>
      <c r="F1586" s="8">
        <v>56</v>
      </c>
    </row>
    <row r="1587" spans="1:6" x14ac:dyDescent="0.25">
      <c r="A1587" t="s">
        <v>1578</v>
      </c>
      <c r="B1587" s="5">
        <v>22</v>
      </c>
      <c r="C1587" s="6">
        <v>22.847079999999998</v>
      </c>
      <c r="D1587" s="7">
        <v>32</v>
      </c>
      <c r="E1587" s="6">
        <v>5.7840699999999998</v>
      </c>
      <c r="F1587" s="8">
        <v>36</v>
      </c>
    </row>
    <row r="1588" spans="1:6" x14ac:dyDescent="0.25">
      <c r="A1588" t="s">
        <v>1579</v>
      </c>
      <c r="B1588" s="5">
        <v>23</v>
      </c>
      <c r="C1588" s="6">
        <v>7.65639</v>
      </c>
      <c r="D1588" s="7">
        <v>15</v>
      </c>
      <c r="E1588" s="6">
        <v>1.9383300000000001</v>
      </c>
      <c r="F1588" s="8">
        <v>20</v>
      </c>
    </row>
    <row r="1589" spans="1:6" x14ac:dyDescent="0.25">
      <c r="A1589" t="s">
        <v>1580</v>
      </c>
      <c r="B1589" s="5">
        <v>26</v>
      </c>
      <c r="C1589" s="6">
        <v>7.5253800000000002</v>
      </c>
      <c r="D1589" s="7">
        <v>9.1999999999999993</v>
      </c>
      <c r="E1589" s="6">
        <v>1.9348799999999999</v>
      </c>
      <c r="F1589" s="8">
        <v>13</v>
      </c>
    </row>
    <row r="1590" spans="1:6" x14ac:dyDescent="0.25">
      <c r="A1590" t="s">
        <v>1581</v>
      </c>
      <c r="B1590" s="5">
        <v>-3</v>
      </c>
      <c r="C1590" s="6">
        <v>18.644100000000002</v>
      </c>
      <c r="D1590" s="7">
        <f>+(C1590*0.18)+C1590</f>
        <v>22.000038000000004</v>
      </c>
      <c r="E1590" s="6">
        <v>5.9206399999999997</v>
      </c>
      <c r="F1590" s="8">
        <v>54</v>
      </c>
    </row>
    <row r="1591" spans="1:6" x14ac:dyDescent="0.25">
      <c r="A1591" t="s">
        <v>1582</v>
      </c>
      <c r="B1591" s="5">
        <v>47</v>
      </c>
      <c r="C1591" s="6">
        <v>2.23516</v>
      </c>
      <c r="D1591" s="7">
        <v>3</v>
      </c>
      <c r="E1591" s="6">
        <v>0.56586000000000003</v>
      </c>
      <c r="F1591" s="8">
        <v>6</v>
      </c>
    </row>
    <row r="1592" spans="1:6" x14ac:dyDescent="0.25">
      <c r="A1592" t="s">
        <v>1583</v>
      </c>
      <c r="B1592" s="5">
        <v>12</v>
      </c>
      <c r="C1592" s="6">
        <v>1.27118</v>
      </c>
      <c r="D1592" s="7">
        <v>1.5</v>
      </c>
      <c r="E1592" s="6">
        <v>0.32181999999999999</v>
      </c>
      <c r="F1592" s="8">
        <v>4</v>
      </c>
    </row>
    <row r="1593" spans="1:6" x14ac:dyDescent="0.25">
      <c r="A1593" t="s">
        <v>1584</v>
      </c>
      <c r="B1593" s="5">
        <v>9</v>
      </c>
      <c r="C1593" s="6">
        <v>11.009880000000001</v>
      </c>
      <c r="D1593" s="7">
        <v>22</v>
      </c>
      <c r="E1593" s="6">
        <v>3.5428600000000001</v>
      </c>
      <c r="F1593" s="8">
        <v>35</v>
      </c>
    </row>
    <row r="1594" spans="1:6" x14ac:dyDescent="0.25">
      <c r="A1594" t="s">
        <v>1585</v>
      </c>
      <c r="D1594" s="7">
        <v>0.42857142857142855</v>
      </c>
    </row>
    <row r="1595" spans="1:6" x14ac:dyDescent="0.25">
      <c r="A1595" t="s">
        <v>1586</v>
      </c>
      <c r="B1595" s="5">
        <v>12</v>
      </c>
      <c r="C1595" s="6">
        <v>1.01694</v>
      </c>
      <c r="D1595" s="7">
        <f>+(C1595*0.18)+C1595</f>
        <v>1.1999891999999999</v>
      </c>
      <c r="E1595" s="6">
        <v>0.32294</v>
      </c>
      <c r="F1595" s="8">
        <v>1.5</v>
      </c>
    </row>
    <row r="1596" spans="1:6" x14ac:dyDescent="0.25">
      <c r="A1596" t="s">
        <v>1587</v>
      </c>
      <c r="D1596" s="7">
        <v>2.7083333333333335</v>
      </c>
      <c r="F1596" s="8">
        <v>5</v>
      </c>
    </row>
    <row r="1597" spans="1:6" x14ac:dyDescent="0.25">
      <c r="A1597" t="s">
        <v>1588</v>
      </c>
      <c r="D1597" s="7">
        <v>2.67</v>
      </c>
      <c r="F1597" s="8">
        <v>4.5</v>
      </c>
    </row>
    <row r="1598" spans="1:6" x14ac:dyDescent="0.25">
      <c r="A1598" t="s">
        <v>1589</v>
      </c>
      <c r="B1598" s="5">
        <v>36</v>
      </c>
      <c r="C1598" s="6">
        <v>0.56499999999999995</v>
      </c>
      <c r="D1598" s="7">
        <f>+(C1598*0.18)+C1598</f>
        <v>0.66669999999999996</v>
      </c>
      <c r="E1598" s="6">
        <v>0.17942</v>
      </c>
    </row>
    <row r="1599" spans="1:6" x14ac:dyDescent="0.25">
      <c r="A1599" t="s">
        <v>1590</v>
      </c>
      <c r="B1599" s="5">
        <v>79</v>
      </c>
      <c r="C1599" s="6">
        <v>36.289819999999999</v>
      </c>
      <c r="D1599" s="7">
        <v>48.5</v>
      </c>
      <c r="E1599" s="6">
        <v>11.524240000000001</v>
      </c>
    </row>
    <row r="1600" spans="1:6" x14ac:dyDescent="0.25">
      <c r="A1600" t="s">
        <v>1591</v>
      </c>
      <c r="B1600" s="5">
        <v>4</v>
      </c>
      <c r="C1600" s="6">
        <v>36.314309999999999</v>
      </c>
      <c r="D1600" s="7">
        <f>+(C1600*0.18)+C1600</f>
        <v>42.8508858</v>
      </c>
      <c r="E1600" s="6">
        <v>11.53201</v>
      </c>
    </row>
    <row r="1601" spans="1:6" x14ac:dyDescent="0.25">
      <c r="A1601" t="s">
        <v>1592</v>
      </c>
      <c r="B1601" s="5">
        <v>15</v>
      </c>
      <c r="C1601" s="6">
        <v>8.4700000000000006</v>
      </c>
      <c r="D1601" s="7">
        <v>10</v>
      </c>
      <c r="E1601" s="6">
        <v>2.68974</v>
      </c>
    </row>
    <row r="1602" spans="1:6" x14ac:dyDescent="0.25">
      <c r="A1602" t="s">
        <v>1593</v>
      </c>
      <c r="D1602" s="7">
        <v>11</v>
      </c>
    </row>
    <row r="1603" spans="1:6" x14ac:dyDescent="0.25">
      <c r="A1603" t="s">
        <v>1594</v>
      </c>
      <c r="B1603" s="5">
        <v>68</v>
      </c>
      <c r="C1603" s="6">
        <v>6.9539900000000001</v>
      </c>
      <c r="D1603" s="7">
        <v>10</v>
      </c>
      <c r="E1603" s="6">
        <v>2.2188300000000001</v>
      </c>
    </row>
    <row r="1604" spans="1:6" x14ac:dyDescent="0.25">
      <c r="A1604" t="s">
        <v>1595</v>
      </c>
      <c r="B1604" s="5">
        <v>39</v>
      </c>
      <c r="C1604" s="6">
        <v>7.5358099999999997</v>
      </c>
      <c r="D1604" s="7">
        <v>10</v>
      </c>
      <c r="E1604" s="6">
        <v>2.3930899999999999</v>
      </c>
    </row>
    <row r="1605" spans="1:6" x14ac:dyDescent="0.25">
      <c r="A1605" t="s">
        <v>1596</v>
      </c>
      <c r="D1605" s="7">
        <v>9.5</v>
      </c>
    </row>
    <row r="1606" spans="1:6" x14ac:dyDescent="0.25">
      <c r="A1606" t="s">
        <v>1597</v>
      </c>
      <c r="B1606" s="5">
        <v>-8</v>
      </c>
      <c r="C1606" s="6">
        <v>0</v>
      </c>
      <c r="D1606" s="7">
        <v>2.5</v>
      </c>
      <c r="E1606" s="6">
        <v>0</v>
      </c>
      <c r="F1606" s="8">
        <v>4</v>
      </c>
    </row>
    <row r="1607" spans="1:6" x14ac:dyDescent="0.25">
      <c r="A1607" t="s">
        <v>1598</v>
      </c>
      <c r="B1607" s="5">
        <v>31</v>
      </c>
      <c r="C1607" s="6">
        <v>1.2875799999999999</v>
      </c>
      <c r="D1607" s="7">
        <v>2</v>
      </c>
      <c r="E1607" s="6">
        <v>0.41481000000000001</v>
      </c>
      <c r="F1607" s="8">
        <v>4</v>
      </c>
    </row>
    <row r="1608" spans="1:6" x14ac:dyDescent="0.25">
      <c r="A1608" t="s">
        <v>1599</v>
      </c>
      <c r="B1608" s="5">
        <v>2</v>
      </c>
      <c r="C1608" s="6">
        <v>7.2881299999999998</v>
      </c>
      <c r="D1608" s="7">
        <f>+(C1608*0.18)+C1608</f>
        <v>8.5999933999999989</v>
      </c>
      <c r="E1608" s="6">
        <v>2.3144300000000002</v>
      </c>
    </row>
    <row r="1609" spans="1:6" x14ac:dyDescent="0.25">
      <c r="A1609" t="s">
        <v>1600</v>
      </c>
      <c r="B1609" s="5">
        <v>-11</v>
      </c>
      <c r="C1609" s="6">
        <v>0</v>
      </c>
      <c r="D1609" s="7">
        <v>8.9</v>
      </c>
      <c r="E1609" s="6">
        <v>0</v>
      </c>
    </row>
    <row r="1610" spans="1:6" x14ac:dyDescent="0.25">
      <c r="A1610" t="s">
        <v>1601</v>
      </c>
      <c r="B1610" s="5">
        <v>3</v>
      </c>
      <c r="C1610" s="6">
        <v>4.6610199999999997</v>
      </c>
      <c r="D1610" s="7">
        <f>+(C1610*0.18)+C1610</f>
        <v>5.5000035999999994</v>
      </c>
      <c r="E1610" s="6">
        <v>1.4801599999999999</v>
      </c>
    </row>
    <row r="1611" spans="1:6" x14ac:dyDescent="0.25">
      <c r="A1611" t="s">
        <v>1602</v>
      </c>
      <c r="B1611" s="5">
        <v>3</v>
      </c>
      <c r="C1611" s="6">
        <v>4.4014800000000003</v>
      </c>
      <c r="D1611" s="7">
        <f>+(C1611*0.18)+C1611</f>
        <v>5.1937464000000002</v>
      </c>
      <c r="E1611" s="6">
        <v>1.39774</v>
      </c>
    </row>
    <row r="1612" spans="1:6" x14ac:dyDescent="0.25">
      <c r="A1612" t="s">
        <v>1603</v>
      </c>
      <c r="B1612" s="5">
        <v>2</v>
      </c>
      <c r="C1612" s="6">
        <v>4.6609999999999996</v>
      </c>
      <c r="D1612" s="7">
        <f>+(C1612*0.18)+C1612</f>
        <v>5.4999799999999999</v>
      </c>
      <c r="E1612" s="6">
        <v>1.4801500000000001</v>
      </c>
    </row>
    <row r="1613" spans="1:6" x14ac:dyDescent="0.25">
      <c r="A1613" t="s">
        <v>1604</v>
      </c>
      <c r="B1613" s="5">
        <v>-3</v>
      </c>
      <c r="C1613" s="6">
        <v>4.0678000000000001</v>
      </c>
      <c r="D1613" s="7">
        <f>+(C1613*0.18)+C1613</f>
        <v>4.8000040000000004</v>
      </c>
      <c r="E1613" s="6">
        <v>1.2917799999999999</v>
      </c>
    </row>
    <row r="1614" spans="1:6" x14ac:dyDescent="0.25">
      <c r="A1614" t="s">
        <v>1605</v>
      </c>
      <c r="D1614" s="7">
        <v>8.9</v>
      </c>
    </row>
    <row r="1615" spans="1:6" x14ac:dyDescent="0.25">
      <c r="A1615" t="s">
        <v>1606</v>
      </c>
      <c r="B1615" s="5">
        <v>-2</v>
      </c>
      <c r="C1615" s="6">
        <v>4.0678000000000001</v>
      </c>
      <c r="D1615" s="7">
        <f>+(C1615*0.18)+C1615</f>
        <v>4.8000040000000004</v>
      </c>
      <c r="E1615" s="6">
        <v>1.2917799999999999</v>
      </c>
    </row>
    <row r="1616" spans="1:6" x14ac:dyDescent="0.25">
      <c r="A1616" t="s">
        <v>1607</v>
      </c>
      <c r="B1616" s="5">
        <v>4</v>
      </c>
      <c r="C1616" s="6">
        <v>4.6610199999999997</v>
      </c>
      <c r="D1616" s="7">
        <f>+(C1616*0.18)+C1616</f>
        <v>5.5000035999999994</v>
      </c>
      <c r="E1616" s="6">
        <v>1.4801599999999999</v>
      </c>
    </row>
    <row r="1617" spans="1:5" x14ac:dyDescent="0.25">
      <c r="A1617" t="s">
        <v>1608</v>
      </c>
      <c r="D1617" s="7">
        <v>8.9</v>
      </c>
    </row>
    <row r="1618" spans="1:5" x14ac:dyDescent="0.25">
      <c r="A1618" t="s">
        <v>1609</v>
      </c>
      <c r="B1618" s="5">
        <v>-3</v>
      </c>
      <c r="C1618" s="6">
        <v>0</v>
      </c>
      <c r="D1618" s="7">
        <f>+(C1618*0.18)+C1618</f>
        <v>0</v>
      </c>
      <c r="E1618" s="6">
        <v>0</v>
      </c>
    </row>
    <row r="1619" spans="1:5" x14ac:dyDescent="0.25">
      <c r="A1619" t="s">
        <v>1610</v>
      </c>
      <c r="B1619" s="5">
        <v>7</v>
      </c>
      <c r="C1619" s="6">
        <v>5.2663399999999996</v>
      </c>
      <c r="D1619" s="7">
        <f>+(C1619*0.18)+C1619</f>
        <v>6.2142811999999994</v>
      </c>
      <c r="E1619" s="6">
        <v>1.67239</v>
      </c>
    </row>
    <row r="1620" spans="1:5" x14ac:dyDescent="0.25">
      <c r="A1620" t="s">
        <v>1611</v>
      </c>
      <c r="B1620" s="5">
        <v>2</v>
      </c>
      <c r="C1620" s="6">
        <v>4.4067699999999999</v>
      </c>
      <c r="D1620" s="7">
        <f>+(C1620*0.18)+C1620</f>
        <v>5.1999886000000002</v>
      </c>
      <c r="E1620" s="6">
        <v>1.3994200000000001</v>
      </c>
    </row>
    <row r="1621" spans="1:5" x14ac:dyDescent="0.25">
      <c r="A1621" t="s">
        <v>1612</v>
      </c>
      <c r="D1621" s="7">
        <v>8.9</v>
      </c>
    </row>
    <row r="1622" spans="1:5" x14ac:dyDescent="0.25">
      <c r="A1622" t="s">
        <v>1613</v>
      </c>
      <c r="B1622" s="5">
        <v>5</v>
      </c>
      <c r="C1622" s="6">
        <v>5.50847</v>
      </c>
      <c r="D1622" s="7">
        <f>+(C1622*0.18)+C1622</f>
        <v>6.4999946</v>
      </c>
      <c r="E1622" s="6">
        <v>1.7492799999999999</v>
      </c>
    </row>
    <row r="1623" spans="1:5" x14ac:dyDescent="0.25">
      <c r="A1623" t="s">
        <v>1614</v>
      </c>
      <c r="D1623" s="7">
        <v>8.9</v>
      </c>
    </row>
    <row r="1624" spans="1:5" x14ac:dyDescent="0.25">
      <c r="A1624" t="s">
        <v>1615</v>
      </c>
      <c r="B1624" s="5">
        <v>32</v>
      </c>
      <c r="C1624" s="6">
        <v>7.3417199999999996</v>
      </c>
      <c r="D1624" s="7">
        <v>9.9</v>
      </c>
      <c r="E1624" s="6">
        <v>1.8586499999999999</v>
      </c>
    </row>
    <row r="1625" spans="1:5" x14ac:dyDescent="0.25">
      <c r="A1625" t="s">
        <v>1616</v>
      </c>
      <c r="B1625" s="5">
        <v>2</v>
      </c>
      <c r="C1625" s="6">
        <v>5.3389800000000003</v>
      </c>
      <c r="D1625" s="7">
        <f t="shared" ref="D1625:D1633" si="43">+(C1625*0.18)+C1625</f>
        <v>6.2999964000000004</v>
      </c>
      <c r="E1625" s="6">
        <v>1.6954499999999999</v>
      </c>
    </row>
    <row r="1626" spans="1:5" x14ac:dyDescent="0.25">
      <c r="A1626" t="s">
        <v>1617</v>
      </c>
      <c r="B1626" s="5">
        <v>2</v>
      </c>
      <c r="C1626" s="6">
        <v>7.2881299999999998</v>
      </c>
      <c r="D1626" s="7">
        <f t="shared" si="43"/>
        <v>8.5999933999999989</v>
      </c>
      <c r="E1626" s="6">
        <v>2.3144300000000002</v>
      </c>
    </row>
    <row r="1627" spans="1:5" x14ac:dyDescent="0.25">
      <c r="A1627" t="s">
        <v>1618</v>
      </c>
      <c r="B1627" s="5">
        <v>5</v>
      </c>
      <c r="C1627" s="6">
        <v>5.4160199999999996</v>
      </c>
      <c r="D1627" s="7">
        <f t="shared" si="43"/>
        <v>6.3909035999999997</v>
      </c>
      <c r="E1627" s="6">
        <v>1.7199199999999999</v>
      </c>
    </row>
    <row r="1628" spans="1:5" x14ac:dyDescent="0.25">
      <c r="A1628" t="s">
        <v>1619</v>
      </c>
      <c r="B1628" s="5">
        <v>51</v>
      </c>
      <c r="C1628" s="6">
        <v>6.3559299999999999</v>
      </c>
      <c r="D1628" s="7">
        <f t="shared" si="43"/>
        <v>7.4999973999999998</v>
      </c>
      <c r="E1628" s="6">
        <v>2.0184000000000002</v>
      </c>
    </row>
    <row r="1629" spans="1:5" x14ac:dyDescent="0.25">
      <c r="A1629" t="s">
        <v>1620</v>
      </c>
      <c r="B1629" s="5">
        <v>2</v>
      </c>
      <c r="C1629" s="6">
        <v>5.7627100000000002</v>
      </c>
      <c r="D1629" s="7">
        <f t="shared" si="43"/>
        <v>6.7999977999999999</v>
      </c>
      <c r="E1629" s="6">
        <v>1.8300099999999999</v>
      </c>
    </row>
    <row r="1630" spans="1:5" x14ac:dyDescent="0.25">
      <c r="A1630" t="s">
        <v>1621</v>
      </c>
      <c r="B1630" s="5">
        <v>2</v>
      </c>
      <c r="C1630" s="6">
        <v>7.2881299999999998</v>
      </c>
      <c r="D1630" s="7">
        <f t="shared" si="43"/>
        <v>8.5999933999999989</v>
      </c>
      <c r="E1630" s="6">
        <v>2.3144300000000002</v>
      </c>
    </row>
    <row r="1631" spans="1:5" x14ac:dyDescent="0.25">
      <c r="A1631" t="s">
        <v>1622</v>
      </c>
      <c r="B1631" s="5">
        <v>12</v>
      </c>
      <c r="C1631" s="6">
        <v>7.1684200000000002</v>
      </c>
      <c r="D1631" s="7">
        <f t="shared" si="43"/>
        <v>8.4587356000000007</v>
      </c>
      <c r="E1631" s="6">
        <v>2.2764099999999998</v>
      </c>
    </row>
    <row r="1632" spans="1:5" x14ac:dyDescent="0.25">
      <c r="A1632" t="s">
        <v>1623</v>
      </c>
      <c r="B1632" s="5">
        <v>10</v>
      </c>
      <c r="C1632" s="6">
        <v>5.8385400000000001</v>
      </c>
      <c r="D1632" s="7">
        <f t="shared" si="43"/>
        <v>6.8894772</v>
      </c>
      <c r="E1632" s="6">
        <v>1.85409</v>
      </c>
    </row>
    <row r="1633" spans="1:5" x14ac:dyDescent="0.25">
      <c r="A1633" t="s">
        <v>1624</v>
      </c>
      <c r="B1633" s="5">
        <v>6</v>
      </c>
      <c r="C1633" s="6">
        <v>0.74151999999999996</v>
      </c>
      <c r="D1633" s="7">
        <f t="shared" si="43"/>
        <v>0.87499359999999993</v>
      </c>
      <c r="E1633" s="6">
        <v>0.23547999999999999</v>
      </c>
    </row>
    <row r="1634" spans="1:5" x14ac:dyDescent="0.25">
      <c r="A1634" t="s">
        <v>1625</v>
      </c>
      <c r="D1634" s="7">
        <v>3</v>
      </c>
    </row>
    <row r="1635" spans="1:5" x14ac:dyDescent="0.25">
      <c r="A1635" t="s">
        <v>1626</v>
      </c>
      <c r="D1635" s="7">
        <v>25</v>
      </c>
    </row>
    <row r="1636" spans="1:5" x14ac:dyDescent="0.25">
      <c r="A1636" t="s">
        <v>1627</v>
      </c>
      <c r="D1636" s="7">
        <v>10</v>
      </c>
    </row>
    <row r="1637" spans="1:5" x14ac:dyDescent="0.25">
      <c r="A1637" t="s">
        <v>1628</v>
      </c>
      <c r="B1637" s="5">
        <v>300</v>
      </c>
      <c r="C1637" s="6">
        <v>0.16921</v>
      </c>
      <c r="D1637" s="7">
        <f>+(C1637*0.18)+C1637</f>
        <v>0.19966780000000001</v>
      </c>
      <c r="E1637" s="6">
        <v>5.3740000000000003E-2</v>
      </c>
    </row>
    <row r="1638" spans="1:5" x14ac:dyDescent="0.25">
      <c r="A1638" t="s">
        <v>1629</v>
      </c>
      <c r="B1638" s="5">
        <v>100</v>
      </c>
      <c r="C1638" s="6">
        <v>0.12372</v>
      </c>
      <c r="D1638" s="7">
        <f>+(C1638*0.18)+C1638</f>
        <v>0.1459896</v>
      </c>
      <c r="E1638" s="6">
        <v>3.9289999999999999E-2</v>
      </c>
    </row>
    <row r="1639" spans="1:5" x14ac:dyDescent="0.25">
      <c r="A1639" t="s">
        <v>1630</v>
      </c>
      <c r="B1639" s="5">
        <v>300</v>
      </c>
      <c r="C1639" s="6">
        <v>0.19208</v>
      </c>
      <c r="D1639" s="7">
        <f>+(C1639*0.18)+C1639</f>
        <v>0.22665440000000001</v>
      </c>
      <c r="E1639" s="6">
        <v>6.0999999999999999E-2</v>
      </c>
    </row>
    <row r="1640" spans="1:5" x14ac:dyDescent="0.25">
      <c r="A1640" t="s">
        <v>1631</v>
      </c>
      <c r="B1640" s="5">
        <v>962</v>
      </c>
      <c r="C1640" s="6">
        <v>8.8880000000000001E-2</v>
      </c>
      <c r="D1640" s="7">
        <f>+(C1640*0.18)+C1640</f>
        <v>0.1048784</v>
      </c>
      <c r="E1640" s="6">
        <v>2.9850000000000002E-2</v>
      </c>
    </row>
    <row r="1641" spans="1:5" x14ac:dyDescent="0.25">
      <c r="A1641" t="s">
        <v>1632</v>
      </c>
      <c r="B1641" s="5">
        <v>380</v>
      </c>
      <c r="C1641" s="6">
        <v>0.15659999999999999</v>
      </c>
      <c r="D1641" s="7">
        <f>+(C1641*0.18)+C1641</f>
        <v>0.18478799999999998</v>
      </c>
      <c r="E1641" s="6">
        <v>4.9730000000000003E-2</v>
      </c>
    </row>
    <row r="1642" spans="1:5" x14ac:dyDescent="0.25">
      <c r="A1642" t="s">
        <v>1633</v>
      </c>
      <c r="B1642" s="5">
        <v>1054</v>
      </c>
      <c r="C1642" s="6">
        <v>0.12132</v>
      </c>
      <c r="D1642" s="7">
        <v>0.27</v>
      </c>
      <c r="E1642" s="6">
        <v>4.0689999999999997E-2</v>
      </c>
    </row>
    <row r="1643" spans="1:5" x14ac:dyDescent="0.25">
      <c r="A1643" t="s">
        <v>1634</v>
      </c>
      <c r="B1643" s="5">
        <v>90</v>
      </c>
      <c r="C1643" s="6">
        <v>0.18356</v>
      </c>
      <c r="D1643" s="7">
        <v>0.47</v>
      </c>
      <c r="E1643" s="6">
        <v>5.8290000000000002E-2</v>
      </c>
    </row>
    <row r="1644" spans="1:5" x14ac:dyDescent="0.25">
      <c r="A1644" t="s">
        <v>1635</v>
      </c>
      <c r="B1644" s="5">
        <v>-2</v>
      </c>
      <c r="C1644" s="6">
        <v>0</v>
      </c>
      <c r="D1644" s="7">
        <f t="shared" ref="D1644:D1654" si="44">+(C1644*0.18)+C1644</f>
        <v>0</v>
      </c>
      <c r="E1644" s="6">
        <v>0</v>
      </c>
    </row>
    <row r="1645" spans="1:5" x14ac:dyDescent="0.25">
      <c r="A1645" t="s">
        <v>1636</v>
      </c>
      <c r="B1645" s="5">
        <v>-4</v>
      </c>
      <c r="C1645" s="6">
        <v>0</v>
      </c>
      <c r="D1645" s="7">
        <f t="shared" si="44"/>
        <v>0</v>
      </c>
      <c r="E1645" s="6">
        <v>0</v>
      </c>
    </row>
    <row r="1646" spans="1:5" x14ac:dyDescent="0.25">
      <c r="A1646" t="s">
        <v>1637</v>
      </c>
      <c r="B1646" s="5">
        <v>-12</v>
      </c>
      <c r="C1646" s="6">
        <v>0</v>
      </c>
      <c r="D1646" s="7">
        <f t="shared" si="44"/>
        <v>0</v>
      </c>
      <c r="E1646" s="6">
        <v>0</v>
      </c>
    </row>
    <row r="1647" spans="1:5" x14ac:dyDescent="0.25">
      <c r="A1647" t="s">
        <v>1638</v>
      </c>
      <c r="B1647" s="5">
        <v>200</v>
      </c>
      <c r="C1647" s="6">
        <v>0.21185999999999999</v>
      </c>
      <c r="D1647" s="7">
        <f t="shared" si="44"/>
        <v>0.24999479999999999</v>
      </c>
      <c r="E1647" s="6">
        <v>6.7280000000000006E-2</v>
      </c>
    </row>
    <row r="1648" spans="1:5" x14ac:dyDescent="0.25">
      <c r="A1648" t="s">
        <v>1639</v>
      </c>
      <c r="B1648" s="5">
        <v>200</v>
      </c>
      <c r="C1648" s="6">
        <v>0.29660999999999998</v>
      </c>
      <c r="D1648" s="7">
        <f t="shared" si="44"/>
        <v>0.34999979999999997</v>
      </c>
      <c r="E1648" s="6">
        <v>9.4189999999999996E-2</v>
      </c>
    </row>
    <row r="1649" spans="1:6" x14ac:dyDescent="0.25">
      <c r="A1649" t="s">
        <v>1640</v>
      </c>
      <c r="B1649" s="5">
        <v>-30</v>
      </c>
      <c r="C1649" s="6">
        <v>0</v>
      </c>
      <c r="D1649" s="7">
        <f t="shared" si="44"/>
        <v>0</v>
      </c>
      <c r="E1649" s="6">
        <v>0</v>
      </c>
    </row>
    <row r="1650" spans="1:6" x14ac:dyDescent="0.25">
      <c r="A1650" t="s">
        <v>1641</v>
      </c>
      <c r="B1650" s="5">
        <v>-4</v>
      </c>
      <c r="C1650" s="6">
        <v>0</v>
      </c>
      <c r="D1650" s="7">
        <f t="shared" si="44"/>
        <v>0</v>
      </c>
      <c r="E1650" s="6">
        <v>0</v>
      </c>
    </row>
    <row r="1651" spans="1:6" x14ac:dyDescent="0.25">
      <c r="A1651" t="s">
        <v>1642</v>
      </c>
      <c r="B1651" s="5">
        <v>872</v>
      </c>
      <c r="C1651" s="6">
        <v>9.9229999999999999E-2</v>
      </c>
      <c r="D1651" s="7">
        <f t="shared" si="44"/>
        <v>0.1170914</v>
      </c>
      <c r="E1651" s="6">
        <v>3.3140000000000003E-2</v>
      </c>
    </row>
    <row r="1652" spans="1:6" x14ac:dyDescent="0.25">
      <c r="A1652" t="s">
        <v>1643</v>
      </c>
      <c r="B1652" s="5">
        <v>100</v>
      </c>
      <c r="C1652" s="6">
        <v>0.18720000000000001</v>
      </c>
      <c r="D1652" s="7">
        <f t="shared" si="44"/>
        <v>0.22089600000000001</v>
      </c>
      <c r="E1652" s="6">
        <v>5.9450000000000003E-2</v>
      </c>
    </row>
    <row r="1653" spans="1:6" x14ac:dyDescent="0.25">
      <c r="A1653" t="s">
        <v>1644</v>
      </c>
      <c r="B1653" s="5">
        <v>100</v>
      </c>
      <c r="C1653" s="6">
        <v>0.17166999999999999</v>
      </c>
      <c r="D1653" s="7">
        <f t="shared" si="44"/>
        <v>0.20257059999999999</v>
      </c>
      <c r="E1653" s="6">
        <v>5.4519999999999999E-2</v>
      </c>
    </row>
    <row r="1654" spans="1:6" x14ac:dyDescent="0.25">
      <c r="A1654" t="s">
        <v>1645</v>
      </c>
      <c r="B1654" s="5">
        <v>100</v>
      </c>
      <c r="C1654" s="6">
        <v>0.20552999999999999</v>
      </c>
      <c r="D1654" s="7">
        <f t="shared" si="44"/>
        <v>0.2425254</v>
      </c>
      <c r="E1654" s="6">
        <v>6.5269999999999995E-2</v>
      </c>
    </row>
    <row r="1655" spans="1:6" x14ac:dyDescent="0.25">
      <c r="A1655" t="s">
        <v>1646</v>
      </c>
      <c r="B1655" s="5">
        <v>15</v>
      </c>
      <c r="C1655" s="6">
        <v>1.27119</v>
      </c>
      <c r="D1655" s="7">
        <v>1.52</v>
      </c>
      <c r="E1655" s="6">
        <v>0.40367999999999998</v>
      </c>
      <c r="F1655" s="8">
        <v>3</v>
      </c>
    </row>
    <row r="1656" spans="1:6" x14ac:dyDescent="0.25">
      <c r="A1656" t="s">
        <v>1647</v>
      </c>
      <c r="B1656" s="5">
        <v>144</v>
      </c>
      <c r="C1656" s="6">
        <v>0.76898</v>
      </c>
      <c r="D1656" s="7">
        <f>+(C1656*0.18)+C1656</f>
        <v>0.90739639999999999</v>
      </c>
      <c r="E1656" s="6">
        <v>0.2442</v>
      </c>
    </row>
    <row r="1657" spans="1:6" x14ac:dyDescent="0.25">
      <c r="A1657" t="s">
        <v>1648</v>
      </c>
      <c r="B1657" s="5">
        <v>22</v>
      </c>
      <c r="C1657" s="6">
        <v>0.49321999999999999</v>
      </c>
      <c r="D1657" s="7">
        <f>+(C1657*0.18)+C1657</f>
        <v>0.58199959999999995</v>
      </c>
      <c r="E1657" s="6">
        <v>0.15662999999999999</v>
      </c>
    </row>
    <row r="1658" spans="1:6" x14ac:dyDescent="0.25">
      <c r="A1658" t="s">
        <v>1649</v>
      </c>
      <c r="B1658" s="5">
        <v>9</v>
      </c>
      <c r="C1658" s="6">
        <v>0.54578000000000004</v>
      </c>
      <c r="D1658" s="7">
        <f>+(C1658*0.18)+C1658</f>
        <v>0.64402040000000005</v>
      </c>
      <c r="E1658" s="6">
        <v>0.17332</v>
      </c>
    </row>
    <row r="1659" spans="1:6" x14ac:dyDescent="0.25">
      <c r="A1659" t="s">
        <v>1650</v>
      </c>
      <c r="B1659" s="5">
        <v>124</v>
      </c>
      <c r="C1659" s="6">
        <v>0.81966000000000006</v>
      </c>
      <c r="D1659" s="7">
        <f>+(C1659*0.18)+C1659</f>
        <v>0.96719880000000003</v>
      </c>
      <c r="E1659" s="6">
        <v>0.26029000000000002</v>
      </c>
    </row>
    <row r="1660" spans="1:6" x14ac:dyDescent="0.25">
      <c r="A1660" t="s">
        <v>1651</v>
      </c>
      <c r="B1660" s="5">
        <v>-4</v>
      </c>
      <c r="C1660" s="6">
        <v>0</v>
      </c>
      <c r="D1660" s="7">
        <f>+(C1660*0.18)+C1660</f>
        <v>0</v>
      </c>
      <c r="E1660" s="6">
        <v>0</v>
      </c>
    </row>
    <row r="1661" spans="1:6" x14ac:dyDescent="0.25">
      <c r="A1661" t="s">
        <v>1652</v>
      </c>
      <c r="B1661" s="5">
        <v>5</v>
      </c>
      <c r="C1661" s="6">
        <v>7.5920000000000001E-2</v>
      </c>
      <c r="D1661" s="7">
        <v>0.2</v>
      </c>
      <c r="E1661" s="6">
        <v>2.4109999999999999E-2</v>
      </c>
    </row>
    <row r="1662" spans="1:6" x14ac:dyDescent="0.25">
      <c r="A1662" t="s">
        <v>1653</v>
      </c>
      <c r="B1662" s="5">
        <v>-30</v>
      </c>
      <c r="C1662" s="6">
        <v>0</v>
      </c>
      <c r="D1662" s="7">
        <f>+(C1662*0.18)+C1662</f>
        <v>0</v>
      </c>
      <c r="E1662" s="6">
        <v>0</v>
      </c>
    </row>
    <row r="1663" spans="1:6" x14ac:dyDescent="0.25">
      <c r="A1663" t="s">
        <v>1654</v>
      </c>
      <c r="B1663" s="5">
        <v>200</v>
      </c>
      <c r="C1663" s="6">
        <v>0.14829999999999999</v>
      </c>
      <c r="D1663" s="7">
        <f>+(C1663*0.18)+C1663</f>
        <v>0.17499399999999998</v>
      </c>
      <c r="E1663" s="6">
        <v>4.709E-2</v>
      </c>
    </row>
    <row r="1664" spans="1:6" x14ac:dyDescent="0.25">
      <c r="A1664" t="s">
        <v>1655</v>
      </c>
      <c r="B1664" s="5">
        <v>47</v>
      </c>
      <c r="C1664" s="6">
        <v>0.19825000000000001</v>
      </c>
      <c r="D1664" s="7">
        <v>0.52</v>
      </c>
      <c r="E1664" s="6">
        <v>6.2960000000000002E-2</v>
      </c>
    </row>
    <row r="1665" spans="1:5" x14ac:dyDescent="0.25">
      <c r="A1665" t="s">
        <v>1656</v>
      </c>
      <c r="D1665" s="7">
        <v>0.46</v>
      </c>
    </row>
    <row r="1666" spans="1:5" x14ac:dyDescent="0.25">
      <c r="A1666" t="s">
        <v>1657</v>
      </c>
      <c r="B1666" s="5">
        <v>180</v>
      </c>
      <c r="C1666" s="6">
        <v>0.45583000000000001</v>
      </c>
      <c r="D1666" s="7">
        <f t="shared" ref="D1666:D1685" si="45">+(C1666*0.18)+C1666</f>
        <v>0.53787940000000001</v>
      </c>
      <c r="E1666" s="6">
        <v>0.14476</v>
      </c>
    </row>
    <row r="1667" spans="1:5" x14ac:dyDescent="0.25">
      <c r="A1667" t="s">
        <v>1658</v>
      </c>
      <c r="B1667" s="5">
        <v>88</v>
      </c>
      <c r="C1667" s="6">
        <v>0.14910999999999999</v>
      </c>
      <c r="D1667" s="7">
        <f t="shared" si="45"/>
        <v>0.17594979999999999</v>
      </c>
      <c r="E1667" s="6">
        <v>4.7350000000000003E-2</v>
      </c>
    </row>
    <row r="1668" spans="1:5" x14ac:dyDescent="0.25">
      <c r="A1668" t="s">
        <v>1659</v>
      </c>
      <c r="B1668" s="5">
        <v>86</v>
      </c>
      <c r="C1668" s="6">
        <v>0.12136</v>
      </c>
      <c r="D1668" s="7">
        <f t="shared" si="45"/>
        <v>0.14320479999999999</v>
      </c>
      <c r="E1668" s="6">
        <v>3.8539999999999998E-2</v>
      </c>
    </row>
    <row r="1669" spans="1:5" x14ac:dyDescent="0.25">
      <c r="A1669" t="s">
        <v>1660</v>
      </c>
      <c r="B1669" s="5">
        <v>-4</v>
      </c>
      <c r="C1669" s="6">
        <v>0</v>
      </c>
      <c r="D1669" s="7">
        <f t="shared" si="45"/>
        <v>0</v>
      </c>
      <c r="E1669" s="6">
        <v>0</v>
      </c>
    </row>
    <row r="1670" spans="1:5" x14ac:dyDescent="0.25">
      <c r="A1670" t="s">
        <v>1661</v>
      </c>
      <c r="B1670" s="5">
        <v>-30</v>
      </c>
      <c r="C1670" s="6">
        <v>0</v>
      </c>
      <c r="D1670" s="7">
        <f t="shared" si="45"/>
        <v>0</v>
      </c>
      <c r="E1670" s="6">
        <v>0</v>
      </c>
    </row>
    <row r="1671" spans="1:5" x14ac:dyDescent="0.25">
      <c r="A1671" t="s">
        <v>1662</v>
      </c>
      <c r="B1671" s="5">
        <v>200</v>
      </c>
      <c r="C1671" s="6">
        <v>0.16950000000000001</v>
      </c>
      <c r="D1671" s="7">
        <f t="shared" si="45"/>
        <v>0.20001000000000002</v>
      </c>
      <c r="E1671" s="6">
        <v>5.3830000000000003E-2</v>
      </c>
    </row>
    <row r="1672" spans="1:5" x14ac:dyDescent="0.25">
      <c r="A1672" t="s">
        <v>1663</v>
      </c>
      <c r="B1672" s="5">
        <v>-33</v>
      </c>
      <c r="C1672" s="6">
        <v>0</v>
      </c>
      <c r="D1672" s="7">
        <f t="shared" si="45"/>
        <v>0</v>
      </c>
      <c r="E1672" s="6">
        <v>0</v>
      </c>
    </row>
    <row r="1673" spans="1:5" x14ac:dyDescent="0.25">
      <c r="A1673" t="s">
        <v>1664</v>
      </c>
      <c r="B1673" s="5">
        <v>-4</v>
      </c>
      <c r="C1673" s="6">
        <v>0</v>
      </c>
      <c r="D1673" s="7">
        <f t="shared" si="45"/>
        <v>0</v>
      </c>
      <c r="E1673" s="6">
        <v>0</v>
      </c>
    </row>
    <row r="1674" spans="1:5" x14ac:dyDescent="0.25">
      <c r="A1674" t="s">
        <v>1665</v>
      </c>
      <c r="B1674" s="5">
        <v>33</v>
      </c>
      <c r="C1674" s="6">
        <v>1.2031499999999999</v>
      </c>
      <c r="D1674" s="7">
        <f t="shared" si="45"/>
        <v>1.4197169999999999</v>
      </c>
      <c r="E1674" s="6">
        <v>0.38207000000000002</v>
      </c>
    </row>
    <row r="1675" spans="1:5" x14ac:dyDescent="0.25">
      <c r="A1675" t="s">
        <v>1666</v>
      </c>
      <c r="B1675" s="5">
        <v>50</v>
      </c>
      <c r="C1675" s="6">
        <v>1.53738</v>
      </c>
      <c r="D1675" s="7">
        <f t="shared" si="45"/>
        <v>1.8141083999999998</v>
      </c>
      <c r="E1675" s="6">
        <v>0.48820999999999998</v>
      </c>
    </row>
    <row r="1676" spans="1:5" x14ac:dyDescent="0.25">
      <c r="A1676" t="s">
        <v>1667</v>
      </c>
      <c r="B1676" s="5">
        <v>50</v>
      </c>
      <c r="C1676" s="6">
        <v>1.73173</v>
      </c>
      <c r="D1676" s="7">
        <f t="shared" si="45"/>
        <v>2.0434413999999999</v>
      </c>
      <c r="E1676" s="6">
        <v>0.54993000000000003</v>
      </c>
    </row>
    <row r="1677" spans="1:5" x14ac:dyDescent="0.25">
      <c r="A1677" t="s">
        <v>1668</v>
      </c>
      <c r="B1677" s="5">
        <v>25</v>
      </c>
      <c r="C1677" s="6">
        <v>4.5762700000000001</v>
      </c>
      <c r="D1677" s="7">
        <f t="shared" si="45"/>
        <v>5.3999986</v>
      </c>
      <c r="E1677" s="6">
        <v>1.4532499999999999</v>
      </c>
    </row>
    <row r="1678" spans="1:5" x14ac:dyDescent="0.25">
      <c r="A1678" t="s">
        <v>1669</v>
      </c>
      <c r="B1678" s="5">
        <v>25</v>
      </c>
      <c r="C1678" s="6">
        <v>5.7627100000000002</v>
      </c>
      <c r="D1678" s="7">
        <f t="shared" si="45"/>
        <v>6.7999977999999999</v>
      </c>
      <c r="E1678" s="6">
        <v>1.8300099999999999</v>
      </c>
    </row>
    <row r="1679" spans="1:5" x14ac:dyDescent="0.25">
      <c r="A1679" t="s">
        <v>1670</v>
      </c>
      <c r="B1679" s="5">
        <v>25</v>
      </c>
      <c r="C1679" s="6">
        <v>7.1186400000000001</v>
      </c>
      <c r="D1679" s="7">
        <f t="shared" si="45"/>
        <v>8.3999951999999993</v>
      </c>
      <c r="E1679" s="6">
        <v>2.2606000000000002</v>
      </c>
    </row>
    <row r="1680" spans="1:5" x14ac:dyDescent="0.25">
      <c r="A1680" t="s">
        <v>1671</v>
      </c>
      <c r="B1680" s="5">
        <v>250</v>
      </c>
      <c r="C1680" s="6">
        <v>5.9319999999999998E-2</v>
      </c>
      <c r="D1680" s="7">
        <f t="shared" si="45"/>
        <v>6.9997599999999993E-2</v>
      </c>
      <c r="E1680" s="6">
        <v>2.018E-2</v>
      </c>
    </row>
    <row r="1681" spans="1:6" x14ac:dyDescent="0.25">
      <c r="A1681" t="s">
        <v>1672</v>
      </c>
      <c r="B1681" s="5">
        <v>90</v>
      </c>
      <c r="C1681" s="6">
        <v>8.8139999999999996E-2</v>
      </c>
      <c r="D1681" s="7">
        <f t="shared" si="45"/>
        <v>0.10400519999999999</v>
      </c>
      <c r="E1681" s="6">
        <v>2.7990000000000001E-2</v>
      </c>
    </row>
    <row r="1682" spans="1:6" x14ac:dyDescent="0.25">
      <c r="A1682" t="s">
        <v>1673</v>
      </c>
      <c r="B1682" s="5">
        <v>300</v>
      </c>
      <c r="C1682" s="6">
        <v>0.11536</v>
      </c>
      <c r="D1682" s="7">
        <f t="shared" si="45"/>
        <v>0.13612479999999999</v>
      </c>
      <c r="E1682" s="6">
        <v>3.6630000000000003E-2</v>
      </c>
    </row>
    <row r="1683" spans="1:6" x14ac:dyDescent="0.25">
      <c r="A1683" t="s">
        <v>1674</v>
      </c>
      <c r="B1683" s="5">
        <v>100</v>
      </c>
      <c r="C1683" s="6">
        <v>7.9659999999999995E-2</v>
      </c>
      <c r="D1683" s="7">
        <f t="shared" si="45"/>
        <v>9.3998799999999993E-2</v>
      </c>
      <c r="E1683" s="6">
        <v>2.53E-2</v>
      </c>
    </row>
    <row r="1684" spans="1:6" x14ac:dyDescent="0.25">
      <c r="A1684" t="s">
        <v>1675</v>
      </c>
      <c r="B1684" s="5">
        <v>100</v>
      </c>
      <c r="C1684" s="6">
        <v>8.6440000000000003E-2</v>
      </c>
      <c r="D1684" s="7">
        <f t="shared" si="45"/>
        <v>0.1019992</v>
      </c>
      <c r="E1684" s="6">
        <v>2.7449999999999999E-2</v>
      </c>
    </row>
    <row r="1685" spans="1:6" x14ac:dyDescent="0.25">
      <c r="A1685" t="s">
        <v>1676</v>
      </c>
      <c r="B1685" s="5">
        <v>200</v>
      </c>
      <c r="C1685" s="6">
        <v>0.2034</v>
      </c>
      <c r="D1685" s="7">
        <f t="shared" si="45"/>
        <v>0.240012</v>
      </c>
      <c r="E1685" s="6">
        <v>6.4589999999999995E-2</v>
      </c>
    </row>
    <row r="1686" spans="1:6" x14ac:dyDescent="0.25">
      <c r="A1686" t="s">
        <v>1677</v>
      </c>
      <c r="D1686" s="7">
        <v>0.3</v>
      </c>
    </row>
    <row r="1687" spans="1:6" x14ac:dyDescent="0.25">
      <c r="A1687" t="s">
        <v>1678</v>
      </c>
      <c r="D1687" s="7">
        <v>0.35</v>
      </c>
    </row>
    <row r="1688" spans="1:6" x14ac:dyDescent="0.25">
      <c r="A1688" t="s">
        <v>1679</v>
      </c>
      <c r="B1688" s="5">
        <v>100</v>
      </c>
      <c r="C1688" s="6">
        <v>0.42371999999999999</v>
      </c>
      <c r="D1688" s="7">
        <f>+(C1688*0.18)+C1688</f>
        <v>0.49998959999999998</v>
      </c>
      <c r="E1688" s="6">
        <v>0.13456000000000001</v>
      </c>
    </row>
    <row r="1689" spans="1:6" x14ac:dyDescent="0.25">
      <c r="A1689" t="s">
        <v>1680</v>
      </c>
      <c r="B1689" s="5">
        <v>100</v>
      </c>
      <c r="C1689" s="6">
        <v>0.50846999999999998</v>
      </c>
      <c r="D1689" s="7">
        <f>+(C1689*0.18)+C1689</f>
        <v>0.59999459999999993</v>
      </c>
      <c r="E1689" s="6">
        <v>0.16147</v>
      </c>
    </row>
    <row r="1690" spans="1:6" x14ac:dyDescent="0.25">
      <c r="A1690" t="s">
        <v>1681</v>
      </c>
      <c r="B1690" s="5">
        <v>100</v>
      </c>
      <c r="C1690" s="6">
        <v>0.63558999999999999</v>
      </c>
      <c r="D1690" s="7">
        <f>+(C1690*0.18)+C1690</f>
        <v>0.7499962</v>
      </c>
      <c r="E1690" s="6">
        <v>0.20183999999999999</v>
      </c>
    </row>
    <row r="1691" spans="1:6" x14ac:dyDescent="0.25">
      <c r="A1691" t="s">
        <v>1682</v>
      </c>
      <c r="D1691" s="7">
        <v>21</v>
      </c>
      <c r="F1691" s="8">
        <v>42</v>
      </c>
    </row>
    <row r="1692" spans="1:6" x14ac:dyDescent="0.25">
      <c r="A1692" t="s">
        <v>1683</v>
      </c>
      <c r="B1692" s="5">
        <v>-6</v>
      </c>
      <c r="C1692" s="6">
        <v>23.30508</v>
      </c>
      <c r="D1692" s="7">
        <v>36</v>
      </c>
      <c r="E1692" s="6">
        <v>7.4007899999999998</v>
      </c>
    </row>
    <row r="1693" spans="1:6" x14ac:dyDescent="0.25">
      <c r="A1693" t="s">
        <v>1684</v>
      </c>
      <c r="D1693" s="7">
        <v>40</v>
      </c>
    </row>
    <row r="1694" spans="1:6" x14ac:dyDescent="0.25">
      <c r="A1694" t="s">
        <v>1685</v>
      </c>
      <c r="B1694" s="5">
        <v>-166.67</v>
      </c>
      <c r="C1694" s="6">
        <v>0</v>
      </c>
      <c r="D1694" s="7">
        <f t="shared" ref="D1694:D1699" si="46">+(C1694*0.18)+C1694</f>
        <v>0</v>
      </c>
      <c r="E1694" s="6">
        <v>0</v>
      </c>
    </row>
    <row r="1695" spans="1:6" x14ac:dyDescent="0.25">
      <c r="A1695" t="s">
        <v>1686</v>
      </c>
      <c r="B1695" s="5">
        <v>-7</v>
      </c>
      <c r="C1695" s="6">
        <v>0</v>
      </c>
      <c r="D1695" s="7">
        <f t="shared" si="46"/>
        <v>0</v>
      </c>
      <c r="E1695" s="6">
        <v>0</v>
      </c>
    </row>
    <row r="1696" spans="1:6" x14ac:dyDescent="0.25">
      <c r="A1696" t="s">
        <v>1686</v>
      </c>
      <c r="B1696" s="5">
        <v>-20</v>
      </c>
      <c r="C1696" s="6">
        <v>0</v>
      </c>
      <c r="D1696" s="7">
        <f t="shared" si="46"/>
        <v>0</v>
      </c>
      <c r="E1696" s="6">
        <v>0</v>
      </c>
    </row>
    <row r="1697" spans="1:6" x14ac:dyDescent="0.25">
      <c r="A1697" t="s">
        <v>1687</v>
      </c>
      <c r="B1697" s="5">
        <v>-21</v>
      </c>
      <c r="C1697" s="6">
        <v>0</v>
      </c>
      <c r="D1697" s="7">
        <f t="shared" si="46"/>
        <v>0</v>
      </c>
      <c r="E1697" s="6">
        <v>0</v>
      </c>
    </row>
    <row r="1698" spans="1:6" x14ac:dyDescent="0.25">
      <c r="A1698" t="s">
        <v>1688</v>
      </c>
      <c r="B1698" s="5">
        <v>-49.5</v>
      </c>
      <c r="C1698" s="6">
        <v>0</v>
      </c>
      <c r="D1698" s="7">
        <f t="shared" si="46"/>
        <v>0</v>
      </c>
      <c r="E1698" s="6">
        <v>0</v>
      </c>
    </row>
    <row r="1699" spans="1:6" x14ac:dyDescent="0.25">
      <c r="A1699" t="s">
        <v>1689</v>
      </c>
      <c r="B1699" s="5">
        <v>-9</v>
      </c>
      <c r="C1699" s="6">
        <v>0</v>
      </c>
      <c r="D1699" s="7">
        <f t="shared" si="46"/>
        <v>0</v>
      </c>
      <c r="E1699" s="6">
        <v>0</v>
      </c>
    </row>
    <row r="1700" spans="1:6" x14ac:dyDescent="0.25">
      <c r="A1700" t="s">
        <v>1690</v>
      </c>
      <c r="D1700" s="7"/>
      <c r="F1700" s="8">
        <v>8.5</v>
      </c>
    </row>
    <row r="1701" spans="1:6" x14ac:dyDescent="0.25">
      <c r="A1701" t="s">
        <v>1691</v>
      </c>
      <c r="D1701" s="7"/>
      <c r="F1701" s="8">
        <v>340</v>
      </c>
    </row>
    <row r="1702" spans="1:6" x14ac:dyDescent="0.25">
      <c r="A1702" t="s">
        <v>1692</v>
      </c>
      <c r="D1702" s="7"/>
      <c r="F1702" s="8">
        <v>90</v>
      </c>
    </row>
    <row r="1703" spans="1:6" x14ac:dyDescent="0.25">
      <c r="A1703" t="s">
        <v>1693</v>
      </c>
      <c r="D1703" s="7"/>
      <c r="F1703" s="8">
        <v>7</v>
      </c>
    </row>
    <row r="1704" spans="1:6" x14ac:dyDescent="0.25">
      <c r="A1704" t="s">
        <v>1694</v>
      </c>
      <c r="D1704" s="7"/>
      <c r="F1704" s="8">
        <v>250</v>
      </c>
    </row>
    <row r="1705" spans="1:6" x14ac:dyDescent="0.25">
      <c r="A1705" t="s">
        <v>1695</v>
      </c>
      <c r="D1705" s="7"/>
      <c r="F1705" s="8">
        <v>60</v>
      </c>
    </row>
    <row r="1706" spans="1:6" x14ac:dyDescent="0.25">
      <c r="A1706" t="s">
        <v>1696</v>
      </c>
      <c r="B1706" s="5">
        <v>15</v>
      </c>
      <c r="C1706" s="6">
        <v>2.4830700000000001</v>
      </c>
      <c r="D1706" s="7">
        <f t="shared" ref="D1706:D1717" si="47">+(C1706*0.18)+C1706</f>
        <v>2.9300226</v>
      </c>
      <c r="E1706" s="6">
        <v>0.78852999999999995</v>
      </c>
    </row>
    <row r="1707" spans="1:6" x14ac:dyDescent="0.25">
      <c r="A1707" t="s">
        <v>1697</v>
      </c>
      <c r="B1707" s="5">
        <v>40</v>
      </c>
      <c r="C1707" s="6">
        <v>0.83728000000000002</v>
      </c>
      <c r="D1707" s="7">
        <f t="shared" si="47"/>
        <v>0.98799040000000005</v>
      </c>
      <c r="E1707" s="6">
        <v>0.26589000000000002</v>
      </c>
    </row>
    <row r="1708" spans="1:6" x14ac:dyDescent="0.25">
      <c r="A1708" t="s">
        <v>1698</v>
      </c>
      <c r="B1708" s="5">
        <v>20</v>
      </c>
      <c r="C1708" s="6">
        <v>0.97202999999999995</v>
      </c>
      <c r="D1708" s="7">
        <f t="shared" si="47"/>
        <v>1.1469954</v>
      </c>
      <c r="E1708" s="6">
        <v>0.30868000000000001</v>
      </c>
    </row>
    <row r="1709" spans="1:6" x14ac:dyDescent="0.25">
      <c r="A1709" t="s">
        <v>1699</v>
      </c>
      <c r="B1709" s="5">
        <v>24</v>
      </c>
      <c r="C1709" s="6">
        <v>1.06779</v>
      </c>
      <c r="D1709" s="7">
        <f t="shared" si="47"/>
        <v>1.2599922000000001</v>
      </c>
      <c r="E1709" s="6">
        <v>0.33909</v>
      </c>
    </row>
    <row r="1710" spans="1:6" x14ac:dyDescent="0.25">
      <c r="A1710" t="s">
        <v>1700</v>
      </c>
      <c r="B1710" s="5">
        <v>12</v>
      </c>
      <c r="C1710" s="6">
        <v>0.53107000000000004</v>
      </c>
      <c r="D1710" s="7">
        <f t="shared" si="47"/>
        <v>0.62666260000000007</v>
      </c>
      <c r="E1710" s="6">
        <v>0.18064</v>
      </c>
    </row>
    <row r="1711" spans="1:6" x14ac:dyDescent="0.25">
      <c r="A1711" t="s">
        <v>1701</v>
      </c>
      <c r="B1711" s="5">
        <v>12</v>
      </c>
      <c r="C1711" s="6">
        <v>0.75070000000000003</v>
      </c>
      <c r="D1711" s="7">
        <f t="shared" si="47"/>
        <v>0.885826</v>
      </c>
      <c r="E1711" s="6">
        <v>0.25534000000000001</v>
      </c>
    </row>
    <row r="1712" spans="1:6" x14ac:dyDescent="0.25">
      <c r="A1712" t="s">
        <v>1702</v>
      </c>
      <c r="B1712" s="5">
        <v>10</v>
      </c>
      <c r="C1712" s="6">
        <v>0.83614999999999995</v>
      </c>
      <c r="D1712" s="7">
        <f t="shared" si="47"/>
        <v>0.9866569999999999</v>
      </c>
      <c r="E1712" s="6">
        <v>0.28439999999999999</v>
      </c>
    </row>
    <row r="1713" spans="1:6" x14ac:dyDescent="0.25">
      <c r="A1713" t="s">
        <v>1703</v>
      </c>
      <c r="B1713" s="5">
        <v>11</v>
      </c>
      <c r="C1713" s="6">
        <v>1.0346</v>
      </c>
      <c r="D1713" s="7">
        <f t="shared" si="47"/>
        <v>1.220828</v>
      </c>
      <c r="E1713" s="6">
        <v>0.35189999999999999</v>
      </c>
    </row>
    <row r="1714" spans="1:6" x14ac:dyDescent="0.25">
      <c r="A1714" t="s">
        <v>1704</v>
      </c>
      <c r="B1714" s="5">
        <v>12</v>
      </c>
      <c r="C1714" s="6">
        <v>0.36229</v>
      </c>
      <c r="D1714" s="7">
        <f t="shared" si="47"/>
        <v>0.4275022</v>
      </c>
      <c r="E1714" s="6">
        <v>0.12323000000000001</v>
      </c>
    </row>
    <row r="1715" spans="1:6" x14ac:dyDescent="0.25">
      <c r="A1715" t="s">
        <v>1705</v>
      </c>
      <c r="B1715" s="5">
        <v>12</v>
      </c>
      <c r="C1715" s="6">
        <v>0.39054</v>
      </c>
      <c r="D1715" s="7">
        <f t="shared" si="47"/>
        <v>0.4608372</v>
      </c>
      <c r="E1715" s="6">
        <v>0.13284000000000001</v>
      </c>
    </row>
    <row r="1716" spans="1:6" x14ac:dyDescent="0.25">
      <c r="A1716" t="s">
        <v>1706</v>
      </c>
      <c r="B1716" s="5">
        <v>12</v>
      </c>
      <c r="C1716" s="6">
        <v>0.42655999999999999</v>
      </c>
      <c r="D1716" s="7">
        <f t="shared" si="47"/>
        <v>0.50334080000000003</v>
      </c>
      <c r="E1716" s="6">
        <v>0.14509</v>
      </c>
    </row>
    <row r="1717" spans="1:6" x14ac:dyDescent="0.25">
      <c r="A1717" t="s">
        <v>1707</v>
      </c>
      <c r="B1717" s="5">
        <v>12</v>
      </c>
      <c r="C1717" s="6">
        <v>0.48163</v>
      </c>
      <c r="D1717" s="7">
        <f t="shared" si="47"/>
        <v>0.56832340000000003</v>
      </c>
      <c r="E1717" s="6">
        <v>0.16381999999999999</v>
      </c>
    </row>
    <row r="1718" spans="1:6" x14ac:dyDescent="0.25">
      <c r="A1718" t="s">
        <v>1708</v>
      </c>
      <c r="B1718" s="5">
        <v>-1</v>
      </c>
      <c r="C1718" s="6">
        <v>0</v>
      </c>
      <c r="D1718" s="7">
        <v>48</v>
      </c>
      <c r="E1718" s="6">
        <v>0</v>
      </c>
    </row>
    <row r="1719" spans="1:6" x14ac:dyDescent="0.25">
      <c r="A1719" t="s">
        <v>1709</v>
      </c>
      <c r="B1719" s="5">
        <v>13</v>
      </c>
      <c r="C1719" s="6">
        <v>6.1716600000000001</v>
      </c>
      <c r="D1719" s="7">
        <v>10</v>
      </c>
      <c r="E1719" s="6">
        <v>1.9598800000000001</v>
      </c>
    </row>
    <row r="1720" spans="1:6" x14ac:dyDescent="0.25">
      <c r="A1720" t="s">
        <v>1710</v>
      </c>
      <c r="B1720" s="5">
        <v>3</v>
      </c>
      <c r="C1720" s="6">
        <v>5.93</v>
      </c>
      <c r="D1720" s="7">
        <v>10</v>
      </c>
      <c r="E1720" s="6">
        <v>1.88314</v>
      </c>
      <c r="F1720" s="8">
        <v>17</v>
      </c>
    </row>
    <row r="1721" spans="1:6" x14ac:dyDescent="0.25">
      <c r="A1721" t="s">
        <v>1711</v>
      </c>
      <c r="D1721" s="7">
        <v>48</v>
      </c>
    </row>
    <row r="1722" spans="1:6" x14ac:dyDescent="0.25">
      <c r="A1722" t="s">
        <v>1712</v>
      </c>
      <c r="D1722" s="7">
        <v>4.5</v>
      </c>
    </row>
    <row r="1723" spans="1:6" x14ac:dyDescent="0.25">
      <c r="A1723" t="s">
        <v>1713</v>
      </c>
      <c r="D1723" s="7">
        <v>3.5</v>
      </c>
    </row>
    <row r="1724" spans="1:6" x14ac:dyDescent="0.25">
      <c r="A1724" t="s">
        <v>1714</v>
      </c>
      <c r="B1724" s="5">
        <v>6</v>
      </c>
      <c r="C1724" s="6">
        <v>5.08474</v>
      </c>
      <c r="D1724" s="7">
        <v>6</v>
      </c>
      <c r="E1724" s="6">
        <v>1.28728</v>
      </c>
    </row>
    <row r="1725" spans="1:6" x14ac:dyDescent="0.25">
      <c r="A1725" t="s">
        <v>1715</v>
      </c>
      <c r="D1725" s="7">
        <v>7.5</v>
      </c>
    </row>
    <row r="1726" spans="1:6" x14ac:dyDescent="0.25">
      <c r="A1726" t="s">
        <v>1716</v>
      </c>
      <c r="B1726" s="5">
        <v>7</v>
      </c>
      <c r="C1726" s="6">
        <v>22.639220000000002</v>
      </c>
      <c r="D1726" s="7">
        <v>31</v>
      </c>
      <c r="E1726" s="6">
        <v>6.31616</v>
      </c>
    </row>
    <row r="1727" spans="1:6" x14ac:dyDescent="0.25">
      <c r="A1727" t="s">
        <v>1717</v>
      </c>
      <c r="B1727" s="5">
        <v>1</v>
      </c>
      <c r="C1727" s="6">
        <v>38.1355</v>
      </c>
      <c r="D1727" s="7">
        <f>+(C1727*0.18)+C1727</f>
        <v>44.999890000000001</v>
      </c>
      <c r="E1727" s="6">
        <v>12.11035</v>
      </c>
    </row>
    <row r="1728" spans="1:6" x14ac:dyDescent="0.25">
      <c r="A1728" t="s">
        <v>1718</v>
      </c>
      <c r="B1728" s="5">
        <v>1</v>
      </c>
      <c r="C1728" s="6">
        <v>46.61</v>
      </c>
      <c r="D1728" s="7">
        <f>+(C1728*0.18)+C1728</f>
        <v>54.9998</v>
      </c>
      <c r="E1728" s="6">
        <v>14.80152</v>
      </c>
    </row>
    <row r="1729" spans="1:6" x14ac:dyDescent="0.25">
      <c r="A1729" t="s">
        <v>1719</v>
      </c>
      <c r="B1729" s="5">
        <v>19</v>
      </c>
      <c r="C1729" s="6">
        <v>13.075950000000001</v>
      </c>
      <c r="D1729" s="7">
        <v>21</v>
      </c>
      <c r="E1729" s="6">
        <v>4.1789899999999998</v>
      </c>
    </row>
    <row r="1730" spans="1:6" x14ac:dyDescent="0.25">
      <c r="A1730" t="s">
        <v>1720</v>
      </c>
      <c r="B1730" s="5">
        <v>1</v>
      </c>
      <c r="C1730" s="6">
        <v>9.1424800000000008</v>
      </c>
      <c r="D1730" s="7">
        <v>16</v>
      </c>
      <c r="E1730" s="6">
        <v>2.9033000000000002</v>
      </c>
      <c r="F1730" s="8">
        <v>21</v>
      </c>
    </row>
    <row r="1731" spans="1:6" x14ac:dyDescent="0.25">
      <c r="A1731" t="s">
        <v>1721</v>
      </c>
      <c r="D1731" s="7">
        <v>12.6</v>
      </c>
      <c r="F1731" s="8">
        <v>17</v>
      </c>
    </row>
    <row r="1732" spans="1:6" x14ac:dyDescent="0.25">
      <c r="A1732" t="s">
        <v>1722</v>
      </c>
      <c r="B1732" s="5">
        <v>2</v>
      </c>
      <c r="C1732" s="6">
        <v>11.01694</v>
      </c>
      <c r="D1732" s="7">
        <v>13.5</v>
      </c>
      <c r="E1732" s="6">
        <v>3.4985499999999998</v>
      </c>
    </row>
    <row r="1733" spans="1:6" x14ac:dyDescent="0.25">
      <c r="A1733" t="s">
        <v>1723</v>
      </c>
      <c r="D1733" s="7">
        <v>11.28</v>
      </c>
      <c r="F1733" s="8">
        <v>25</v>
      </c>
    </row>
    <row r="1734" spans="1:6" x14ac:dyDescent="0.25">
      <c r="A1734" t="s">
        <v>1724</v>
      </c>
      <c r="D1734" s="7">
        <v>55.73</v>
      </c>
      <c r="F1734" s="8">
        <v>90</v>
      </c>
    </row>
    <row r="1735" spans="1:6" x14ac:dyDescent="0.25">
      <c r="A1735" t="s">
        <v>1725</v>
      </c>
      <c r="D1735" s="7">
        <v>90.34</v>
      </c>
      <c r="F1735" s="8">
        <v>130</v>
      </c>
    </row>
    <row r="1736" spans="1:6" x14ac:dyDescent="0.25">
      <c r="A1736" t="s">
        <v>1726</v>
      </c>
      <c r="D1736" s="7">
        <v>3</v>
      </c>
      <c r="F1736" s="8">
        <v>5</v>
      </c>
    </row>
    <row r="1737" spans="1:6" x14ac:dyDescent="0.25">
      <c r="A1737" t="s">
        <v>1727</v>
      </c>
      <c r="D1737" s="7">
        <v>8</v>
      </c>
    </row>
    <row r="1738" spans="1:6" x14ac:dyDescent="0.25">
      <c r="A1738" t="s">
        <v>1728</v>
      </c>
      <c r="D1738" s="7">
        <v>0.66666666666666663</v>
      </c>
    </row>
    <row r="1739" spans="1:6" x14ac:dyDescent="0.25">
      <c r="A1739" t="s">
        <v>1729</v>
      </c>
      <c r="D1739" s="7">
        <v>4</v>
      </c>
    </row>
    <row r="1740" spans="1:6" x14ac:dyDescent="0.25">
      <c r="A1740" t="s">
        <v>1730</v>
      </c>
      <c r="D1740" s="7">
        <v>11</v>
      </c>
      <c r="F1740" s="8">
        <v>18</v>
      </c>
    </row>
    <row r="1741" spans="1:6" x14ac:dyDescent="0.25">
      <c r="A1741" t="s">
        <v>1731</v>
      </c>
      <c r="D1741" s="7">
        <v>15</v>
      </c>
      <c r="F1741" s="8">
        <v>22</v>
      </c>
    </row>
    <row r="1742" spans="1:6" x14ac:dyDescent="0.25">
      <c r="A1742" t="s">
        <v>1732</v>
      </c>
      <c r="D1742" s="7">
        <v>3.5</v>
      </c>
    </row>
    <row r="1743" spans="1:6" x14ac:dyDescent="0.25">
      <c r="A1743" t="s">
        <v>1733</v>
      </c>
      <c r="D1743" s="7">
        <v>8</v>
      </c>
    </row>
    <row r="1744" spans="1:6" x14ac:dyDescent="0.25">
      <c r="A1744" t="s">
        <v>1734</v>
      </c>
      <c r="B1744" s="5">
        <v>-1</v>
      </c>
      <c r="C1744" s="6">
        <v>0</v>
      </c>
      <c r="D1744" s="7">
        <v>14</v>
      </c>
      <c r="E1744" s="6">
        <v>0</v>
      </c>
      <c r="F1744" s="8">
        <v>25</v>
      </c>
    </row>
    <row r="1745" spans="1:6" x14ac:dyDescent="0.25">
      <c r="A1745" t="s">
        <v>1735</v>
      </c>
      <c r="D1745" s="7">
        <f>128.43/6</f>
        <v>21.405000000000001</v>
      </c>
    </row>
    <row r="1746" spans="1:6" x14ac:dyDescent="0.25">
      <c r="A1746" t="s">
        <v>1736</v>
      </c>
      <c r="D1746" s="7">
        <v>2</v>
      </c>
      <c r="F1746" s="8">
        <v>5</v>
      </c>
    </row>
    <row r="1747" spans="1:6" x14ac:dyDescent="0.25">
      <c r="A1747" t="s">
        <v>1737</v>
      </c>
      <c r="D1747" s="7">
        <v>11</v>
      </c>
      <c r="F1747" s="8">
        <v>20</v>
      </c>
    </row>
    <row r="1748" spans="1:6" x14ac:dyDescent="0.25">
      <c r="A1748" t="s">
        <v>1738</v>
      </c>
      <c r="D1748" s="7">
        <v>3.5</v>
      </c>
      <c r="F1748" s="8">
        <v>6</v>
      </c>
    </row>
    <row r="1749" spans="1:6" x14ac:dyDescent="0.25">
      <c r="A1749" t="s">
        <v>1739</v>
      </c>
      <c r="D1749" s="7">
        <v>10</v>
      </c>
      <c r="F1749" s="8">
        <v>18</v>
      </c>
    </row>
    <row r="1750" spans="1:6" x14ac:dyDescent="0.25">
      <c r="A1750" t="s">
        <v>1740</v>
      </c>
      <c r="D1750" s="7">
        <v>11</v>
      </c>
    </row>
    <row r="1751" spans="1:6" x14ac:dyDescent="0.25">
      <c r="A1751" t="s">
        <v>1741</v>
      </c>
      <c r="D1751" s="7"/>
      <c r="F1751" s="8">
        <v>4.5</v>
      </c>
    </row>
    <row r="1752" spans="1:6" x14ac:dyDescent="0.25">
      <c r="A1752" t="s">
        <v>1742</v>
      </c>
      <c r="D1752" s="7">
        <v>6</v>
      </c>
    </row>
    <row r="1753" spans="1:6" x14ac:dyDescent="0.25">
      <c r="A1753" t="s">
        <v>1743</v>
      </c>
      <c r="D1753" s="7">
        <f>52.85/3</f>
        <v>17.616666666666667</v>
      </c>
    </row>
    <row r="1754" spans="1:6" x14ac:dyDescent="0.25">
      <c r="A1754" t="s">
        <v>1744</v>
      </c>
      <c r="D1754" s="7">
        <v>10</v>
      </c>
    </row>
    <row r="1755" spans="1:6" x14ac:dyDescent="0.25">
      <c r="A1755" t="s">
        <v>1745</v>
      </c>
      <c r="D1755" s="7">
        <v>4.5</v>
      </c>
    </row>
    <row r="1756" spans="1:6" x14ac:dyDescent="0.25">
      <c r="A1756" t="s">
        <v>1746</v>
      </c>
      <c r="D1756" s="7">
        <v>6.5</v>
      </c>
    </row>
    <row r="1757" spans="1:6" x14ac:dyDescent="0.25">
      <c r="A1757" t="s">
        <v>1747</v>
      </c>
      <c r="D1757" s="7">
        <v>11</v>
      </c>
    </row>
    <row r="1758" spans="1:6" x14ac:dyDescent="0.25">
      <c r="A1758" t="s">
        <v>1748</v>
      </c>
      <c r="D1758" s="7">
        <v>36</v>
      </c>
    </row>
    <row r="1759" spans="1:6" x14ac:dyDescent="0.25">
      <c r="D1759" s="7"/>
    </row>
    <row r="1760" spans="1:6" x14ac:dyDescent="0.25">
      <c r="A1760" t="s">
        <v>1749</v>
      </c>
      <c r="B1760" s="5">
        <v>1</v>
      </c>
      <c r="C1760" s="6">
        <v>9.1424800000000008</v>
      </c>
      <c r="D1760" s="7">
        <v>16</v>
      </c>
      <c r="E1760" s="6">
        <v>2.9033000000000002</v>
      </c>
      <c r="F1760" s="11"/>
    </row>
    <row r="1762" spans="1:6" x14ac:dyDescent="0.25">
      <c r="A1762" t="s">
        <v>1750</v>
      </c>
      <c r="B1762" s="5">
        <v>2</v>
      </c>
      <c r="C1762" s="6">
        <v>8.4722899999999992</v>
      </c>
      <c r="D1762" s="7">
        <v>16</v>
      </c>
      <c r="E1762" s="6">
        <v>2.6904699999999999</v>
      </c>
    </row>
    <row r="1763" spans="1:6" x14ac:dyDescent="0.25">
      <c r="A1763" t="s">
        <v>1751</v>
      </c>
      <c r="B1763" s="5">
        <v>6</v>
      </c>
      <c r="C1763" s="6">
        <v>11.864739999999999</v>
      </c>
      <c r="D1763" s="7">
        <v>16</v>
      </c>
      <c r="E1763" s="6">
        <v>3.7677800000000001</v>
      </c>
    </row>
    <row r="1764" spans="1:6" x14ac:dyDescent="0.25">
      <c r="A1764" t="s">
        <v>1752</v>
      </c>
      <c r="B1764" s="5">
        <v>6</v>
      </c>
      <c r="C1764" s="6">
        <v>10.59267</v>
      </c>
      <c r="D1764" s="7">
        <v>16</v>
      </c>
      <c r="E1764" s="6">
        <v>2.8723399999999999</v>
      </c>
    </row>
    <row r="1765" spans="1:6" x14ac:dyDescent="0.25">
      <c r="A1765" t="s">
        <v>1753</v>
      </c>
      <c r="B1765" s="5">
        <v>1</v>
      </c>
      <c r="C1765" s="6">
        <v>8.9923699999999993</v>
      </c>
      <c r="D1765" s="7">
        <v>16</v>
      </c>
      <c r="E1765" s="6">
        <v>2.8556300000000001</v>
      </c>
    </row>
    <row r="1766" spans="1:6" x14ac:dyDescent="0.25">
      <c r="A1766" t="s">
        <v>1754</v>
      </c>
      <c r="B1766" s="5">
        <v>7</v>
      </c>
      <c r="C1766" s="6">
        <v>8.8562499999999993</v>
      </c>
      <c r="D1766" s="7">
        <v>16</v>
      </c>
      <c r="E1766" s="6">
        <v>2.8123999999999998</v>
      </c>
    </row>
    <row r="1767" spans="1:6" x14ac:dyDescent="0.25">
      <c r="A1767" t="s">
        <v>1755</v>
      </c>
      <c r="B1767" s="5">
        <v>2</v>
      </c>
      <c r="C1767" s="6">
        <v>10.909459999999999</v>
      </c>
      <c r="D1767" s="7">
        <v>16</v>
      </c>
      <c r="E1767" s="6">
        <v>3.4644200000000001</v>
      </c>
    </row>
    <row r="1768" spans="1:6" x14ac:dyDescent="0.25">
      <c r="A1768" t="s">
        <v>1756</v>
      </c>
      <c r="B1768" s="5">
        <v>3</v>
      </c>
      <c r="C1768" s="6">
        <v>9.3220299999999998</v>
      </c>
      <c r="D1768" s="7">
        <v>16</v>
      </c>
      <c r="E1768" s="6">
        <v>2.9603100000000002</v>
      </c>
    </row>
    <row r="1769" spans="1:6" x14ac:dyDescent="0.25">
      <c r="A1769" t="s">
        <v>1757</v>
      </c>
      <c r="B1769" s="5">
        <v>5</v>
      </c>
      <c r="C1769" s="6">
        <v>11.188000000000001</v>
      </c>
      <c r="D1769" s="7">
        <v>16</v>
      </c>
      <c r="E1769" s="6">
        <v>3.55287</v>
      </c>
    </row>
    <row r="1770" spans="1:6" x14ac:dyDescent="0.25">
      <c r="A1770" t="s">
        <v>1758</v>
      </c>
      <c r="B1770" s="5">
        <v>3</v>
      </c>
      <c r="C1770" s="6">
        <v>9.3220299999999998</v>
      </c>
      <c r="D1770" s="7">
        <v>16</v>
      </c>
      <c r="E1770" s="6">
        <v>2.9603100000000002</v>
      </c>
    </row>
    <row r="1771" spans="1:6" x14ac:dyDescent="0.25">
      <c r="A1771" t="s">
        <v>1759</v>
      </c>
      <c r="B1771" s="5">
        <v>1</v>
      </c>
      <c r="C1771" s="6">
        <v>7.2033899999999997</v>
      </c>
      <c r="D1771" s="7">
        <f>+(C1771*0.18)+C1771</f>
        <v>8.5000001999999988</v>
      </c>
      <c r="E1771" s="6">
        <v>2.2875200000000002</v>
      </c>
    </row>
    <row r="1772" spans="1:6" x14ac:dyDescent="0.25">
      <c r="A1772" t="s">
        <v>1760</v>
      </c>
      <c r="B1772" s="5">
        <v>3</v>
      </c>
      <c r="C1772" s="6">
        <v>8.4321999999999999</v>
      </c>
      <c r="D1772" s="7">
        <f>+(C1772*0.18)+C1772</f>
        <v>9.9499960000000005</v>
      </c>
      <c r="E1772" s="6">
        <v>2.67774</v>
      </c>
    </row>
    <row r="1773" spans="1:6" x14ac:dyDescent="0.25">
      <c r="A1773" t="s">
        <v>1761</v>
      </c>
      <c r="B1773" s="5">
        <v>4</v>
      </c>
      <c r="C1773" s="6">
        <v>16.101690000000001</v>
      </c>
      <c r="D1773" s="7">
        <f>+(C1773*0.18)+C1773</f>
        <v>18.999994200000003</v>
      </c>
      <c r="E1773" s="6">
        <v>5.11327</v>
      </c>
    </row>
    <row r="1774" spans="1:6" x14ac:dyDescent="0.25">
      <c r="A1774" t="s">
        <v>1762</v>
      </c>
      <c r="B1774" s="5">
        <v>30</v>
      </c>
      <c r="C1774" s="6">
        <v>9.4081200000000003</v>
      </c>
      <c r="D1774" s="7">
        <v>12</v>
      </c>
      <c r="E1774" s="6">
        <v>2.9876499999999999</v>
      </c>
    </row>
    <row r="1775" spans="1:6" x14ac:dyDescent="0.25">
      <c r="A1775" t="s">
        <v>1763</v>
      </c>
      <c r="D1775" s="7">
        <v>12.6</v>
      </c>
      <c r="F1775" s="8">
        <v>16</v>
      </c>
    </row>
    <row r="1776" spans="1:6" x14ac:dyDescent="0.25">
      <c r="A1776" t="s">
        <v>1764</v>
      </c>
      <c r="B1776" s="5">
        <v>9</v>
      </c>
      <c r="C1776" s="6">
        <v>9.4806299999999997</v>
      </c>
      <c r="D1776" s="7">
        <v>12.6</v>
      </c>
      <c r="E1776" s="6">
        <v>2.4001600000000001</v>
      </c>
    </row>
    <row r="1777" spans="1:5" x14ac:dyDescent="0.25">
      <c r="A1777" t="s">
        <v>1765</v>
      </c>
      <c r="D1777" s="7">
        <v>11</v>
      </c>
    </row>
    <row r="1778" spans="1:5" x14ac:dyDescent="0.25">
      <c r="A1778" t="s">
        <v>1766</v>
      </c>
      <c r="B1778" s="5">
        <v>-1</v>
      </c>
      <c r="C1778" s="6">
        <v>0</v>
      </c>
      <c r="D1778" s="7">
        <v>12.6</v>
      </c>
      <c r="E1778" s="6">
        <v>0</v>
      </c>
    </row>
    <row r="1779" spans="1:5" x14ac:dyDescent="0.25">
      <c r="A1779" t="s">
        <v>1767</v>
      </c>
      <c r="B1779" s="5">
        <v>2</v>
      </c>
      <c r="C1779" s="6">
        <v>9.3220299999999998</v>
      </c>
      <c r="D1779" s="7">
        <f t="shared" ref="D1779" si="48">+(C1779*0.18)+C1779</f>
        <v>10.9999954</v>
      </c>
      <c r="E1779" s="6">
        <v>2.9603100000000002</v>
      </c>
    </row>
    <row r="1780" spans="1:5" x14ac:dyDescent="0.25">
      <c r="A1780" t="s">
        <v>1768</v>
      </c>
      <c r="B1780" s="5">
        <v>12</v>
      </c>
      <c r="C1780" s="6">
        <v>8.7124900000000007</v>
      </c>
      <c r="D1780" s="7">
        <v>12.6</v>
      </c>
      <c r="E1780" s="6">
        <v>2.76675</v>
      </c>
    </row>
    <row r="1781" spans="1:5" x14ac:dyDescent="0.25">
      <c r="A1781" t="s">
        <v>1769</v>
      </c>
      <c r="B1781" s="5">
        <v>2</v>
      </c>
      <c r="C1781" s="6">
        <v>7.2</v>
      </c>
      <c r="D1781" s="7">
        <v>12.6</v>
      </c>
      <c r="E1781" s="6">
        <v>2.2864399999999998</v>
      </c>
    </row>
    <row r="1782" spans="1:5" x14ac:dyDescent="0.25">
      <c r="A1782" t="s">
        <v>1770</v>
      </c>
      <c r="B1782" s="5">
        <v>4</v>
      </c>
      <c r="C1782" s="6">
        <v>8.0508400000000009</v>
      </c>
      <c r="D1782" s="7">
        <v>12.6</v>
      </c>
      <c r="E1782" s="6">
        <v>2.5566300000000002</v>
      </c>
    </row>
    <row r="1783" spans="1:5" x14ac:dyDescent="0.25">
      <c r="A1783" t="s">
        <v>1771</v>
      </c>
      <c r="B1783" s="5">
        <v>15</v>
      </c>
      <c r="C1783" s="6">
        <v>9.2663399999999996</v>
      </c>
      <c r="D1783" s="7">
        <v>12.6</v>
      </c>
      <c r="E1783" s="6">
        <v>2.7825500000000001</v>
      </c>
    </row>
    <row r="1784" spans="1:5" x14ac:dyDescent="0.25">
      <c r="A1784" t="s">
        <v>1772</v>
      </c>
      <c r="B1784" s="5">
        <v>1</v>
      </c>
      <c r="C1784" s="6">
        <v>10.17</v>
      </c>
      <c r="D1784" s="7">
        <v>12.6</v>
      </c>
      <c r="E1784" s="6">
        <v>3.2296</v>
      </c>
    </row>
    <row r="1785" spans="1:5" x14ac:dyDescent="0.25">
      <c r="A1785" t="s">
        <v>1773</v>
      </c>
      <c r="B1785" s="5">
        <v>2</v>
      </c>
      <c r="C1785" s="6">
        <v>6.78</v>
      </c>
      <c r="D1785" s="7">
        <v>12.6</v>
      </c>
      <c r="E1785" s="6">
        <v>2.15306</v>
      </c>
    </row>
    <row r="1786" spans="1:5" x14ac:dyDescent="0.25">
      <c r="A1786" t="s">
        <v>1774</v>
      </c>
      <c r="B1786" s="5">
        <v>13</v>
      </c>
      <c r="C1786" s="6">
        <v>7.8992500000000003</v>
      </c>
      <c r="D1786" s="7">
        <v>12.6</v>
      </c>
      <c r="E1786" s="6">
        <v>2.5084900000000001</v>
      </c>
    </row>
    <row r="1787" spans="1:5" x14ac:dyDescent="0.25">
      <c r="A1787" t="s">
        <v>1775</v>
      </c>
      <c r="B1787" s="5">
        <v>10</v>
      </c>
      <c r="C1787" s="6">
        <v>7.9735100000000001</v>
      </c>
      <c r="D1787" s="7">
        <v>12.6</v>
      </c>
      <c r="E1787" s="6">
        <v>2.5320800000000001</v>
      </c>
    </row>
    <row r="1788" spans="1:5" x14ac:dyDescent="0.25">
      <c r="A1788" t="s">
        <v>1776</v>
      </c>
      <c r="B1788" s="5">
        <v>1</v>
      </c>
      <c r="C1788" s="6">
        <v>8.4745699999999999</v>
      </c>
      <c r="D1788" s="7">
        <v>16</v>
      </c>
      <c r="E1788" s="6">
        <v>2.6911900000000002</v>
      </c>
    </row>
    <row r="1789" spans="1:5" x14ac:dyDescent="0.25">
      <c r="A1789" t="s">
        <v>1777</v>
      </c>
      <c r="B1789" s="5">
        <v>7</v>
      </c>
      <c r="C1789" s="6">
        <v>10.775090000000001</v>
      </c>
      <c r="D1789" s="7">
        <v>16</v>
      </c>
      <c r="E1789" s="6">
        <v>3.4217499999999998</v>
      </c>
    </row>
    <row r="1790" spans="1:5" x14ac:dyDescent="0.25">
      <c r="A1790" t="s">
        <v>1778</v>
      </c>
      <c r="B1790" s="5">
        <v>8</v>
      </c>
      <c r="C1790" s="6">
        <v>8.8870199999999997</v>
      </c>
      <c r="D1790" s="7">
        <v>12.6</v>
      </c>
      <c r="E1790" s="6">
        <v>2.8221699999999998</v>
      </c>
    </row>
    <row r="1791" spans="1:5" x14ac:dyDescent="0.25">
      <c r="A1791" t="s">
        <v>1779</v>
      </c>
      <c r="B1791" s="5">
        <v>11</v>
      </c>
      <c r="C1791" s="6">
        <v>8.4996299999999998</v>
      </c>
      <c r="D1791" s="7">
        <v>12.6</v>
      </c>
      <c r="E1791" s="6">
        <v>2.1518099999999998</v>
      </c>
    </row>
    <row r="1792" spans="1:5" x14ac:dyDescent="0.25">
      <c r="A1792" t="s">
        <v>1780</v>
      </c>
      <c r="B1792" s="5">
        <v>6</v>
      </c>
      <c r="C1792" s="6">
        <v>7.3609200000000001</v>
      </c>
      <c r="D1792" s="7">
        <v>12.6</v>
      </c>
      <c r="E1792" s="6">
        <v>2.3375400000000002</v>
      </c>
    </row>
    <row r="1793" spans="1:6" x14ac:dyDescent="0.25">
      <c r="A1793" t="s">
        <v>1781</v>
      </c>
      <c r="B1793" s="5">
        <v>10</v>
      </c>
      <c r="C1793" s="6">
        <v>8.8305399999999992</v>
      </c>
      <c r="D1793" s="7">
        <v>12.6</v>
      </c>
      <c r="E1793" s="6">
        <v>2.8042400000000001</v>
      </c>
    </row>
    <row r="1794" spans="1:6" x14ac:dyDescent="0.25">
      <c r="A1794" t="s">
        <v>1782</v>
      </c>
      <c r="B1794" s="5">
        <v>3</v>
      </c>
      <c r="C1794" s="6">
        <v>11.02</v>
      </c>
      <c r="D1794" s="7">
        <v>14</v>
      </c>
      <c r="E1794" s="6">
        <v>3.49952</v>
      </c>
    </row>
    <row r="1795" spans="1:6" x14ac:dyDescent="0.25">
      <c r="A1795" t="s">
        <v>1765</v>
      </c>
      <c r="B1795" s="5">
        <v>12</v>
      </c>
      <c r="C1795" s="6">
        <v>9.3220299999999998</v>
      </c>
      <c r="D1795" s="7">
        <v>11</v>
      </c>
      <c r="E1795" s="6">
        <v>2.3600099999999999</v>
      </c>
    </row>
    <row r="1796" spans="1:6" x14ac:dyDescent="0.25">
      <c r="A1796" t="s">
        <v>1783</v>
      </c>
      <c r="B1796" s="5">
        <v>4</v>
      </c>
      <c r="C1796" s="6">
        <v>20.762709999999998</v>
      </c>
      <c r="D1796" s="7">
        <v>29</v>
      </c>
      <c r="F1796" s="8">
        <v>35</v>
      </c>
    </row>
    <row r="1797" spans="1:6" x14ac:dyDescent="0.25">
      <c r="A1797" t="s">
        <v>1784</v>
      </c>
      <c r="B1797" s="5">
        <v>8</v>
      </c>
      <c r="C1797" s="6">
        <v>15.253590000000001</v>
      </c>
      <c r="D1797" s="7">
        <v>26</v>
      </c>
      <c r="E1797" s="6">
        <v>4.8439500000000004</v>
      </c>
      <c r="F1797" s="8">
        <v>30</v>
      </c>
    </row>
    <row r="1798" spans="1:6" x14ac:dyDescent="0.25">
      <c r="A1798" t="s">
        <v>1785</v>
      </c>
      <c r="D1798" s="7">
        <v>66</v>
      </c>
    </row>
    <row r="1799" spans="1:6" x14ac:dyDescent="0.25">
      <c r="A1799" t="s">
        <v>1786</v>
      </c>
      <c r="B1799" s="5">
        <v>12</v>
      </c>
      <c r="C1799" s="6">
        <v>3.9830000000000001</v>
      </c>
      <c r="D1799" s="7">
        <f t="shared" ref="D1799:D1804" si="49">+(C1799*0.18)+C1799</f>
        <v>4.6999399999999998</v>
      </c>
      <c r="E1799" s="6">
        <v>1.008</v>
      </c>
    </row>
    <row r="1800" spans="1:6" x14ac:dyDescent="0.25">
      <c r="A1800" t="s">
        <v>1787</v>
      </c>
      <c r="B1800" s="5">
        <v>14</v>
      </c>
      <c r="C1800" s="6">
        <v>3.4321999999999999</v>
      </c>
      <c r="D1800" s="7">
        <f t="shared" si="49"/>
        <v>4.0499960000000002</v>
      </c>
      <c r="E1800" s="6">
        <v>1.0899399999999999</v>
      </c>
    </row>
    <row r="1801" spans="1:6" x14ac:dyDescent="0.25">
      <c r="A1801" t="s">
        <v>1788</v>
      </c>
      <c r="B1801" s="5">
        <v>10</v>
      </c>
      <c r="C1801" s="6">
        <v>2.9661</v>
      </c>
      <c r="D1801" s="7">
        <f t="shared" si="49"/>
        <v>3.4999979999999997</v>
      </c>
      <c r="E1801" s="6">
        <v>0.94191999999999998</v>
      </c>
    </row>
    <row r="1802" spans="1:6" x14ac:dyDescent="0.25">
      <c r="A1802" t="s">
        <v>1789</v>
      </c>
      <c r="B1802" s="5">
        <v>12</v>
      </c>
      <c r="C1802" s="6">
        <v>3.9830000000000001</v>
      </c>
      <c r="D1802" s="7">
        <f t="shared" si="49"/>
        <v>4.6999399999999998</v>
      </c>
      <c r="E1802" s="6">
        <v>1.008</v>
      </c>
    </row>
    <row r="1803" spans="1:6" x14ac:dyDescent="0.25">
      <c r="A1803" t="s">
        <v>1790</v>
      </c>
      <c r="B1803" s="5">
        <v>6</v>
      </c>
      <c r="C1803" s="6">
        <v>4.24</v>
      </c>
      <c r="D1803" s="7">
        <f t="shared" si="49"/>
        <v>5.0032000000000005</v>
      </c>
      <c r="E1803" s="6">
        <v>1.34646</v>
      </c>
      <c r="F1803" s="8">
        <v>8</v>
      </c>
    </row>
    <row r="1804" spans="1:6" x14ac:dyDescent="0.25">
      <c r="A1804" t="s">
        <v>1791</v>
      </c>
      <c r="B1804" s="5">
        <v>11</v>
      </c>
      <c r="C1804" s="6">
        <v>4.2371999999999996</v>
      </c>
      <c r="D1804" s="7">
        <f t="shared" si="49"/>
        <v>4.9998959999999997</v>
      </c>
      <c r="E1804" s="6">
        <v>1.3455699999999999</v>
      </c>
    </row>
    <row r="1805" spans="1:6" x14ac:dyDescent="0.25">
      <c r="A1805" t="s">
        <v>1792</v>
      </c>
      <c r="D1805" s="7">
        <v>4.7</v>
      </c>
      <c r="F1805" s="8">
        <v>7.5</v>
      </c>
    </row>
    <row r="1806" spans="1:6" x14ac:dyDescent="0.25">
      <c r="A1806" t="s">
        <v>1793</v>
      </c>
      <c r="B1806" s="5">
        <v>-5</v>
      </c>
      <c r="C1806" s="6">
        <v>2.9661</v>
      </c>
      <c r="D1806" s="7">
        <v>4.7</v>
      </c>
      <c r="E1806" s="6">
        <v>0.94191999999999998</v>
      </c>
      <c r="F1806" s="8">
        <v>7.5</v>
      </c>
    </row>
    <row r="1807" spans="1:6" x14ac:dyDescent="0.25">
      <c r="A1807" t="s">
        <v>1794</v>
      </c>
      <c r="B1807" s="5">
        <v>56</v>
      </c>
      <c r="C1807" s="6">
        <v>3.0336799999999999</v>
      </c>
      <c r="D1807" s="7">
        <f t="shared" ref="D1807:D1816" si="50">+(C1807*0.18)+C1807</f>
        <v>3.5797423999999998</v>
      </c>
      <c r="E1807" s="6">
        <v>0.96338000000000001</v>
      </c>
    </row>
    <row r="1808" spans="1:6" x14ac:dyDescent="0.25">
      <c r="A1808" t="s">
        <v>1795</v>
      </c>
      <c r="B1808" s="5">
        <v>10</v>
      </c>
      <c r="C1808" s="6">
        <v>3.8813499999999999</v>
      </c>
      <c r="D1808" s="7">
        <f t="shared" si="50"/>
        <v>4.579993</v>
      </c>
      <c r="E1808" s="6">
        <v>1.2325699999999999</v>
      </c>
    </row>
    <row r="1809" spans="1:6" x14ac:dyDescent="0.25">
      <c r="A1809" t="s">
        <v>1796</v>
      </c>
      <c r="B1809" s="5">
        <v>2</v>
      </c>
      <c r="C1809" s="6">
        <v>3.21</v>
      </c>
      <c r="D1809" s="7">
        <f t="shared" si="50"/>
        <v>3.7877999999999998</v>
      </c>
      <c r="E1809" s="6">
        <v>1.0193700000000001</v>
      </c>
    </row>
    <row r="1810" spans="1:6" x14ac:dyDescent="0.25">
      <c r="A1810" t="s">
        <v>1797</v>
      </c>
      <c r="B1810" s="5">
        <v>8</v>
      </c>
      <c r="C1810" s="6">
        <v>4.1525400000000001</v>
      </c>
      <c r="D1810" s="7">
        <f t="shared" si="50"/>
        <v>4.8999972000000005</v>
      </c>
      <c r="E1810" s="6">
        <v>1.3186899999999999</v>
      </c>
      <c r="F1810" s="8">
        <v>7.5</v>
      </c>
    </row>
    <row r="1811" spans="1:6" x14ac:dyDescent="0.25">
      <c r="A1811" t="s">
        <v>1798</v>
      </c>
      <c r="B1811" s="5">
        <v>24</v>
      </c>
      <c r="C1811" s="6">
        <v>3.12907</v>
      </c>
      <c r="D1811" s="7">
        <f t="shared" si="50"/>
        <v>3.6923026000000001</v>
      </c>
      <c r="E1811" s="6">
        <v>0.99367000000000005</v>
      </c>
    </row>
    <row r="1812" spans="1:6" x14ac:dyDescent="0.25">
      <c r="A1812" t="s">
        <v>1799</v>
      </c>
      <c r="B1812" s="5">
        <v>15</v>
      </c>
      <c r="C1812" s="6">
        <v>3.21</v>
      </c>
      <c r="D1812" s="7">
        <f t="shared" si="50"/>
        <v>3.7877999999999998</v>
      </c>
      <c r="E1812" s="6">
        <v>1.0193700000000001</v>
      </c>
    </row>
    <row r="1813" spans="1:6" x14ac:dyDescent="0.25">
      <c r="A1813" t="s">
        <v>1800</v>
      </c>
      <c r="B1813" s="5">
        <v>19</v>
      </c>
      <c r="C1813" s="6">
        <v>2.9661</v>
      </c>
      <c r="D1813" s="7">
        <f t="shared" si="50"/>
        <v>3.4999979999999997</v>
      </c>
      <c r="E1813" s="6">
        <v>0.94191999999999998</v>
      </c>
    </row>
    <row r="1814" spans="1:6" x14ac:dyDescent="0.25">
      <c r="A1814" t="s">
        <v>1801</v>
      </c>
      <c r="B1814" s="5">
        <v>23</v>
      </c>
      <c r="C1814" s="6">
        <v>3.0649700000000002</v>
      </c>
      <c r="D1814" s="7">
        <f t="shared" si="50"/>
        <v>3.6166646</v>
      </c>
      <c r="E1814" s="6">
        <v>0.97331999999999996</v>
      </c>
    </row>
    <row r="1815" spans="1:6" x14ac:dyDescent="0.25">
      <c r="A1815" t="s">
        <v>1802</v>
      </c>
      <c r="B1815" s="5">
        <v>33</v>
      </c>
      <c r="C1815" s="6">
        <v>2.9661</v>
      </c>
      <c r="D1815" s="7">
        <f t="shared" si="50"/>
        <v>3.4999979999999997</v>
      </c>
      <c r="E1815" s="6">
        <v>0.94191999999999998</v>
      </c>
    </row>
    <row r="1816" spans="1:6" x14ac:dyDescent="0.25">
      <c r="A1816" t="s">
        <v>1803</v>
      </c>
      <c r="B1816" s="5">
        <v>6</v>
      </c>
      <c r="C1816" s="6">
        <v>2.9661</v>
      </c>
      <c r="D1816" s="7">
        <f t="shared" si="50"/>
        <v>3.4999979999999997</v>
      </c>
      <c r="E1816" s="6">
        <v>0.94191999999999998</v>
      </c>
    </row>
    <row r="1817" spans="1:6" x14ac:dyDescent="0.25">
      <c r="A1817" t="s">
        <v>1804</v>
      </c>
      <c r="D1817" s="7">
        <v>4.17</v>
      </c>
    </row>
    <row r="1818" spans="1:6" x14ac:dyDescent="0.25">
      <c r="A1818" t="s">
        <v>1805</v>
      </c>
      <c r="D1818" s="7">
        <v>5</v>
      </c>
    </row>
    <row r="1819" spans="1:6" x14ac:dyDescent="0.25">
      <c r="A1819" t="s">
        <v>1806</v>
      </c>
      <c r="B1819" s="5">
        <v>16</v>
      </c>
      <c r="C1819" s="6">
        <v>3.5936300000000001</v>
      </c>
      <c r="D1819" s="7">
        <v>4.7</v>
      </c>
      <c r="E1819" s="6">
        <v>1.1412</v>
      </c>
    </row>
    <row r="1820" spans="1:6" x14ac:dyDescent="0.25">
      <c r="A1820" t="s">
        <v>1807</v>
      </c>
      <c r="B1820" s="5">
        <v>40</v>
      </c>
      <c r="C1820" s="6">
        <v>2.9661</v>
      </c>
      <c r="D1820" s="7">
        <v>4.7</v>
      </c>
      <c r="E1820" s="6">
        <v>0.94191999999999998</v>
      </c>
    </row>
    <row r="1821" spans="1:6" x14ac:dyDescent="0.25">
      <c r="A1821" t="s">
        <v>1808</v>
      </c>
      <c r="B1821" s="5">
        <v>11</v>
      </c>
      <c r="C1821" s="6">
        <v>3.21</v>
      </c>
      <c r="D1821" s="7">
        <f t="shared" ref="D1821:D1826" si="51">+(C1821*0.18)+C1821</f>
        <v>3.7877999999999998</v>
      </c>
      <c r="E1821" s="6">
        <v>1.0193700000000001</v>
      </c>
    </row>
    <row r="1822" spans="1:6" x14ac:dyDescent="0.25">
      <c r="A1822" t="s">
        <v>1809</v>
      </c>
      <c r="B1822" s="5">
        <v>6</v>
      </c>
      <c r="C1822" s="6">
        <v>2.7966600000000001</v>
      </c>
      <c r="D1822" s="7">
        <f t="shared" si="51"/>
        <v>3.3000588000000004</v>
      </c>
      <c r="E1822" s="6">
        <v>0.88810999999999996</v>
      </c>
    </row>
    <row r="1823" spans="1:6" x14ac:dyDescent="0.25">
      <c r="A1823" t="s">
        <v>1810</v>
      </c>
      <c r="B1823" s="5">
        <v>16</v>
      </c>
      <c r="C1823" s="6">
        <v>3.21</v>
      </c>
      <c r="D1823" s="7">
        <f t="shared" si="51"/>
        <v>3.7877999999999998</v>
      </c>
      <c r="E1823" s="6">
        <v>1.0193700000000001</v>
      </c>
    </row>
    <row r="1824" spans="1:6" x14ac:dyDescent="0.25">
      <c r="A1824" t="s">
        <v>1811</v>
      </c>
      <c r="B1824" s="5">
        <v>22</v>
      </c>
      <c r="C1824" s="6">
        <v>2.9661</v>
      </c>
      <c r="D1824" s="7">
        <f t="shared" si="51"/>
        <v>3.4999979999999997</v>
      </c>
      <c r="E1824" s="6">
        <v>0.94191999999999998</v>
      </c>
    </row>
    <row r="1825" spans="1:6" x14ac:dyDescent="0.25">
      <c r="A1825" t="s">
        <v>1812</v>
      </c>
      <c r="B1825" s="5">
        <v>12</v>
      </c>
      <c r="C1825" s="6">
        <v>3.9830000000000001</v>
      </c>
      <c r="D1825" s="7">
        <f t="shared" si="51"/>
        <v>4.6999399999999998</v>
      </c>
      <c r="E1825" s="6">
        <v>1.008</v>
      </c>
    </row>
    <row r="1826" spans="1:6" x14ac:dyDescent="0.25">
      <c r="A1826" t="s">
        <v>1813</v>
      </c>
      <c r="B1826" s="5">
        <v>6</v>
      </c>
      <c r="C1826" s="6">
        <v>4.24</v>
      </c>
      <c r="D1826" s="7">
        <f t="shared" si="51"/>
        <v>5.0032000000000005</v>
      </c>
      <c r="E1826" s="6">
        <v>1.34646</v>
      </c>
      <c r="F1826" s="8">
        <v>8</v>
      </c>
    </row>
    <row r="1827" spans="1:6" x14ac:dyDescent="0.25">
      <c r="A1827" t="s">
        <v>1814</v>
      </c>
      <c r="B1827" s="5">
        <v>8</v>
      </c>
      <c r="C1827" s="6">
        <v>4.1525400000000001</v>
      </c>
      <c r="D1827" s="7">
        <v>4.9000000000000004</v>
      </c>
      <c r="E1827" s="6">
        <v>1.3186899999999999</v>
      </c>
      <c r="F1827" s="8">
        <v>7.5</v>
      </c>
    </row>
    <row r="1828" spans="1:6" x14ac:dyDescent="0.25">
      <c r="A1828" t="s">
        <v>1815</v>
      </c>
      <c r="B1828" s="5">
        <v>17</v>
      </c>
      <c r="C1828" s="6">
        <v>2.9661</v>
      </c>
      <c r="D1828" s="7">
        <f t="shared" ref="D1828:D1833" si="52">+(C1828*0.18)+C1828</f>
        <v>3.4999979999999997</v>
      </c>
      <c r="E1828" s="6">
        <v>0.94191999999999998</v>
      </c>
    </row>
    <row r="1829" spans="1:6" x14ac:dyDescent="0.25">
      <c r="A1829" t="s">
        <v>1816</v>
      </c>
      <c r="B1829" s="5">
        <v>18</v>
      </c>
      <c r="C1829" s="6">
        <v>2.9661</v>
      </c>
      <c r="D1829" s="7">
        <f t="shared" si="52"/>
        <v>3.4999979999999997</v>
      </c>
      <c r="E1829" s="6">
        <v>0.94191999999999998</v>
      </c>
    </row>
    <row r="1830" spans="1:6" x14ac:dyDescent="0.25">
      <c r="A1830" t="s">
        <v>1817</v>
      </c>
      <c r="B1830" s="5">
        <v>-4</v>
      </c>
      <c r="C1830" s="6">
        <v>0</v>
      </c>
      <c r="D1830" s="7">
        <v>4.7</v>
      </c>
      <c r="E1830" s="6">
        <v>0</v>
      </c>
    </row>
    <row r="1831" spans="1:6" x14ac:dyDescent="0.25">
      <c r="A1831" t="s">
        <v>1818</v>
      </c>
      <c r="B1831" s="5">
        <v>20</v>
      </c>
      <c r="C1831" s="6">
        <v>2.9661</v>
      </c>
      <c r="D1831" s="7">
        <f t="shared" si="52"/>
        <v>3.4999979999999997</v>
      </c>
      <c r="E1831" s="6">
        <v>0.94191999999999998</v>
      </c>
    </row>
    <row r="1832" spans="1:6" x14ac:dyDescent="0.25">
      <c r="A1832" t="s">
        <v>1819</v>
      </c>
      <c r="B1832" s="5">
        <v>20</v>
      </c>
      <c r="C1832" s="6">
        <v>2.9661</v>
      </c>
      <c r="D1832" s="7">
        <f t="shared" si="52"/>
        <v>3.4999979999999997</v>
      </c>
      <c r="E1832" s="6">
        <v>0.94191999999999998</v>
      </c>
    </row>
    <row r="1833" spans="1:6" x14ac:dyDescent="0.25">
      <c r="A1833" t="s">
        <v>1820</v>
      </c>
      <c r="B1833" s="5">
        <v>23</v>
      </c>
      <c r="C1833" s="6">
        <v>3.12907</v>
      </c>
      <c r="D1833" s="7">
        <f t="shared" si="52"/>
        <v>3.6923026000000001</v>
      </c>
      <c r="E1833" s="6">
        <v>0.99367000000000005</v>
      </c>
    </row>
    <row r="1834" spans="1:6" x14ac:dyDescent="0.25">
      <c r="A1834" t="s">
        <v>1821</v>
      </c>
      <c r="B1834" s="5">
        <v>29</v>
      </c>
      <c r="C1834" s="6">
        <v>16.176929999999999</v>
      </c>
      <c r="D1834" s="7">
        <v>25</v>
      </c>
      <c r="E1834" s="6">
        <v>4.0954300000000003</v>
      </c>
    </row>
    <row r="1835" spans="1:6" x14ac:dyDescent="0.25">
      <c r="A1835" t="s">
        <v>1822</v>
      </c>
      <c r="B1835" s="5">
        <v>10</v>
      </c>
      <c r="C1835" s="6">
        <v>4.23644</v>
      </c>
      <c r="D1835" s="7">
        <v>6.5</v>
      </c>
      <c r="E1835" s="6">
        <v>1.0725199999999999</v>
      </c>
    </row>
    <row r="1836" spans="1:6" x14ac:dyDescent="0.25">
      <c r="A1836" t="s">
        <v>1823</v>
      </c>
      <c r="B1836" s="5">
        <v>-3</v>
      </c>
      <c r="C1836" s="6">
        <v>0</v>
      </c>
      <c r="D1836" s="7">
        <f>+(C1836*0.18)+C1836</f>
        <v>0</v>
      </c>
      <c r="E1836" s="6">
        <v>0</v>
      </c>
    </row>
    <row r="1837" spans="1:6" x14ac:dyDescent="0.25">
      <c r="A1837" t="s">
        <v>1824</v>
      </c>
      <c r="B1837" s="5">
        <v>22</v>
      </c>
      <c r="C1837" s="6">
        <v>11.12791</v>
      </c>
      <c r="D1837" s="7">
        <v>14.2</v>
      </c>
      <c r="E1837" s="6">
        <v>2.8171900000000001</v>
      </c>
    </row>
    <row r="1838" spans="1:6" x14ac:dyDescent="0.25">
      <c r="A1838" t="s">
        <v>1825</v>
      </c>
      <c r="B1838" s="5">
        <v>8</v>
      </c>
      <c r="C1838" s="6">
        <v>17.372879999999999</v>
      </c>
      <c r="D1838" s="7">
        <v>24.5</v>
      </c>
      <c r="E1838" s="6">
        <v>5.5169499999999996</v>
      </c>
      <c r="F1838" s="8">
        <v>29</v>
      </c>
    </row>
    <row r="1839" spans="1:6" x14ac:dyDescent="0.25">
      <c r="A1839" t="s">
        <v>1826</v>
      </c>
      <c r="B1839" s="5">
        <v>3</v>
      </c>
      <c r="C1839" s="6">
        <v>11.15677</v>
      </c>
      <c r="D1839" s="7">
        <f>+(C1839*0.18)+C1839</f>
        <v>13.164988599999999</v>
      </c>
      <c r="E1839" s="6">
        <v>3.5429599999999999</v>
      </c>
    </row>
    <row r="1840" spans="1:6" x14ac:dyDescent="0.25">
      <c r="A1840" t="s">
        <v>1827</v>
      </c>
      <c r="B1840" s="5">
        <v>17</v>
      </c>
      <c r="C1840" s="6">
        <v>11.8225</v>
      </c>
      <c r="D1840" s="7">
        <v>14.5</v>
      </c>
      <c r="E1840" s="6">
        <v>2.9930400000000001</v>
      </c>
    </row>
    <row r="1841" spans="1:6" x14ac:dyDescent="0.25">
      <c r="A1841" t="s">
        <v>1828</v>
      </c>
      <c r="B1841" s="5">
        <v>3</v>
      </c>
      <c r="C1841" s="6">
        <v>12.021850000000001</v>
      </c>
      <c r="D1841" s="7">
        <v>18</v>
      </c>
      <c r="E1841" s="6">
        <v>3.8176700000000001</v>
      </c>
    </row>
    <row r="1842" spans="1:6" x14ac:dyDescent="0.25">
      <c r="A1842" t="s">
        <v>1829</v>
      </c>
      <c r="D1842" s="7">
        <f>1988.71/71.28</f>
        <v>27.899971941638608</v>
      </c>
    </row>
    <row r="1843" spans="1:6" x14ac:dyDescent="0.25">
      <c r="A1843" t="s">
        <v>1830</v>
      </c>
      <c r="D1843" s="7">
        <v>27</v>
      </c>
    </row>
    <row r="1844" spans="1:6" x14ac:dyDescent="0.25">
      <c r="A1844" t="s">
        <v>1831</v>
      </c>
      <c r="D1844" s="7">
        <v>39.9</v>
      </c>
    </row>
    <row r="1845" spans="1:6" x14ac:dyDescent="0.25">
      <c r="A1845" t="s">
        <v>1832</v>
      </c>
      <c r="D1845" s="7">
        <v>30</v>
      </c>
    </row>
    <row r="1846" spans="1:6" x14ac:dyDescent="0.25">
      <c r="A1846" t="s">
        <v>1833</v>
      </c>
      <c r="B1846" s="5">
        <v>19</v>
      </c>
      <c r="C1846" s="6">
        <v>2.50569</v>
      </c>
      <c r="D1846" s="7">
        <f>+(C1846*0.18)+C1846</f>
        <v>2.9567142</v>
      </c>
      <c r="E1846" s="6">
        <v>0.79571000000000003</v>
      </c>
    </row>
    <row r="1847" spans="1:6" x14ac:dyDescent="0.25">
      <c r="A1847" t="s">
        <v>1834</v>
      </c>
      <c r="B1847" s="5">
        <v>43</v>
      </c>
      <c r="C1847" s="6">
        <v>2.2014499999999999</v>
      </c>
      <c r="D1847" s="7">
        <f>24.9/8</f>
        <v>3.1124999999999998</v>
      </c>
      <c r="E1847" s="6">
        <v>0.66800999999999999</v>
      </c>
    </row>
    <row r="1848" spans="1:6" x14ac:dyDescent="0.25">
      <c r="A1848" t="s">
        <v>1835</v>
      </c>
      <c r="B1848" s="5">
        <v>12</v>
      </c>
      <c r="C1848" s="6">
        <v>3.3902600000000001</v>
      </c>
      <c r="D1848" s="7">
        <f>+(C1848*0.18)+C1848</f>
        <v>4.0005068000000001</v>
      </c>
      <c r="E1848" s="6">
        <v>0.85829</v>
      </c>
    </row>
    <row r="1849" spans="1:6" x14ac:dyDescent="0.25">
      <c r="A1849" t="s">
        <v>1836</v>
      </c>
      <c r="B1849" s="5">
        <v>22</v>
      </c>
      <c r="C1849" s="6">
        <v>2.7807499999999998</v>
      </c>
      <c r="D1849" s="7">
        <v>3.5</v>
      </c>
      <c r="E1849" s="6">
        <v>0.70399</v>
      </c>
      <c r="F1849" s="8">
        <v>6</v>
      </c>
    </row>
    <row r="1850" spans="1:6" x14ac:dyDescent="0.25">
      <c r="A1850" t="s">
        <v>1837</v>
      </c>
      <c r="B1850" s="5">
        <v>2</v>
      </c>
      <c r="C1850" s="6">
        <v>3.2203300000000001</v>
      </c>
      <c r="D1850" s="7">
        <f t="shared" ref="D1850:D1864" si="53">+(C1850*0.18)+C1850</f>
        <v>3.7999894000000003</v>
      </c>
      <c r="E1850" s="6">
        <v>1.0226500000000001</v>
      </c>
    </row>
    <row r="1851" spans="1:6" x14ac:dyDescent="0.25">
      <c r="A1851" t="s">
        <v>1838</v>
      </c>
      <c r="B1851" s="5">
        <v>10</v>
      </c>
      <c r="C1851" s="6">
        <v>2.9660500000000001</v>
      </c>
      <c r="D1851" s="7">
        <v>4</v>
      </c>
      <c r="E1851" s="6">
        <v>0.94191000000000003</v>
      </c>
      <c r="F1851" s="8">
        <v>6</v>
      </c>
    </row>
    <row r="1852" spans="1:6" x14ac:dyDescent="0.25">
      <c r="A1852" t="s">
        <v>1839</v>
      </c>
      <c r="B1852" s="5">
        <v>-2</v>
      </c>
      <c r="C1852" s="6">
        <v>0</v>
      </c>
      <c r="D1852" s="7">
        <f t="shared" si="53"/>
        <v>0</v>
      </c>
      <c r="E1852" s="6">
        <v>0</v>
      </c>
    </row>
    <row r="1853" spans="1:6" x14ac:dyDescent="0.25">
      <c r="A1853" t="s">
        <v>1840</v>
      </c>
      <c r="B1853" s="5">
        <v>6</v>
      </c>
      <c r="C1853" s="6">
        <v>14.32203</v>
      </c>
      <c r="D1853" s="7">
        <f t="shared" si="53"/>
        <v>16.899995400000002</v>
      </c>
      <c r="E1853" s="6">
        <v>4.5481199999999999</v>
      </c>
    </row>
    <row r="1854" spans="1:6" x14ac:dyDescent="0.25">
      <c r="A1854" t="s">
        <v>1841</v>
      </c>
      <c r="B1854" s="5">
        <v>5</v>
      </c>
      <c r="C1854" s="6">
        <v>14.01238</v>
      </c>
      <c r="D1854" s="7">
        <f t="shared" si="53"/>
        <v>16.5346084</v>
      </c>
      <c r="E1854" s="6">
        <v>4.4497900000000001</v>
      </c>
    </row>
    <row r="1855" spans="1:6" x14ac:dyDescent="0.25">
      <c r="A1855" t="s">
        <v>1842</v>
      </c>
      <c r="B1855" s="5">
        <v>-2</v>
      </c>
      <c r="C1855" s="6">
        <v>0</v>
      </c>
      <c r="D1855" s="7">
        <f t="shared" si="53"/>
        <v>0</v>
      </c>
      <c r="E1855" s="6">
        <v>0</v>
      </c>
    </row>
    <row r="1856" spans="1:6" x14ac:dyDescent="0.25">
      <c r="A1856" t="s">
        <v>1843</v>
      </c>
      <c r="B1856" s="5">
        <v>4.68</v>
      </c>
      <c r="C1856" s="6">
        <v>12.626749999999999</v>
      </c>
      <c r="D1856" s="7">
        <f t="shared" si="53"/>
        <v>14.899564999999999</v>
      </c>
      <c r="E1856" s="6">
        <v>4.0097699999999996</v>
      </c>
    </row>
    <row r="1857" spans="1:6" x14ac:dyDescent="0.25">
      <c r="A1857" t="s">
        <v>1844</v>
      </c>
      <c r="B1857" s="5">
        <v>9.4</v>
      </c>
      <c r="C1857" s="6">
        <v>20.762709999999998</v>
      </c>
      <c r="D1857" s="7">
        <f t="shared" si="53"/>
        <v>24.499997799999999</v>
      </c>
      <c r="E1857" s="6">
        <v>6.5934299999999997</v>
      </c>
    </row>
    <row r="1858" spans="1:6" x14ac:dyDescent="0.25">
      <c r="A1858" t="s">
        <v>1845</v>
      </c>
      <c r="B1858" s="5">
        <v>4</v>
      </c>
      <c r="C1858" s="6">
        <v>4.6610100000000001</v>
      </c>
      <c r="D1858" s="7">
        <f t="shared" si="53"/>
        <v>5.4999918000000001</v>
      </c>
      <c r="E1858" s="6">
        <v>1.4801599999999999</v>
      </c>
    </row>
    <row r="1859" spans="1:6" x14ac:dyDescent="0.25">
      <c r="A1859" t="s">
        <v>1846</v>
      </c>
      <c r="B1859" s="5">
        <v>2</v>
      </c>
      <c r="C1859" s="6">
        <v>38.135590000000001</v>
      </c>
      <c r="D1859" s="7">
        <f t="shared" si="53"/>
        <v>44.999996199999998</v>
      </c>
      <c r="E1859" s="6">
        <v>12.110379999999999</v>
      </c>
    </row>
    <row r="1860" spans="1:6" x14ac:dyDescent="0.25">
      <c r="A1860" t="s">
        <v>1847</v>
      </c>
      <c r="B1860" s="5">
        <v>3</v>
      </c>
      <c r="C1860" s="6">
        <v>32.203380000000003</v>
      </c>
      <c r="D1860" s="7">
        <f t="shared" si="53"/>
        <v>37.999988400000007</v>
      </c>
      <c r="E1860" s="6">
        <v>10.22654</v>
      </c>
    </row>
    <row r="1861" spans="1:6" x14ac:dyDescent="0.25">
      <c r="A1861" t="s">
        <v>1848</v>
      </c>
      <c r="B1861" s="5">
        <v>-1</v>
      </c>
      <c r="C1861" s="6">
        <v>0</v>
      </c>
      <c r="D1861" s="7">
        <f t="shared" si="53"/>
        <v>0</v>
      </c>
      <c r="E1861" s="6">
        <v>0</v>
      </c>
    </row>
    <row r="1862" spans="1:6" x14ac:dyDescent="0.25">
      <c r="A1862" t="s">
        <v>1849</v>
      </c>
      <c r="B1862" s="5">
        <v>-4</v>
      </c>
      <c r="C1862" s="6">
        <v>0</v>
      </c>
      <c r="D1862" s="7">
        <f t="shared" si="53"/>
        <v>0</v>
      </c>
      <c r="E1862" s="6">
        <v>0</v>
      </c>
    </row>
    <row r="1863" spans="1:6" x14ac:dyDescent="0.25">
      <c r="A1863" t="s">
        <v>1850</v>
      </c>
      <c r="B1863" s="5">
        <v>19</v>
      </c>
      <c r="C1863" s="6">
        <v>17.812909999999999</v>
      </c>
      <c r="D1863" s="7">
        <f t="shared" si="53"/>
        <v>21.019233799999999</v>
      </c>
      <c r="E1863" s="6">
        <v>5.6566900000000002</v>
      </c>
    </row>
    <row r="1864" spans="1:6" x14ac:dyDescent="0.25">
      <c r="A1864" t="s">
        <v>1851</v>
      </c>
      <c r="B1864" s="5">
        <v>7</v>
      </c>
      <c r="C1864" s="6">
        <v>9.8710799999999992</v>
      </c>
      <c r="D1864" s="7">
        <f t="shared" si="53"/>
        <v>11.647874399999999</v>
      </c>
      <c r="E1864" s="6">
        <v>3.1346699999999998</v>
      </c>
    </row>
    <row r="1865" spans="1:6" x14ac:dyDescent="0.25">
      <c r="A1865" t="s">
        <v>1852</v>
      </c>
      <c r="D1865" s="7">
        <v>58.5</v>
      </c>
    </row>
    <row r="1866" spans="1:6" x14ac:dyDescent="0.25">
      <c r="A1866" t="s">
        <v>1853</v>
      </c>
      <c r="D1866" s="7">
        <v>52</v>
      </c>
    </row>
    <row r="1867" spans="1:6" x14ac:dyDescent="0.25">
      <c r="A1867" t="s">
        <v>1854</v>
      </c>
      <c r="B1867" s="5">
        <v>-1</v>
      </c>
      <c r="C1867" s="6">
        <v>0</v>
      </c>
      <c r="D1867" s="7">
        <f>+(C1867*0.18)+C1867</f>
        <v>0</v>
      </c>
      <c r="E1867" s="6">
        <v>0</v>
      </c>
    </row>
    <row r="1868" spans="1:6" x14ac:dyDescent="0.25">
      <c r="A1868" t="s">
        <v>1855</v>
      </c>
      <c r="B1868" s="5">
        <v>6</v>
      </c>
      <c r="C1868" s="6">
        <v>34.75</v>
      </c>
      <c r="D1868" s="7">
        <f>+(C1868*0.18)+C1868</f>
        <v>41.005000000000003</v>
      </c>
      <c r="E1868" s="6">
        <v>11.03525</v>
      </c>
      <c r="F1868" s="8">
        <v>50</v>
      </c>
    </row>
    <row r="1869" spans="1:6" x14ac:dyDescent="0.25">
      <c r="A1869" t="s">
        <v>1856</v>
      </c>
      <c r="B1869" s="5">
        <v>11</v>
      </c>
      <c r="C1869" s="6">
        <v>5.9321999999999999</v>
      </c>
      <c r="D1869" s="7">
        <v>9</v>
      </c>
      <c r="E1869" s="6">
        <v>1.88384</v>
      </c>
    </row>
    <row r="1870" spans="1:6" x14ac:dyDescent="0.25">
      <c r="A1870" t="s">
        <v>1857</v>
      </c>
      <c r="D1870" s="7">
        <v>23</v>
      </c>
    </row>
    <row r="1871" spans="1:6" x14ac:dyDescent="0.25">
      <c r="A1871" t="s">
        <v>1858</v>
      </c>
      <c r="B1871" s="5">
        <v>17</v>
      </c>
      <c r="C1871" s="6">
        <v>6.0734500000000002</v>
      </c>
      <c r="D1871" s="7">
        <f>+(C1871*0.18)+C1871</f>
        <v>7.166671</v>
      </c>
      <c r="E1871" s="6">
        <v>1.92869</v>
      </c>
    </row>
    <row r="1872" spans="1:6" x14ac:dyDescent="0.25">
      <c r="A1872" t="s">
        <v>1859</v>
      </c>
      <c r="B1872" s="5">
        <v>19</v>
      </c>
      <c r="C1872" s="6">
        <v>4.2372800000000002</v>
      </c>
      <c r="D1872" s="7">
        <f>+(C1872*0.18)+C1872</f>
        <v>4.9999903999999997</v>
      </c>
      <c r="E1872" s="6">
        <v>1.3455999999999999</v>
      </c>
    </row>
    <row r="1873" spans="1:6" x14ac:dyDescent="0.25">
      <c r="A1873" t="s">
        <v>1860</v>
      </c>
      <c r="B1873" s="5">
        <v>16</v>
      </c>
      <c r="C1873" s="6">
        <v>5.1856299999999997</v>
      </c>
      <c r="D1873" s="7">
        <v>6.5</v>
      </c>
      <c r="E1873" s="6">
        <v>1.6467499999999999</v>
      </c>
    </row>
    <row r="1874" spans="1:6" x14ac:dyDescent="0.25">
      <c r="A1874" t="s">
        <v>1861</v>
      </c>
      <c r="B1874" s="5">
        <v>12</v>
      </c>
      <c r="C1874" s="6">
        <v>3.3066599999999999</v>
      </c>
      <c r="D1874" s="7">
        <f>+(C1874*0.18)+C1874</f>
        <v>3.9018587999999998</v>
      </c>
      <c r="E1874" s="6">
        <v>1.0500700000000001</v>
      </c>
    </row>
    <row r="1875" spans="1:6" x14ac:dyDescent="0.25">
      <c r="A1875" t="s">
        <v>1862</v>
      </c>
      <c r="B1875" s="5">
        <v>6</v>
      </c>
      <c r="C1875" s="6">
        <v>18.23</v>
      </c>
      <c r="D1875" s="7">
        <f>+(C1875*0.18)+C1875</f>
        <v>21.511400000000002</v>
      </c>
      <c r="E1875" s="6">
        <v>5.7891399999999997</v>
      </c>
      <c r="F1875" s="8">
        <v>30</v>
      </c>
    </row>
    <row r="1876" spans="1:6" x14ac:dyDescent="0.25">
      <c r="A1876" t="s">
        <v>1863</v>
      </c>
      <c r="B1876" s="5">
        <v>21</v>
      </c>
      <c r="C1876" s="6">
        <v>5.1617800000000003</v>
      </c>
      <c r="D1876" s="7">
        <v>10</v>
      </c>
      <c r="E1876" s="6">
        <v>1.6391899999999999</v>
      </c>
      <c r="F1876" s="8">
        <v>14</v>
      </c>
    </row>
    <row r="1877" spans="1:6" x14ac:dyDescent="0.25">
      <c r="A1877" t="s">
        <v>1864</v>
      </c>
      <c r="D1877" s="7">
        <v>23</v>
      </c>
    </row>
    <row r="1878" spans="1:6" x14ac:dyDescent="0.25">
      <c r="A1878" t="s">
        <v>1865</v>
      </c>
      <c r="B1878" s="5">
        <v>6</v>
      </c>
      <c r="C1878" s="6">
        <v>35.6</v>
      </c>
      <c r="D1878" s="7">
        <f t="shared" ref="D1878:D1901" si="54">+(C1878*0.18)+C1878</f>
        <v>42.008000000000003</v>
      </c>
      <c r="E1878" s="6">
        <v>11.30518</v>
      </c>
      <c r="F1878" s="8">
        <v>55</v>
      </c>
    </row>
    <row r="1879" spans="1:6" x14ac:dyDescent="0.25">
      <c r="A1879" t="s">
        <v>1866</v>
      </c>
      <c r="B1879" s="5">
        <v>6</v>
      </c>
      <c r="C1879" s="6">
        <v>23.73</v>
      </c>
      <c r="D1879" s="7">
        <f t="shared" si="54"/>
        <v>28.0014</v>
      </c>
      <c r="E1879" s="6">
        <v>7.53573</v>
      </c>
      <c r="F1879" s="8">
        <v>35</v>
      </c>
    </row>
    <row r="1880" spans="1:6" x14ac:dyDescent="0.25">
      <c r="A1880" t="s">
        <v>1867</v>
      </c>
      <c r="B1880" s="5">
        <v>5</v>
      </c>
      <c r="C1880" s="6">
        <v>6.7090300000000003</v>
      </c>
      <c r="D1880" s="7">
        <f t="shared" si="54"/>
        <v>7.9166553999999998</v>
      </c>
      <c r="E1880" s="6">
        <v>2.1305299999999998</v>
      </c>
    </row>
    <row r="1881" spans="1:6" x14ac:dyDescent="0.25">
      <c r="A1881" t="s">
        <v>1868</v>
      </c>
      <c r="B1881" s="5">
        <v>12</v>
      </c>
      <c r="C1881" s="6">
        <v>16.949149999999999</v>
      </c>
      <c r="D1881" s="7">
        <f t="shared" si="54"/>
        <v>19.999997</v>
      </c>
      <c r="E1881" s="6">
        <v>5.38239</v>
      </c>
    </row>
    <row r="1882" spans="1:6" x14ac:dyDescent="0.25">
      <c r="A1882" t="s">
        <v>1869</v>
      </c>
      <c r="B1882" s="5">
        <v>7</v>
      </c>
      <c r="C1882" s="6">
        <v>3.8133300000000001</v>
      </c>
      <c r="D1882" s="7">
        <f t="shared" si="54"/>
        <v>4.4997293999999997</v>
      </c>
      <c r="E1882" s="6">
        <v>1.2109700000000001</v>
      </c>
    </row>
    <row r="1883" spans="1:6" x14ac:dyDescent="0.25">
      <c r="A1883" t="s">
        <v>1870</v>
      </c>
      <c r="B1883" s="5">
        <v>-1</v>
      </c>
      <c r="C1883" s="6">
        <v>0</v>
      </c>
      <c r="D1883" s="7">
        <v>5</v>
      </c>
      <c r="E1883" s="6">
        <v>0</v>
      </c>
      <c r="F1883" s="8">
        <v>7.5</v>
      </c>
    </row>
    <row r="1884" spans="1:6" x14ac:dyDescent="0.25">
      <c r="A1884" t="s">
        <v>1871</v>
      </c>
      <c r="D1884" s="7">
        <v>9</v>
      </c>
    </row>
    <row r="1885" spans="1:6" x14ac:dyDescent="0.25">
      <c r="A1885" t="s">
        <v>1872</v>
      </c>
      <c r="B1885" s="5">
        <v>54.98</v>
      </c>
      <c r="C1885" s="6">
        <v>4.2372800000000002</v>
      </c>
      <c r="D1885" s="7">
        <f t="shared" si="54"/>
        <v>4.9999903999999997</v>
      </c>
      <c r="E1885" s="6">
        <v>1.3455999999999999</v>
      </c>
    </row>
    <row r="1886" spans="1:6" x14ac:dyDescent="0.25">
      <c r="A1886" t="s">
        <v>1873</v>
      </c>
      <c r="B1886" s="5">
        <v>-2.33</v>
      </c>
      <c r="C1886" s="6">
        <v>4.24099</v>
      </c>
      <c r="D1886" s="7">
        <f t="shared" si="54"/>
        <v>5.0043682</v>
      </c>
      <c r="E1886" s="6">
        <v>1.34677</v>
      </c>
    </row>
    <row r="1887" spans="1:6" x14ac:dyDescent="0.25">
      <c r="A1887" t="s">
        <v>1874</v>
      </c>
      <c r="D1887" s="7">
        <v>279</v>
      </c>
    </row>
    <row r="1888" spans="1:6" x14ac:dyDescent="0.25">
      <c r="A1888" t="s">
        <v>1875</v>
      </c>
      <c r="B1888" s="5">
        <v>267.8</v>
      </c>
      <c r="C1888" s="6">
        <v>4.6399100000000004</v>
      </c>
      <c r="D1888" s="7">
        <v>6</v>
      </c>
      <c r="E1888" s="6">
        <v>1.47346</v>
      </c>
    </row>
    <row r="1889" spans="1:6" x14ac:dyDescent="0.25">
      <c r="A1889" t="s">
        <v>1876</v>
      </c>
      <c r="D1889" s="7">
        <v>278</v>
      </c>
    </row>
    <row r="1890" spans="1:6" x14ac:dyDescent="0.25">
      <c r="A1890" t="s">
        <v>1877</v>
      </c>
      <c r="B1890" s="5">
        <v>49.5</v>
      </c>
      <c r="C1890" s="6">
        <v>4.4922899999999997</v>
      </c>
      <c r="D1890" s="7">
        <f t="shared" si="54"/>
        <v>5.3009021999999995</v>
      </c>
      <c r="E1890" s="6">
        <v>1.42658</v>
      </c>
    </row>
    <row r="1891" spans="1:6" x14ac:dyDescent="0.25">
      <c r="A1891" t="s">
        <v>1878</v>
      </c>
      <c r="B1891" s="5">
        <v>23</v>
      </c>
      <c r="C1891" s="6">
        <v>4.6610100000000001</v>
      </c>
      <c r="D1891" s="7">
        <f t="shared" si="54"/>
        <v>5.4999918000000001</v>
      </c>
      <c r="E1891" s="6">
        <v>1.4801599999999999</v>
      </c>
    </row>
    <row r="1892" spans="1:6" x14ac:dyDescent="0.25">
      <c r="A1892" t="s">
        <v>1879</v>
      </c>
      <c r="B1892" s="5">
        <v>43.5</v>
      </c>
      <c r="C1892" s="6">
        <v>7.2033899999999997</v>
      </c>
      <c r="D1892" s="7">
        <f t="shared" si="54"/>
        <v>8.5000001999999988</v>
      </c>
      <c r="E1892" s="6">
        <v>2.2875200000000002</v>
      </c>
    </row>
    <row r="1893" spans="1:6" x14ac:dyDescent="0.25">
      <c r="A1893" t="s">
        <v>1880</v>
      </c>
      <c r="B1893" s="5">
        <v>31.63</v>
      </c>
      <c r="C1893" s="6">
        <v>4.2372800000000002</v>
      </c>
      <c r="D1893" s="7">
        <f t="shared" si="54"/>
        <v>4.9999903999999997</v>
      </c>
      <c r="E1893" s="6">
        <v>1.3455999999999999</v>
      </c>
    </row>
    <row r="1894" spans="1:6" x14ac:dyDescent="0.25">
      <c r="A1894" t="s">
        <v>1881</v>
      </c>
      <c r="B1894" s="5">
        <v>216.79</v>
      </c>
      <c r="C1894" s="6">
        <v>4.1039399999999997</v>
      </c>
      <c r="D1894" s="7">
        <f t="shared" si="54"/>
        <v>4.8426491999999994</v>
      </c>
      <c r="E1894" s="6">
        <v>1.30325</v>
      </c>
    </row>
    <row r="1895" spans="1:6" x14ac:dyDescent="0.25">
      <c r="A1895" t="s">
        <v>1882</v>
      </c>
      <c r="B1895" s="5">
        <v>196.57</v>
      </c>
      <c r="C1895" s="6">
        <v>4.7732599999999996</v>
      </c>
      <c r="D1895" s="7">
        <f t="shared" si="54"/>
        <v>5.6324467999999994</v>
      </c>
      <c r="E1895" s="6">
        <v>1.5158100000000001</v>
      </c>
    </row>
    <row r="1896" spans="1:6" x14ac:dyDescent="0.25">
      <c r="A1896" t="s">
        <v>1883</v>
      </c>
      <c r="B1896" s="5">
        <v>4</v>
      </c>
      <c r="C1896" s="6">
        <v>35.593220000000002</v>
      </c>
      <c r="D1896" s="7">
        <f t="shared" si="54"/>
        <v>41.999999600000002</v>
      </c>
      <c r="E1896" s="6">
        <v>11.30302</v>
      </c>
    </row>
    <row r="1897" spans="1:6" x14ac:dyDescent="0.25">
      <c r="A1897" t="s">
        <v>1884</v>
      </c>
      <c r="B1897" s="5">
        <v>57</v>
      </c>
      <c r="C1897" s="6">
        <v>8.4687900000000003</v>
      </c>
      <c r="D1897" s="7">
        <v>14</v>
      </c>
      <c r="E1897" s="6">
        <v>2.69143</v>
      </c>
      <c r="F1897" s="8">
        <v>20</v>
      </c>
    </row>
    <row r="1898" spans="1:6" x14ac:dyDescent="0.25">
      <c r="A1898" t="s">
        <v>1885</v>
      </c>
      <c r="B1898" s="5">
        <v>2</v>
      </c>
      <c r="C1898" s="6">
        <v>47.228810000000003</v>
      </c>
      <c r="D1898" s="7">
        <f t="shared" si="54"/>
        <v>55.729995800000005</v>
      </c>
      <c r="E1898" s="6">
        <v>12.402520000000001</v>
      </c>
    </row>
    <row r="1899" spans="1:6" x14ac:dyDescent="0.25">
      <c r="A1899" t="s">
        <v>1886</v>
      </c>
      <c r="B1899" s="5">
        <v>2</v>
      </c>
      <c r="C1899" s="6">
        <v>76.55932</v>
      </c>
      <c r="D1899" s="7">
        <f t="shared" si="54"/>
        <v>90.339997600000004</v>
      </c>
      <c r="E1899" s="6">
        <v>20.104859999999999</v>
      </c>
    </row>
    <row r="1900" spans="1:6" x14ac:dyDescent="0.25">
      <c r="A1900" t="s">
        <v>1887</v>
      </c>
      <c r="B1900" s="5">
        <v>2</v>
      </c>
      <c r="C1900" s="6">
        <v>9.5593199999999996</v>
      </c>
      <c r="D1900" s="7">
        <f t="shared" si="54"/>
        <v>11.2799976</v>
      </c>
      <c r="E1900" s="6">
        <v>2.5103300000000002</v>
      </c>
    </row>
    <row r="1901" spans="1:6" x14ac:dyDescent="0.25">
      <c r="A1901" t="s">
        <v>1888</v>
      </c>
      <c r="B1901" s="5">
        <v>8</v>
      </c>
      <c r="C1901" s="6">
        <v>15.296609999999999</v>
      </c>
      <c r="D1901" s="7">
        <f t="shared" si="54"/>
        <v>18.049999799999998</v>
      </c>
      <c r="E1901" s="6">
        <v>4.8576100000000002</v>
      </c>
    </row>
    <row r="1902" spans="1:6" x14ac:dyDescent="0.25">
      <c r="A1902" t="s">
        <v>1889</v>
      </c>
      <c r="B1902" s="5">
        <v>37</v>
      </c>
      <c r="C1902" s="6">
        <v>4.0618299999999996</v>
      </c>
      <c r="D1902" s="7">
        <v>6</v>
      </c>
      <c r="E1902" s="6">
        <v>1.2898799999999999</v>
      </c>
      <c r="F1902" s="8">
        <v>10</v>
      </c>
    </row>
    <row r="1903" spans="1:6" x14ac:dyDescent="0.25">
      <c r="A1903" t="s">
        <v>1890</v>
      </c>
      <c r="B1903" s="5">
        <v>18</v>
      </c>
      <c r="C1903" s="6">
        <v>4.1482999999999999</v>
      </c>
      <c r="D1903" s="7">
        <f>+(C1903*0.18)+C1903</f>
        <v>4.8949939999999996</v>
      </c>
      <c r="E1903" s="6">
        <v>1.31734</v>
      </c>
    </row>
    <row r="1904" spans="1:6" x14ac:dyDescent="0.25">
      <c r="A1904" t="s">
        <v>1891</v>
      </c>
      <c r="B1904" s="5">
        <v>25</v>
      </c>
      <c r="C1904" s="6">
        <v>14.714180000000001</v>
      </c>
      <c r="D1904" s="7">
        <v>20</v>
      </c>
      <c r="E1904" s="6">
        <v>4.67265</v>
      </c>
      <c r="F1904" s="8">
        <v>25</v>
      </c>
    </row>
    <row r="1905" spans="1:6" x14ac:dyDescent="0.25">
      <c r="A1905" t="s">
        <v>1892</v>
      </c>
      <c r="B1905" s="5">
        <v>21</v>
      </c>
      <c r="C1905" s="6">
        <v>5.30593</v>
      </c>
      <c r="D1905" s="7">
        <f>+(C1905*0.18)+C1905</f>
        <v>6.2609973999999999</v>
      </c>
      <c r="E1905" s="6">
        <v>1.68496</v>
      </c>
    </row>
    <row r="1906" spans="1:6" x14ac:dyDescent="0.25">
      <c r="A1906" t="s">
        <v>1893</v>
      </c>
      <c r="B1906" s="5">
        <v>19</v>
      </c>
      <c r="C1906" s="6">
        <v>13.23382</v>
      </c>
      <c r="D1906" s="7">
        <f>+(C1906*0.18)+C1906</f>
        <v>15.6159076</v>
      </c>
      <c r="E1906" s="6">
        <v>4.2044699999999997</v>
      </c>
    </row>
    <row r="1907" spans="1:6" x14ac:dyDescent="0.25">
      <c r="A1907" t="s">
        <v>1894</v>
      </c>
      <c r="B1907" s="5">
        <v>9</v>
      </c>
      <c r="C1907" s="6">
        <v>12.38982</v>
      </c>
      <c r="D1907" s="7">
        <f>+(C1907*0.18)+C1907</f>
        <v>14.6199876</v>
      </c>
      <c r="E1907" s="6">
        <v>3.9345300000000001</v>
      </c>
    </row>
    <row r="1908" spans="1:6" x14ac:dyDescent="0.25">
      <c r="A1908" t="s">
        <v>1895</v>
      </c>
      <c r="B1908" s="5">
        <v>200</v>
      </c>
      <c r="C1908" s="6">
        <v>6.7760000000000001E-2</v>
      </c>
      <c r="D1908" s="7">
        <f>+(C1908*0.18)+C1908</f>
        <v>7.9956799999999995E-2</v>
      </c>
      <c r="E1908" s="6">
        <v>2.1520000000000001E-2</v>
      </c>
    </row>
    <row r="1909" spans="1:6" x14ac:dyDescent="0.25">
      <c r="A1909" t="s">
        <v>1896</v>
      </c>
      <c r="B1909" s="5">
        <v>-26</v>
      </c>
      <c r="C1909" s="6">
        <v>0</v>
      </c>
      <c r="D1909" s="7">
        <f>+(C1909*0.18)+C1909</f>
        <v>0</v>
      </c>
      <c r="E1909" s="6">
        <v>0</v>
      </c>
    </row>
    <row r="1910" spans="1:6" x14ac:dyDescent="0.25">
      <c r="A1910" t="s">
        <v>1897</v>
      </c>
      <c r="D1910" s="7">
        <v>133</v>
      </c>
    </row>
    <row r="1911" spans="1:6" x14ac:dyDescent="0.25">
      <c r="A1911" t="s">
        <v>1898</v>
      </c>
      <c r="B1911" s="5">
        <v>-1</v>
      </c>
      <c r="C1911" s="6">
        <v>0</v>
      </c>
      <c r="D1911" s="7">
        <f t="shared" ref="D1911:D1949" si="55">+(C1911*0.18)+C1911</f>
        <v>0</v>
      </c>
      <c r="E1911" s="6">
        <v>0</v>
      </c>
    </row>
    <row r="1912" spans="1:6" x14ac:dyDescent="0.25">
      <c r="A1912" t="s">
        <v>1899</v>
      </c>
      <c r="B1912" s="5">
        <v>27</v>
      </c>
      <c r="C1912" s="6">
        <v>0.94350000000000001</v>
      </c>
      <c r="D1912" s="7">
        <v>1.4</v>
      </c>
      <c r="E1912" s="6">
        <v>0.29962</v>
      </c>
      <c r="F1912" s="8">
        <v>4</v>
      </c>
    </row>
    <row r="1913" spans="1:6" x14ac:dyDescent="0.25">
      <c r="A1913" t="s">
        <v>1900</v>
      </c>
      <c r="B1913" s="5">
        <v>-1</v>
      </c>
      <c r="C1913" s="6">
        <v>0</v>
      </c>
      <c r="D1913" s="7">
        <f t="shared" si="55"/>
        <v>0</v>
      </c>
      <c r="E1913" s="6">
        <v>0</v>
      </c>
    </row>
    <row r="1914" spans="1:6" x14ac:dyDescent="0.25">
      <c r="A1914" t="s">
        <v>1901</v>
      </c>
      <c r="B1914" s="5">
        <v>-4</v>
      </c>
      <c r="C1914" s="6">
        <v>0</v>
      </c>
      <c r="D1914" s="7">
        <f t="shared" si="55"/>
        <v>0</v>
      </c>
      <c r="E1914" s="6">
        <v>0</v>
      </c>
    </row>
    <row r="1915" spans="1:6" x14ac:dyDescent="0.25">
      <c r="A1915" t="s">
        <v>1902</v>
      </c>
      <c r="B1915" s="5">
        <v>-1</v>
      </c>
      <c r="C1915" s="6">
        <v>0</v>
      </c>
      <c r="D1915" s="7">
        <f t="shared" si="55"/>
        <v>0</v>
      </c>
      <c r="E1915" s="6">
        <v>0</v>
      </c>
    </row>
    <row r="1916" spans="1:6" x14ac:dyDescent="0.25">
      <c r="A1916" t="s">
        <v>1903</v>
      </c>
      <c r="B1916" s="5">
        <v>-2</v>
      </c>
      <c r="C1916" s="6">
        <v>0</v>
      </c>
      <c r="D1916" s="7">
        <f t="shared" si="55"/>
        <v>0</v>
      </c>
      <c r="E1916" s="6">
        <v>0</v>
      </c>
    </row>
    <row r="1917" spans="1:6" x14ac:dyDescent="0.25">
      <c r="A1917" t="s">
        <v>1904</v>
      </c>
      <c r="B1917" s="5">
        <v>6</v>
      </c>
      <c r="C1917" s="6">
        <v>6.36</v>
      </c>
      <c r="D1917" s="7">
        <f t="shared" si="55"/>
        <v>7.5048000000000004</v>
      </c>
      <c r="E1917" s="6">
        <v>2.0196900000000002</v>
      </c>
    </row>
    <row r="1918" spans="1:6" x14ac:dyDescent="0.25">
      <c r="A1918" t="s">
        <v>1905</v>
      </c>
      <c r="B1918" s="5">
        <v>4</v>
      </c>
      <c r="C1918" s="6">
        <v>14.19</v>
      </c>
      <c r="D1918" s="7">
        <f t="shared" si="55"/>
        <v>16.744199999999999</v>
      </c>
      <c r="E1918" s="6">
        <v>4.5061900000000001</v>
      </c>
    </row>
    <row r="1919" spans="1:6" x14ac:dyDescent="0.25">
      <c r="A1919" t="s">
        <v>1906</v>
      </c>
      <c r="B1919" s="5">
        <v>30</v>
      </c>
      <c r="C1919" s="6">
        <v>1.69</v>
      </c>
      <c r="D1919" s="7">
        <f t="shared" si="55"/>
        <v>1.9942</v>
      </c>
      <c r="E1919" s="6">
        <v>169</v>
      </c>
    </row>
    <row r="1920" spans="1:6" x14ac:dyDescent="0.25">
      <c r="A1920" t="s">
        <v>1907</v>
      </c>
      <c r="B1920" s="5">
        <v>765</v>
      </c>
      <c r="C1920" s="6">
        <v>0.67796000000000001</v>
      </c>
      <c r="D1920" s="7">
        <f t="shared" si="55"/>
        <v>0.79999280000000006</v>
      </c>
      <c r="E1920" s="6">
        <v>0.21529000000000001</v>
      </c>
    </row>
    <row r="1921" spans="1:5" x14ac:dyDescent="0.25">
      <c r="A1921" t="s">
        <v>1908</v>
      </c>
      <c r="B1921" s="5">
        <v>5</v>
      </c>
      <c r="C1921" s="6">
        <v>13.135590000000001</v>
      </c>
      <c r="D1921" s="7">
        <f t="shared" si="55"/>
        <v>15.4999962</v>
      </c>
      <c r="E1921" s="6">
        <v>4.1713500000000003</v>
      </c>
    </row>
    <row r="1922" spans="1:5" x14ac:dyDescent="0.25">
      <c r="A1922" t="s">
        <v>1909</v>
      </c>
      <c r="B1922" s="5">
        <v>50</v>
      </c>
      <c r="C1922" s="6">
        <v>1.8565</v>
      </c>
      <c r="D1922" s="7">
        <v>2.5</v>
      </c>
      <c r="E1922" s="6">
        <v>0.58955000000000002</v>
      </c>
    </row>
    <row r="1923" spans="1:5" x14ac:dyDescent="0.25">
      <c r="A1923" t="s">
        <v>1910</v>
      </c>
      <c r="B1923" s="5">
        <v>31</v>
      </c>
      <c r="C1923" s="6">
        <v>1.84687</v>
      </c>
      <c r="D1923" s="7">
        <f t="shared" si="55"/>
        <v>2.1793065999999999</v>
      </c>
      <c r="E1923" s="6">
        <v>0.58648999999999996</v>
      </c>
    </row>
    <row r="1924" spans="1:5" x14ac:dyDescent="0.25">
      <c r="A1924" t="s">
        <v>1911</v>
      </c>
      <c r="B1924" s="5">
        <v>16</v>
      </c>
      <c r="C1924" s="6">
        <v>2.4576199999999999</v>
      </c>
      <c r="D1924" s="7">
        <f t="shared" si="55"/>
        <v>2.8999915999999999</v>
      </c>
      <c r="E1924" s="6">
        <v>0.78044000000000002</v>
      </c>
    </row>
    <row r="1925" spans="1:5" x14ac:dyDescent="0.25">
      <c r="A1925" t="s">
        <v>1912</v>
      </c>
      <c r="B1925" s="5">
        <v>21</v>
      </c>
      <c r="C1925" s="6">
        <v>5.9321700000000002</v>
      </c>
      <c r="D1925" s="7">
        <f t="shared" si="55"/>
        <v>6.9999605999999996</v>
      </c>
      <c r="E1925" s="6">
        <v>1.8838299999999999</v>
      </c>
    </row>
    <row r="1926" spans="1:5" x14ac:dyDescent="0.25">
      <c r="A1926" t="s">
        <v>1913</v>
      </c>
      <c r="B1926" s="5">
        <v>16</v>
      </c>
      <c r="C1926" s="6">
        <v>5.4731500000000004</v>
      </c>
      <c r="D1926" s="7">
        <f t="shared" si="55"/>
        <v>6.4583170000000001</v>
      </c>
      <c r="E1926" s="6">
        <v>1.7380599999999999</v>
      </c>
    </row>
    <row r="1927" spans="1:5" x14ac:dyDescent="0.25">
      <c r="A1927" t="s">
        <v>1914</v>
      </c>
      <c r="B1927" s="5">
        <v>12</v>
      </c>
      <c r="C1927" s="6">
        <v>2.3370000000000002</v>
      </c>
      <c r="D1927" s="7">
        <f t="shared" si="55"/>
        <v>2.7576600000000004</v>
      </c>
      <c r="E1927" s="6">
        <v>0.59199999999999997</v>
      </c>
    </row>
    <row r="1928" spans="1:5" x14ac:dyDescent="0.25">
      <c r="A1928" t="s">
        <v>1915</v>
      </c>
      <c r="B1928" s="5">
        <v>3</v>
      </c>
      <c r="C1928" s="6">
        <v>16.523330000000001</v>
      </c>
      <c r="D1928" s="7">
        <f t="shared" si="55"/>
        <v>19.497529400000001</v>
      </c>
      <c r="E1928" s="6">
        <v>5.2471699999999997</v>
      </c>
    </row>
    <row r="1929" spans="1:5" x14ac:dyDescent="0.25">
      <c r="A1929" t="s">
        <v>1916</v>
      </c>
      <c r="B1929" s="5">
        <v>1</v>
      </c>
      <c r="C1929" s="6">
        <v>13.55932</v>
      </c>
      <c r="D1929" s="7">
        <f t="shared" si="55"/>
        <v>15.9999976</v>
      </c>
      <c r="E1929" s="6">
        <v>4.3059099999999999</v>
      </c>
    </row>
    <row r="1930" spans="1:5" x14ac:dyDescent="0.25">
      <c r="A1930" t="s">
        <v>1917</v>
      </c>
      <c r="B1930" s="5">
        <v>10</v>
      </c>
      <c r="C1930" s="6">
        <v>8.3983000000000008</v>
      </c>
      <c r="D1930" s="7">
        <f t="shared" si="55"/>
        <v>9.9099940000000011</v>
      </c>
      <c r="E1930" s="6">
        <v>2.6669700000000001</v>
      </c>
    </row>
    <row r="1931" spans="1:5" x14ac:dyDescent="0.25">
      <c r="A1931" t="s">
        <v>1918</v>
      </c>
      <c r="B1931" s="5">
        <v>6</v>
      </c>
      <c r="C1931" s="6">
        <v>8.3898299999999999</v>
      </c>
      <c r="D1931" s="7">
        <f t="shared" si="55"/>
        <v>9.8999994000000004</v>
      </c>
      <c r="E1931" s="6">
        <v>2.6642800000000002</v>
      </c>
    </row>
    <row r="1932" spans="1:5" x14ac:dyDescent="0.25">
      <c r="A1932" t="s">
        <v>1919</v>
      </c>
      <c r="B1932" s="5">
        <v>579</v>
      </c>
      <c r="C1932" s="6">
        <v>6.9580000000000003E-2</v>
      </c>
      <c r="D1932" s="7">
        <f t="shared" si="55"/>
        <v>8.2104400000000008E-2</v>
      </c>
      <c r="E1932" s="6">
        <v>2.2100000000000002E-2</v>
      </c>
    </row>
    <row r="1933" spans="1:5" x14ac:dyDescent="0.25">
      <c r="A1933" t="s">
        <v>1920</v>
      </c>
      <c r="B1933" s="5">
        <v>3</v>
      </c>
      <c r="C1933" s="6">
        <v>10.16949</v>
      </c>
      <c r="D1933" s="7">
        <f t="shared" si="55"/>
        <v>11.9999982</v>
      </c>
      <c r="E1933" s="6">
        <v>3.2294299999999998</v>
      </c>
    </row>
    <row r="1934" spans="1:5" x14ac:dyDescent="0.25">
      <c r="A1934" t="s">
        <v>1921</v>
      </c>
      <c r="B1934" s="5">
        <v>-29</v>
      </c>
      <c r="C1934" s="6">
        <v>0</v>
      </c>
      <c r="D1934" s="7">
        <f t="shared" si="55"/>
        <v>0</v>
      </c>
      <c r="E1934" s="6">
        <v>0</v>
      </c>
    </row>
    <row r="1935" spans="1:5" x14ac:dyDescent="0.25">
      <c r="A1935" t="s">
        <v>1922</v>
      </c>
      <c r="B1935" s="5">
        <v>11</v>
      </c>
      <c r="C1935" s="6">
        <v>1.52542</v>
      </c>
      <c r="D1935" s="7">
        <f t="shared" si="55"/>
        <v>1.7999955999999999</v>
      </c>
      <c r="E1935" s="6">
        <v>0.48441000000000001</v>
      </c>
    </row>
    <row r="1936" spans="1:5" x14ac:dyDescent="0.25">
      <c r="A1936" t="s">
        <v>1923</v>
      </c>
      <c r="B1936" s="5">
        <v>-1</v>
      </c>
      <c r="C1936" s="6">
        <v>0</v>
      </c>
      <c r="D1936" s="7">
        <f t="shared" si="55"/>
        <v>0</v>
      </c>
      <c r="E1936" s="6">
        <v>0</v>
      </c>
    </row>
    <row r="1937" spans="1:6" x14ac:dyDescent="0.25">
      <c r="A1937" t="s">
        <v>1924</v>
      </c>
      <c r="B1937" s="5">
        <v>-4</v>
      </c>
      <c r="C1937" s="6">
        <v>0</v>
      </c>
      <c r="D1937" s="7">
        <f t="shared" si="55"/>
        <v>0</v>
      </c>
      <c r="E1937" s="6">
        <v>0</v>
      </c>
    </row>
    <row r="1938" spans="1:6" x14ac:dyDescent="0.25">
      <c r="A1938" t="s">
        <v>1925</v>
      </c>
      <c r="B1938" s="5">
        <v>100</v>
      </c>
      <c r="C1938" s="6">
        <v>1.3729</v>
      </c>
      <c r="D1938" s="7">
        <f t="shared" si="55"/>
        <v>1.6200220000000001</v>
      </c>
      <c r="E1938" s="6">
        <v>0.43597999999999998</v>
      </c>
    </row>
    <row r="1939" spans="1:6" x14ac:dyDescent="0.25">
      <c r="A1939" t="s">
        <v>1926</v>
      </c>
      <c r="B1939" s="5">
        <v>-4</v>
      </c>
      <c r="C1939" s="6">
        <v>0</v>
      </c>
      <c r="D1939" s="7">
        <f t="shared" si="55"/>
        <v>0</v>
      </c>
      <c r="E1939" s="6">
        <v>0</v>
      </c>
    </row>
    <row r="1940" spans="1:6" x14ac:dyDescent="0.25">
      <c r="A1940" t="s">
        <v>1927</v>
      </c>
      <c r="B1940" s="5">
        <v>38</v>
      </c>
      <c r="C1940" s="6">
        <v>1.5507500000000001</v>
      </c>
      <c r="D1940" s="7">
        <v>1.7</v>
      </c>
      <c r="E1940" s="6">
        <v>0.49246000000000001</v>
      </c>
    </row>
    <row r="1941" spans="1:6" x14ac:dyDescent="0.25">
      <c r="A1941" t="s">
        <v>1928</v>
      </c>
      <c r="B1941" s="5">
        <v>15</v>
      </c>
      <c r="C1941" s="6">
        <v>1.3559300000000001</v>
      </c>
      <c r="D1941" s="7">
        <f t="shared" si="55"/>
        <v>1.5999974000000001</v>
      </c>
      <c r="E1941" s="6">
        <v>0.43058999999999997</v>
      </c>
    </row>
    <row r="1942" spans="1:6" x14ac:dyDescent="0.25">
      <c r="A1942" t="s">
        <v>1929</v>
      </c>
      <c r="D1942" s="7">
        <v>2.5</v>
      </c>
    </row>
    <row r="1943" spans="1:6" x14ac:dyDescent="0.25">
      <c r="A1943" t="s">
        <v>1930</v>
      </c>
      <c r="D1943" s="7">
        <v>2.5</v>
      </c>
    </row>
    <row r="1944" spans="1:6" x14ac:dyDescent="0.25">
      <c r="A1944" t="s">
        <v>1931</v>
      </c>
      <c r="B1944" s="5">
        <v>-2</v>
      </c>
      <c r="C1944" s="6">
        <v>0</v>
      </c>
      <c r="D1944" s="7">
        <f t="shared" si="55"/>
        <v>0</v>
      </c>
      <c r="E1944" s="6">
        <v>0</v>
      </c>
    </row>
    <row r="1945" spans="1:6" x14ac:dyDescent="0.25">
      <c r="A1945" t="s">
        <v>1932</v>
      </c>
      <c r="B1945" s="5">
        <v>2</v>
      </c>
      <c r="C1945" s="6">
        <v>1.6271199999999999</v>
      </c>
      <c r="D1945" s="7">
        <f t="shared" si="55"/>
        <v>1.9200016</v>
      </c>
      <c r="E1945" s="6">
        <v>0.51671</v>
      </c>
    </row>
    <row r="1946" spans="1:6" x14ac:dyDescent="0.25">
      <c r="A1946" t="s">
        <v>1933</v>
      </c>
      <c r="B1946" s="5">
        <v>97</v>
      </c>
      <c r="C1946" s="6">
        <v>1.3045800000000001</v>
      </c>
      <c r="D1946" s="7">
        <f t="shared" si="55"/>
        <v>1.5394044</v>
      </c>
      <c r="E1946" s="6">
        <v>0.41427999999999998</v>
      </c>
    </row>
    <row r="1947" spans="1:6" x14ac:dyDescent="0.25">
      <c r="A1947" t="s">
        <v>1934</v>
      </c>
      <c r="D1947" s="7">
        <v>1.4</v>
      </c>
    </row>
    <row r="1948" spans="1:6" x14ac:dyDescent="0.25">
      <c r="A1948" t="s">
        <v>1935</v>
      </c>
      <c r="B1948" s="5">
        <v>209</v>
      </c>
      <c r="C1948" s="6">
        <v>0.59316000000000002</v>
      </c>
      <c r="D1948" s="7">
        <f t="shared" si="55"/>
        <v>0.69992880000000002</v>
      </c>
      <c r="E1948" s="6">
        <v>0.15017</v>
      </c>
    </row>
    <row r="1949" spans="1:6" x14ac:dyDescent="0.25">
      <c r="A1949" t="s">
        <v>1936</v>
      </c>
      <c r="B1949" s="5">
        <v>31</v>
      </c>
      <c r="C1949" s="6">
        <v>0.99150000000000005</v>
      </c>
      <c r="D1949" s="7">
        <f t="shared" si="55"/>
        <v>1.16997</v>
      </c>
      <c r="E1949" s="6">
        <v>0.31485999999999997</v>
      </c>
    </row>
    <row r="1950" spans="1:6" x14ac:dyDescent="0.25">
      <c r="A1950" t="s">
        <v>1937</v>
      </c>
      <c r="D1950" s="7">
        <v>1.2</v>
      </c>
      <c r="F1950" s="8">
        <v>3.5</v>
      </c>
    </row>
    <row r="1951" spans="1:6" x14ac:dyDescent="0.25">
      <c r="A1951" t="s">
        <v>1938</v>
      </c>
      <c r="B1951" s="5">
        <v>10</v>
      </c>
      <c r="C1951" s="6">
        <v>7.6271100000000001</v>
      </c>
      <c r="D1951" s="7">
        <f t="shared" ref="D1951:D1976" si="56">+(C1951*0.18)+C1951</f>
        <v>8.9999897999999998</v>
      </c>
      <c r="E1951" s="6">
        <v>2.4220700000000002</v>
      </c>
    </row>
    <row r="1952" spans="1:6" x14ac:dyDescent="0.25">
      <c r="A1952" t="s">
        <v>1939</v>
      </c>
      <c r="B1952" s="5">
        <v>12</v>
      </c>
      <c r="C1952" s="6">
        <v>7.6271100000000001</v>
      </c>
      <c r="D1952" s="7">
        <v>8</v>
      </c>
      <c r="E1952" s="6">
        <v>2.4220700000000002</v>
      </c>
    </row>
    <row r="1953" spans="1:6" x14ac:dyDescent="0.25">
      <c r="A1953" t="s">
        <v>1940</v>
      </c>
      <c r="B1953" s="5">
        <v>12</v>
      </c>
      <c r="C1953" s="6">
        <v>7.6271100000000001</v>
      </c>
      <c r="D1953" s="7">
        <f t="shared" si="56"/>
        <v>8.9999897999999998</v>
      </c>
      <c r="E1953" s="6">
        <v>2.4220700000000002</v>
      </c>
    </row>
    <row r="1954" spans="1:6" x14ac:dyDescent="0.25">
      <c r="A1954" t="s">
        <v>1941</v>
      </c>
      <c r="D1954" s="7">
        <v>2.5</v>
      </c>
    </row>
    <row r="1955" spans="1:6" x14ac:dyDescent="0.25">
      <c r="A1955" t="s">
        <v>1942</v>
      </c>
      <c r="D1955" s="7">
        <v>3.3</v>
      </c>
    </row>
    <row r="1956" spans="1:6" x14ac:dyDescent="0.25">
      <c r="A1956" t="s">
        <v>1943</v>
      </c>
      <c r="D1956" s="7">
        <v>3.3</v>
      </c>
    </row>
    <row r="1957" spans="1:6" x14ac:dyDescent="0.25">
      <c r="A1957" t="s">
        <v>1944</v>
      </c>
      <c r="D1957" s="7">
        <v>3.3</v>
      </c>
    </row>
    <row r="1958" spans="1:6" x14ac:dyDescent="0.25">
      <c r="A1958" t="s">
        <v>1945</v>
      </c>
      <c r="D1958" s="7">
        <v>6</v>
      </c>
    </row>
    <row r="1959" spans="1:6" x14ac:dyDescent="0.25">
      <c r="A1959" t="s">
        <v>1946</v>
      </c>
      <c r="B1959" s="5">
        <v>284</v>
      </c>
      <c r="C1959" s="6">
        <v>4.3072800000000004</v>
      </c>
      <c r="D1959" s="7">
        <f t="shared" si="56"/>
        <v>5.0825904000000008</v>
      </c>
      <c r="E1959" s="6">
        <v>1.0904499999999999</v>
      </c>
    </row>
    <row r="1960" spans="1:6" x14ac:dyDescent="0.25">
      <c r="A1960" t="s">
        <v>1947</v>
      </c>
      <c r="B1960" s="5">
        <v>7</v>
      </c>
      <c r="C1960" s="6">
        <v>1.3559300000000001</v>
      </c>
      <c r="D1960" s="7">
        <f t="shared" si="56"/>
        <v>1.5999974000000001</v>
      </c>
      <c r="E1960" s="6">
        <v>0.43058999999999997</v>
      </c>
    </row>
    <row r="1961" spans="1:6" x14ac:dyDescent="0.25">
      <c r="A1961" t="s">
        <v>1948</v>
      </c>
      <c r="B1961" s="5">
        <v>64</v>
      </c>
      <c r="C1961" s="6">
        <v>3.55932</v>
      </c>
      <c r="D1961" s="7">
        <v>6</v>
      </c>
      <c r="E1961" s="6">
        <v>1.1303000000000001</v>
      </c>
    </row>
    <row r="1962" spans="1:6" x14ac:dyDescent="0.25">
      <c r="A1962" t="s">
        <v>1949</v>
      </c>
      <c r="B1962" s="5">
        <v>56</v>
      </c>
      <c r="C1962" s="6">
        <v>3.7377400000000001</v>
      </c>
      <c r="D1962" s="7">
        <f t="shared" si="56"/>
        <v>4.4105331999999997</v>
      </c>
      <c r="E1962" s="6">
        <v>1.18696</v>
      </c>
    </row>
    <row r="1963" spans="1:6" x14ac:dyDescent="0.25">
      <c r="A1963" t="s">
        <v>1950</v>
      </c>
      <c r="D1963" s="7">
        <v>8.5</v>
      </c>
      <c r="F1963" s="8">
        <v>15</v>
      </c>
    </row>
    <row r="1964" spans="1:6" x14ac:dyDescent="0.25">
      <c r="A1964" t="s">
        <v>1951</v>
      </c>
      <c r="B1964" s="5">
        <v>12</v>
      </c>
      <c r="C1964" s="6">
        <v>7.2033800000000001</v>
      </c>
      <c r="D1964" s="7">
        <f t="shared" si="56"/>
        <v>8.4999883999999994</v>
      </c>
      <c r="E1964" s="6">
        <v>2.2875100000000002</v>
      </c>
    </row>
    <row r="1965" spans="1:6" x14ac:dyDescent="0.25">
      <c r="A1965" t="s">
        <v>1952</v>
      </c>
      <c r="B1965" s="5">
        <v>-1</v>
      </c>
      <c r="C1965" s="6">
        <v>0</v>
      </c>
      <c r="D1965" s="7">
        <f t="shared" si="56"/>
        <v>0</v>
      </c>
      <c r="E1965" s="6">
        <v>0</v>
      </c>
    </row>
    <row r="1966" spans="1:6" x14ac:dyDescent="0.25">
      <c r="A1966" t="s">
        <v>1953</v>
      </c>
      <c r="B1966" s="5">
        <v>12</v>
      </c>
      <c r="C1966" s="6">
        <v>0.66949000000000003</v>
      </c>
      <c r="D1966" s="7">
        <f t="shared" si="56"/>
        <v>0.78999819999999998</v>
      </c>
      <c r="E1966" s="6">
        <v>0.21260000000000001</v>
      </c>
    </row>
    <row r="1967" spans="1:6" x14ac:dyDescent="0.25">
      <c r="A1967" t="s">
        <v>1954</v>
      </c>
      <c r="B1967" s="5">
        <v>12</v>
      </c>
      <c r="C1967" s="6">
        <v>0.76271</v>
      </c>
      <c r="D1967" s="7">
        <f t="shared" si="56"/>
        <v>0.89999779999999996</v>
      </c>
      <c r="E1967" s="6">
        <v>0.24221000000000001</v>
      </c>
    </row>
    <row r="1968" spans="1:6" x14ac:dyDescent="0.25">
      <c r="A1968" t="s">
        <v>1955</v>
      </c>
      <c r="B1968" s="5">
        <v>13</v>
      </c>
      <c r="C1968" s="6">
        <v>1.7131799999999999</v>
      </c>
      <c r="D1968" s="7">
        <f t="shared" si="56"/>
        <v>2.0215524</v>
      </c>
      <c r="E1968" s="6">
        <v>0.43371999999999999</v>
      </c>
    </row>
    <row r="1969" spans="1:6" x14ac:dyDescent="0.25">
      <c r="A1969" t="s">
        <v>1956</v>
      </c>
      <c r="B1969" s="5">
        <v>152</v>
      </c>
      <c r="C1969" s="6">
        <v>3.1688700000000001</v>
      </c>
      <c r="D1969" s="7">
        <f t="shared" si="56"/>
        <v>3.7392666000000001</v>
      </c>
      <c r="E1969" s="6">
        <v>1.00631</v>
      </c>
    </row>
    <row r="1970" spans="1:6" x14ac:dyDescent="0.25">
      <c r="A1970" t="s">
        <v>1957</v>
      </c>
      <c r="B1970" s="5">
        <v>20</v>
      </c>
      <c r="C1970" s="6">
        <v>2.2881399999999998</v>
      </c>
      <c r="D1970" s="7">
        <f t="shared" si="56"/>
        <v>2.7000051999999997</v>
      </c>
      <c r="E1970" s="6">
        <v>0.72662000000000004</v>
      </c>
    </row>
    <row r="1971" spans="1:6" x14ac:dyDescent="0.25">
      <c r="A1971" t="s">
        <v>1958</v>
      </c>
      <c r="B1971" s="5">
        <v>2</v>
      </c>
      <c r="C1971" s="6">
        <v>143.22032999999999</v>
      </c>
      <c r="D1971" s="7">
        <f t="shared" si="56"/>
        <v>168.99998939999998</v>
      </c>
      <c r="E1971" s="6">
        <v>45.481209999999997</v>
      </c>
    </row>
    <row r="1972" spans="1:6" x14ac:dyDescent="0.25">
      <c r="A1972" t="s">
        <v>1959</v>
      </c>
      <c r="D1972" s="7">
        <v>70</v>
      </c>
    </row>
    <row r="1973" spans="1:6" x14ac:dyDescent="0.25">
      <c r="A1973" t="s">
        <v>1960</v>
      </c>
      <c r="B1973" s="5">
        <v>6</v>
      </c>
      <c r="C1973" s="6">
        <v>30.228809999999999</v>
      </c>
      <c r="D1973" s="7">
        <f t="shared" si="56"/>
        <v>35.669995799999995</v>
      </c>
      <c r="E1973" s="6">
        <v>9.5995000000000008</v>
      </c>
    </row>
    <row r="1974" spans="1:6" x14ac:dyDescent="0.25">
      <c r="A1974" t="s">
        <v>1961</v>
      </c>
      <c r="B1974" s="5">
        <v>6</v>
      </c>
      <c r="C1974" s="6">
        <v>37.273330000000001</v>
      </c>
      <c r="D1974" s="7">
        <f t="shared" si="56"/>
        <v>43.982529400000004</v>
      </c>
      <c r="E1974" s="6">
        <v>11.83656</v>
      </c>
    </row>
    <row r="1975" spans="1:6" x14ac:dyDescent="0.25">
      <c r="A1975" t="s">
        <v>1962</v>
      </c>
      <c r="B1975" s="5">
        <v>30</v>
      </c>
      <c r="C1975" s="6">
        <v>2.71</v>
      </c>
      <c r="D1975" s="7">
        <f t="shared" si="56"/>
        <v>3.1978</v>
      </c>
      <c r="F1975" s="8">
        <v>6</v>
      </c>
    </row>
    <row r="1976" spans="1:6" x14ac:dyDescent="0.25">
      <c r="A1976" t="s">
        <v>1963</v>
      </c>
      <c r="B1976" s="5">
        <v>10</v>
      </c>
      <c r="C1976" s="6">
        <v>7.2032999999999996</v>
      </c>
      <c r="D1976" s="7">
        <f t="shared" si="56"/>
        <v>8.4998939999999994</v>
      </c>
      <c r="E1976" s="6">
        <v>2.28749</v>
      </c>
    </row>
    <row r="1977" spans="1:6" x14ac:dyDescent="0.25">
      <c r="A1977" t="s">
        <v>1964</v>
      </c>
      <c r="B1977" s="5">
        <v>12</v>
      </c>
      <c r="C1977" s="6">
        <v>18.643999999999998</v>
      </c>
      <c r="D1977" s="7">
        <v>22.6</v>
      </c>
      <c r="E1977" s="6">
        <v>5.9206099999999999</v>
      </c>
    </row>
    <row r="1978" spans="1:6" x14ac:dyDescent="0.25">
      <c r="A1978" t="s">
        <v>1965</v>
      </c>
      <c r="B1978" s="5">
        <v>15</v>
      </c>
      <c r="C1978" s="6">
        <v>3.22</v>
      </c>
      <c r="D1978" s="7">
        <v>3</v>
      </c>
    </row>
    <row r="1979" spans="1:6" x14ac:dyDescent="0.25">
      <c r="A1979" t="s">
        <v>1966</v>
      </c>
      <c r="D1979" s="7">
        <v>7</v>
      </c>
    </row>
    <row r="1980" spans="1:6" x14ac:dyDescent="0.25">
      <c r="A1980" t="s">
        <v>1967</v>
      </c>
      <c r="B1980" s="5">
        <v>13</v>
      </c>
      <c r="C1980" s="6">
        <v>8.0500000000000007</v>
      </c>
      <c r="D1980" s="7">
        <f>+(C1980*0.18)+C1980</f>
        <v>9.4990000000000006</v>
      </c>
      <c r="E1980" s="6">
        <v>2.5563699999999998</v>
      </c>
    </row>
    <row r="1981" spans="1:6" x14ac:dyDescent="0.25">
      <c r="A1981" t="s">
        <v>1968</v>
      </c>
      <c r="D1981" s="7">
        <v>110</v>
      </c>
    </row>
    <row r="1982" spans="1:6" x14ac:dyDescent="0.25">
      <c r="A1982" t="s">
        <v>1969</v>
      </c>
      <c r="B1982" s="5">
        <v>13</v>
      </c>
      <c r="C1982" s="6">
        <v>22.033809999999999</v>
      </c>
      <c r="D1982" s="7">
        <v>24.6</v>
      </c>
      <c r="E1982" s="6">
        <v>6.9970800000000004</v>
      </c>
    </row>
    <row r="1983" spans="1:6" x14ac:dyDescent="0.25">
      <c r="A1983" t="s">
        <v>1970</v>
      </c>
      <c r="D1983" s="7">
        <v>110</v>
      </c>
    </row>
    <row r="1984" spans="1:6" x14ac:dyDescent="0.25">
      <c r="A1984" t="s">
        <v>1971</v>
      </c>
      <c r="B1984" s="5">
        <v>-4</v>
      </c>
      <c r="C1984" s="6">
        <v>0</v>
      </c>
      <c r="D1984" s="7">
        <f>+(C1984*0.18)+C1984</f>
        <v>0</v>
      </c>
      <c r="E1984" s="6">
        <v>0</v>
      </c>
    </row>
    <row r="1985" spans="1:6" x14ac:dyDescent="0.25">
      <c r="A1985" t="s">
        <v>1972</v>
      </c>
      <c r="D1985" s="7">
        <v>75</v>
      </c>
    </row>
    <row r="1986" spans="1:6" x14ac:dyDescent="0.25">
      <c r="A1986" t="s">
        <v>1973</v>
      </c>
      <c r="D1986" s="7">
        <v>4.0999999999999996</v>
      </c>
    </row>
    <row r="1987" spans="1:6" x14ac:dyDescent="0.25">
      <c r="A1987" t="s">
        <v>1974</v>
      </c>
      <c r="D1987" s="7">
        <v>1.75</v>
      </c>
      <c r="F1987" s="8">
        <v>3</v>
      </c>
    </row>
    <row r="1988" spans="1:6" x14ac:dyDescent="0.25">
      <c r="A1988" t="s">
        <v>1975</v>
      </c>
      <c r="B1988" s="5">
        <v>7</v>
      </c>
      <c r="C1988" s="6">
        <v>59.322000000000003</v>
      </c>
      <c r="D1988" s="7">
        <f t="shared" ref="D1988:D2015" si="57">+(C1988*0.18)+C1988</f>
        <v>69.999960000000002</v>
      </c>
      <c r="E1988" s="6">
        <v>18.838360000000002</v>
      </c>
      <c r="F1988" s="8">
        <v>95</v>
      </c>
    </row>
    <row r="1989" spans="1:6" x14ac:dyDescent="0.25">
      <c r="A1989" t="s">
        <v>1976</v>
      </c>
      <c r="B1989" s="5">
        <v>6</v>
      </c>
      <c r="C1989" s="6">
        <v>16.52542</v>
      </c>
      <c r="D1989" s="7">
        <f t="shared" si="57"/>
        <v>19.499995600000002</v>
      </c>
      <c r="E1989" s="6">
        <v>4.1836500000000001</v>
      </c>
    </row>
    <row r="1990" spans="1:6" x14ac:dyDescent="0.25">
      <c r="A1990" t="s">
        <v>1977</v>
      </c>
      <c r="B1990" s="5">
        <v>-28</v>
      </c>
      <c r="C1990" s="6">
        <v>0</v>
      </c>
      <c r="D1990" s="7">
        <f t="shared" si="57"/>
        <v>0</v>
      </c>
      <c r="E1990" s="6">
        <v>0</v>
      </c>
    </row>
    <row r="1991" spans="1:6" x14ac:dyDescent="0.25">
      <c r="A1991" t="s">
        <v>1978</v>
      </c>
      <c r="B1991" s="5">
        <v>-1</v>
      </c>
      <c r="C1991" s="6">
        <v>0</v>
      </c>
      <c r="D1991" s="7">
        <f t="shared" si="57"/>
        <v>0</v>
      </c>
      <c r="E1991" s="6">
        <v>0</v>
      </c>
    </row>
    <row r="1992" spans="1:6" x14ac:dyDescent="0.25">
      <c r="A1992" t="s">
        <v>1979</v>
      </c>
      <c r="B1992" s="5">
        <v>-2</v>
      </c>
      <c r="C1992" s="6">
        <v>0</v>
      </c>
      <c r="D1992" s="7">
        <f t="shared" si="57"/>
        <v>0</v>
      </c>
      <c r="E1992" s="6">
        <v>0</v>
      </c>
    </row>
    <row r="1993" spans="1:6" x14ac:dyDescent="0.25">
      <c r="A1993" t="s">
        <v>1980</v>
      </c>
      <c r="B1993" s="5">
        <v>-3</v>
      </c>
      <c r="C1993" s="6">
        <v>0</v>
      </c>
      <c r="D1993" s="7">
        <f t="shared" si="57"/>
        <v>0</v>
      </c>
      <c r="E1993" s="6">
        <v>0</v>
      </c>
    </row>
    <row r="1994" spans="1:6" x14ac:dyDescent="0.25">
      <c r="A1994" t="s">
        <v>1981</v>
      </c>
      <c r="B1994" s="5">
        <v>-2</v>
      </c>
      <c r="C1994" s="6">
        <v>0</v>
      </c>
      <c r="D1994" s="7">
        <f t="shared" si="57"/>
        <v>0</v>
      </c>
      <c r="E1994" s="6">
        <v>0</v>
      </c>
    </row>
    <row r="1995" spans="1:6" x14ac:dyDescent="0.25">
      <c r="A1995" t="s">
        <v>1982</v>
      </c>
      <c r="B1995" s="5">
        <v>-1</v>
      </c>
      <c r="C1995" s="6">
        <v>0</v>
      </c>
      <c r="D1995" s="7">
        <f t="shared" si="57"/>
        <v>0</v>
      </c>
      <c r="E1995" s="6">
        <v>0</v>
      </c>
    </row>
    <row r="1996" spans="1:6" x14ac:dyDescent="0.25">
      <c r="A1996" t="s">
        <v>1983</v>
      </c>
      <c r="B1996" s="5">
        <v>3</v>
      </c>
      <c r="C1996" s="6">
        <v>27.18</v>
      </c>
      <c r="D1996" s="7">
        <f t="shared" si="57"/>
        <v>32.072400000000002</v>
      </c>
      <c r="E1996" s="6">
        <v>8.6313099999999991</v>
      </c>
    </row>
    <row r="1997" spans="1:6" x14ac:dyDescent="0.25">
      <c r="A1997" t="s">
        <v>1984</v>
      </c>
      <c r="B1997" s="5">
        <v>3</v>
      </c>
      <c r="C1997" s="6">
        <v>19.010000000000002</v>
      </c>
      <c r="D1997" s="7">
        <f t="shared" si="57"/>
        <v>22.431800000000003</v>
      </c>
      <c r="E1997" s="6">
        <v>6.0368399999999998</v>
      </c>
    </row>
    <row r="1998" spans="1:6" x14ac:dyDescent="0.25">
      <c r="A1998" t="s">
        <v>1985</v>
      </c>
      <c r="B1998" s="5">
        <v>3</v>
      </c>
      <c r="C1998" s="6">
        <v>15.07</v>
      </c>
      <c r="D1998" s="7">
        <f t="shared" si="57"/>
        <v>17.782600000000002</v>
      </c>
      <c r="E1998" s="6">
        <v>4.7856500000000004</v>
      </c>
    </row>
    <row r="1999" spans="1:6" x14ac:dyDescent="0.25">
      <c r="A1999" t="s">
        <v>1986</v>
      </c>
      <c r="B1999" s="5">
        <v>-60</v>
      </c>
      <c r="C1999" s="6">
        <v>0</v>
      </c>
      <c r="D1999" s="7">
        <f t="shared" si="57"/>
        <v>0</v>
      </c>
      <c r="E1999" s="6">
        <v>0</v>
      </c>
    </row>
    <row r="2000" spans="1:6" x14ac:dyDescent="0.25">
      <c r="A2000" t="s">
        <v>1987</v>
      </c>
      <c r="B2000" s="5">
        <v>-60</v>
      </c>
      <c r="C2000" s="6">
        <v>0</v>
      </c>
      <c r="D2000" s="7">
        <f t="shared" si="57"/>
        <v>0</v>
      </c>
      <c r="E2000" s="6">
        <v>0</v>
      </c>
    </row>
    <row r="2001" spans="1:6" x14ac:dyDescent="0.25">
      <c r="A2001" t="s">
        <v>1988</v>
      </c>
      <c r="B2001" s="5">
        <v>2</v>
      </c>
      <c r="C2001" s="6">
        <v>30.508469999999999</v>
      </c>
      <c r="D2001" s="7">
        <f t="shared" si="57"/>
        <v>35.999994600000001</v>
      </c>
      <c r="E2001" s="6">
        <v>10.37703</v>
      </c>
    </row>
    <row r="2002" spans="1:6" x14ac:dyDescent="0.25">
      <c r="A2002" t="s">
        <v>1989</v>
      </c>
      <c r="B2002" s="5">
        <v>2</v>
      </c>
      <c r="C2002" s="6">
        <v>42.372889999999998</v>
      </c>
      <c r="D2002" s="7">
        <f t="shared" si="57"/>
        <v>50.000010199999998</v>
      </c>
      <c r="E2002" s="6">
        <v>13.45598</v>
      </c>
    </row>
    <row r="2003" spans="1:6" x14ac:dyDescent="0.25">
      <c r="A2003" t="s">
        <v>1990</v>
      </c>
      <c r="D2003" s="7">
        <v>13.5</v>
      </c>
    </row>
    <row r="2004" spans="1:6" x14ac:dyDescent="0.25">
      <c r="A2004" t="s">
        <v>1991</v>
      </c>
      <c r="D2004" s="7">
        <v>7</v>
      </c>
    </row>
    <row r="2005" spans="1:6" x14ac:dyDescent="0.25">
      <c r="A2005" t="s">
        <v>1992</v>
      </c>
      <c r="B2005" s="5">
        <v>6</v>
      </c>
      <c r="C2005" s="6">
        <v>7.7966100000000003</v>
      </c>
      <c r="D2005" s="7">
        <f t="shared" si="57"/>
        <v>9.1999998000000005</v>
      </c>
      <c r="E2005" s="6">
        <v>2.4759000000000002</v>
      </c>
    </row>
    <row r="2006" spans="1:6" x14ac:dyDescent="0.25">
      <c r="A2006" t="s">
        <v>1993</v>
      </c>
      <c r="B2006" s="5">
        <v>6</v>
      </c>
      <c r="C2006" s="6">
        <v>3.8980000000000001</v>
      </c>
      <c r="D2006" s="7">
        <f t="shared" si="57"/>
        <v>4.59964</v>
      </c>
      <c r="E2006" s="6">
        <v>0.98699999999999999</v>
      </c>
      <c r="F2006" s="8">
        <v>10</v>
      </c>
    </row>
    <row r="2007" spans="1:6" x14ac:dyDescent="0.25">
      <c r="A2007" t="s">
        <v>1994</v>
      </c>
      <c r="B2007" s="5">
        <v>6</v>
      </c>
      <c r="C2007" s="6">
        <v>5.0419999999999998</v>
      </c>
      <c r="D2007" s="7">
        <f t="shared" si="57"/>
        <v>5.94956</v>
      </c>
      <c r="E2007" s="6">
        <v>1.2769999999999999</v>
      </c>
      <c r="F2007" s="8">
        <v>10</v>
      </c>
    </row>
    <row r="2008" spans="1:6" x14ac:dyDescent="0.25">
      <c r="A2008" t="s">
        <v>1995</v>
      </c>
      <c r="B2008" s="5">
        <v>6</v>
      </c>
      <c r="C2008" s="6">
        <v>5.8470000000000004</v>
      </c>
      <c r="D2008" s="7">
        <f t="shared" si="57"/>
        <v>6.8994600000000004</v>
      </c>
      <c r="E2008" s="6">
        <v>1.48</v>
      </c>
      <c r="F2008" s="8">
        <v>14</v>
      </c>
    </row>
    <row r="2009" spans="1:6" x14ac:dyDescent="0.25">
      <c r="A2009" t="s">
        <v>1996</v>
      </c>
      <c r="B2009" s="5">
        <v>6</v>
      </c>
      <c r="C2009" s="6">
        <v>7.0339999999999998</v>
      </c>
      <c r="D2009" s="7">
        <f t="shared" si="57"/>
        <v>8.3001199999999997</v>
      </c>
      <c r="E2009" s="6">
        <v>1.7809999999999999</v>
      </c>
      <c r="F2009" s="8">
        <v>14</v>
      </c>
    </row>
    <row r="2010" spans="1:6" x14ac:dyDescent="0.25">
      <c r="A2010" t="s">
        <v>1997</v>
      </c>
      <c r="B2010" s="5">
        <v>27</v>
      </c>
      <c r="C2010" s="6">
        <v>10.16947</v>
      </c>
      <c r="D2010" s="7">
        <f t="shared" si="57"/>
        <v>11.9999746</v>
      </c>
      <c r="E2010" s="6">
        <v>3.2294299999999998</v>
      </c>
    </row>
    <row r="2011" spans="1:6" x14ac:dyDescent="0.25">
      <c r="A2011" t="s">
        <v>1998</v>
      </c>
      <c r="B2011" s="5">
        <v>3</v>
      </c>
      <c r="C2011" s="6">
        <v>16.97</v>
      </c>
      <c r="D2011" s="7">
        <f t="shared" si="57"/>
        <v>20.0246</v>
      </c>
      <c r="E2011" s="6">
        <v>5.3890099999999999</v>
      </c>
    </row>
    <row r="2012" spans="1:6" x14ac:dyDescent="0.25">
      <c r="A2012" t="s">
        <v>1999</v>
      </c>
      <c r="B2012" s="5">
        <v>3</v>
      </c>
      <c r="C2012" s="6">
        <v>2.4566699999999999</v>
      </c>
      <c r="D2012" s="7">
        <f t="shared" si="57"/>
        <v>2.8988706</v>
      </c>
      <c r="E2012" s="6">
        <v>0.78013999999999994</v>
      </c>
    </row>
    <row r="2013" spans="1:6" x14ac:dyDescent="0.25">
      <c r="A2013" t="s">
        <v>2000</v>
      </c>
      <c r="B2013" s="5">
        <v>3</v>
      </c>
      <c r="C2013" s="6">
        <v>49.313549999999999</v>
      </c>
      <c r="D2013" s="7">
        <f t="shared" si="57"/>
        <v>58.189988999999997</v>
      </c>
      <c r="E2013" s="6">
        <v>16.773319999999998</v>
      </c>
    </row>
    <row r="2014" spans="1:6" x14ac:dyDescent="0.25">
      <c r="A2014" t="s">
        <v>2001</v>
      </c>
      <c r="B2014" s="5">
        <v>12</v>
      </c>
      <c r="C2014" s="6">
        <v>4.2370000000000001</v>
      </c>
      <c r="D2014" s="7">
        <v>11.5</v>
      </c>
      <c r="E2014" s="6">
        <v>1.073</v>
      </c>
      <c r="F2014" s="8">
        <v>17</v>
      </c>
    </row>
    <row r="2015" spans="1:6" x14ac:dyDescent="0.25">
      <c r="A2015" t="s">
        <v>2002</v>
      </c>
      <c r="B2015" s="5">
        <v>2</v>
      </c>
      <c r="C2015" s="6">
        <v>8.0508400000000009</v>
      </c>
      <c r="D2015" s="7">
        <f t="shared" si="57"/>
        <v>9.4999912000000002</v>
      </c>
      <c r="E2015" s="6">
        <v>2.5566300000000002</v>
      </c>
    </row>
    <row r="2016" spans="1:6" x14ac:dyDescent="0.25">
      <c r="A2016" t="s">
        <v>2003</v>
      </c>
      <c r="D2016" s="7">
        <v>11.5</v>
      </c>
    </row>
    <row r="2017" spans="1:6" x14ac:dyDescent="0.25">
      <c r="A2017" t="s">
        <v>2004</v>
      </c>
      <c r="D2017" s="7">
        <v>12.5</v>
      </c>
      <c r="F2017" s="8">
        <v>17</v>
      </c>
    </row>
    <row r="2018" spans="1:6" x14ac:dyDescent="0.25">
      <c r="A2018" t="s">
        <v>2005</v>
      </c>
      <c r="D2018" s="7">
        <v>9.5</v>
      </c>
    </row>
    <row r="2019" spans="1:6" x14ac:dyDescent="0.25">
      <c r="A2019" t="s">
        <v>2006</v>
      </c>
      <c r="B2019" s="5">
        <v>7</v>
      </c>
      <c r="C2019" s="6">
        <v>8.5259300000000007</v>
      </c>
      <c r="D2019" s="7">
        <f>+(C2019*0.18)+C2019</f>
        <v>10.060597400000001</v>
      </c>
      <c r="E2019" s="6">
        <v>2.7075</v>
      </c>
    </row>
    <row r="2020" spans="1:6" x14ac:dyDescent="0.25">
      <c r="A2020" t="s">
        <v>2007</v>
      </c>
      <c r="B2020" s="5">
        <v>-1</v>
      </c>
      <c r="C2020" s="6">
        <v>0</v>
      </c>
      <c r="D2020" s="7">
        <v>5</v>
      </c>
      <c r="E2020" s="6">
        <v>0</v>
      </c>
    </row>
    <row r="2021" spans="1:6" x14ac:dyDescent="0.25">
      <c r="A2021" t="s">
        <v>2008</v>
      </c>
      <c r="B2021" s="5">
        <v>-7</v>
      </c>
      <c r="C2021" s="6">
        <v>0</v>
      </c>
      <c r="D2021" s="7">
        <f>+(C2021*0.18)+C2021</f>
        <v>0</v>
      </c>
      <c r="E2021" s="6">
        <v>0</v>
      </c>
    </row>
    <row r="2022" spans="1:6" x14ac:dyDescent="0.25">
      <c r="A2022" t="s">
        <v>2009</v>
      </c>
      <c r="B2022" s="5">
        <v>-2</v>
      </c>
      <c r="C2022" s="6">
        <v>0</v>
      </c>
      <c r="D2022" s="7">
        <f>+(C2022*0.18)+C2022</f>
        <v>0</v>
      </c>
      <c r="E2022" s="6">
        <v>0</v>
      </c>
    </row>
    <row r="2023" spans="1:6" x14ac:dyDescent="0.25">
      <c r="A2023" t="s">
        <v>2010</v>
      </c>
      <c r="B2023" s="5">
        <v>-1</v>
      </c>
      <c r="C2023" s="6">
        <v>0</v>
      </c>
      <c r="D2023" s="7">
        <f>+(C2023*0.18)+C2023</f>
        <v>0</v>
      </c>
      <c r="E2023" s="6">
        <v>0</v>
      </c>
    </row>
    <row r="2024" spans="1:6" x14ac:dyDescent="0.25">
      <c r="A2024" t="s">
        <v>2011</v>
      </c>
      <c r="B2024" s="5">
        <v>7</v>
      </c>
      <c r="C2024" s="6">
        <v>2.45763</v>
      </c>
      <c r="D2024" s="7">
        <v>4.2</v>
      </c>
      <c r="E2024" s="6">
        <v>0.78044999999999998</v>
      </c>
      <c r="F2024" s="8">
        <v>10</v>
      </c>
    </row>
    <row r="2025" spans="1:6" x14ac:dyDescent="0.25">
      <c r="A2025" t="s">
        <v>2012</v>
      </c>
      <c r="B2025" s="5">
        <v>12</v>
      </c>
      <c r="C2025" s="6">
        <v>1.01694</v>
      </c>
      <c r="D2025" s="7">
        <f t="shared" ref="D2025:D2030" si="58">+(C2025*0.18)+C2025</f>
        <v>1.1999891999999999</v>
      </c>
      <c r="E2025" s="6">
        <v>0.32294</v>
      </c>
    </row>
    <row r="2026" spans="1:6" x14ac:dyDescent="0.25">
      <c r="A2026" t="s">
        <v>2013</v>
      </c>
      <c r="B2026" s="5">
        <v>12</v>
      </c>
      <c r="C2026" s="6">
        <v>5.08474</v>
      </c>
      <c r="D2026" s="7">
        <f t="shared" si="58"/>
        <v>5.9999932000000005</v>
      </c>
      <c r="E2026" s="6">
        <v>1.6147199999999999</v>
      </c>
    </row>
    <row r="2027" spans="1:6" x14ac:dyDescent="0.25">
      <c r="A2027" t="s">
        <v>2014</v>
      </c>
      <c r="B2027" s="5">
        <v>2</v>
      </c>
      <c r="C2027" s="6">
        <v>26.047000000000001</v>
      </c>
      <c r="D2027" s="7">
        <f t="shared" si="58"/>
        <v>30.73546</v>
      </c>
      <c r="E2027" s="6">
        <v>8.2715099999999993</v>
      </c>
    </row>
    <row r="2028" spans="1:6" x14ac:dyDescent="0.25">
      <c r="A2028" t="s">
        <v>2015</v>
      </c>
      <c r="B2028" s="5">
        <v>3</v>
      </c>
      <c r="C2028" s="6">
        <v>5.5590000000000002</v>
      </c>
      <c r="D2028" s="7">
        <f t="shared" si="58"/>
        <v>6.5596200000000007</v>
      </c>
      <c r="E2028" s="6">
        <v>1.76532</v>
      </c>
    </row>
    <row r="2029" spans="1:6" x14ac:dyDescent="0.25">
      <c r="A2029" t="s">
        <v>2016</v>
      </c>
      <c r="B2029" s="5">
        <v>27</v>
      </c>
      <c r="C2029" s="6">
        <v>6.3330000000000002</v>
      </c>
      <c r="D2029" s="7">
        <f t="shared" si="58"/>
        <v>7.4729400000000004</v>
      </c>
      <c r="E2029" s="6">
        <v>2.01111</v>
      </c>
    </row>
    <row r="2030" spans="1:6" x14ac:dyDescent="0.25">
      <c r="A2030" t="s">
        <v>2017</v>
      </c>
      <c r="B2030" s="5">
        <v>39</v>
      </c>
      <c r="C2030" s="6">
        <v>2.1</v>
      </c>
      <c r="D2030" s="7">
        <f t="shared" si="58"/>
        <v>2.4780000000000002</v>
      </c>
      <c r="E2030" s="6">
        <v>0.66688000000000003</v>
      </c>
    </row>
    <row r="2031" spans="1:6" x14ac:dyDescent="0.25">
      <c r="A2031" t="s">
        <v>2018</v>
      </c>
      <c r="B2031" s="5">
        <v>2</v>
      </c>
      <c r="C2031" s="6">
        <v>12.71</v>
      </c>
      <c r="D2031" s="7">
        <v>18</v>
      </c>
      <c r="E2031" s="6">
        <v>4.0362</v>
      </c>
    </row>
    <row r="2032" spans="1:6" x14ac:dyDescent="0.25">
      <c r="A2032" t="s">
        <v>2019</v>
      </c>
      <c r="B2032" s="5">
        <v>1</v>
      </c>
      <c r="C2032" s="6">
        <v>8.25746</v>
      </c>
      <c r="D2032" s="7">
        <v>10.99</v>
      </c>
      <c r="E2032" s="6">
        <v>2.6222500000000002</v>
      </c>
    </row>
    <row r="2033" spans="1:6" x14ac:dyDescent="0.25">
      <c r="A2033" t="s">
        <v>2020</v>
      </c>
      <c r="B2033" s="5">
        <v>1</v>
      </c>
      <c r="C2033" s="6">
        <v>10.25423</v>
      </c>
      <c r="D2033" s="7">
        <v>16</v>
      </c>
      <c r="E2033" s="6">
        <v>3.2563399999999998</v>
      </c>
    </row>
    <row r="2034" spans="1:6" x14ac:dyDescent="0.25">
      <c r="A2034" t="s">
        <v>2021</v>
      </c>
      <c r="B2034" s="5">
        <v>7</v>
      </c>
      <c r="C2034" s="6">
        <v>9.0959800000000008</v>
      </c>
      <c r="D2034" s="7">
        <v>12</v>
      </c>
      <c r="E2034" s="6">
        <v>2.3027799999999998</v>
      </c>
      <c r="F2034" s="8">
        <v>17</v>
      </c>
    </row>
    <row r="2035" spans="1:6" x14ac:dyDescent="0.25">
      <c r="A2035" t="s">
        <v>2022</v>
      </c>
      <c r="B2035" s="5">
        <v>4</v>
      </c>
      <c r="C2035" s="6">
        <v>9.3220299999999998</v>
      </c>
      <c r="D2035" s="7">
        <f>+(C2035*0.18)+C2035</f>
        <v>10.9999954</v>
      </c>
      <c r="E2035" s="6">
        <v>2.3600099999999999</v>
      </c>
      <c r="F2035" s="8">
        <v>17</v>
      </c>
    </row>
    <row r="2036" spans="1:6" x14ac:dyDescent="0.25">
      <c r="A2036" t="s">
        <v>2023</v>
      </c>
      <c r="B2036" s="5">
        <v>12</v>
      </c>
      <c r="C2036" s="6">
        <v>7.7404000000000002</v>
      </c>
      <c r="D2036" s="7">
        <v>13</v>
      </c>
      <c r="E2036" s="6">
        <v>2.4580500000000001</v>
      </c>
    </row>
    <row r="2037" spans="1:6" x14ac:dyDescent="0.25">
      <c r="A2037" t="s">
        <v>2024</v>
      </c>
      <c r="B2037" s="5">
        <v>2</v>
      </c>
      <c r="C2037" s="6">
        <v>7.2033899999999997</v>
      </c>
      <c r="D2037" s="7">
        <f t="shared" ref="D2037:D2044" si="59">+(C2037*0.18)+C2037</f>
        <v>8.5000001999999988</v>
      </c>
      <c r="E2037" s="6">
        <v>2.4501300000000001</v>
      </c>
    </row>
    <row r="2038" spans="1:6" x14ac:dyDescent="0.25">
      <c r="A2038" t="s">
        <v>2025</v>
      </c>
      <c r="D2038" s="7">
        <v>2.5</v>
      </c>
    </row>
    <row r="2039" spans="1:6" x14ac:dyDescent="0.25">
      <c r="A2039" t="s">
        <v>2026</v>
      </c>
      <c r="D2039" s="7">
        <v>1</v>
      </c>
    </row>
    <row r="2040" spans="1:6" x14ac:dyDescent="0.25">
      <c r="A2040" t="s">
        <v>2027</v>
      </c>
      <c r="B2040" s="5">
        <v>3</v>
      </c>
      <c r="C2040" s="6">
        <v>5.54237</v>
      </c>
      <c r="D2040" s="7">
        <f t="shared" si="59"/>
        <v>6.5399966000000003</v>
      </c>
      <c r="E2040" s="6">
        <v>1.76004</v>
      </c>
    </row>
    <row r="2041" spans="1:6" x14ac:dyDescent="0.25">
      <c r="A2041" t="s">
        <v>2028</v>
      </c>
      <c r="B2041" s="5">
        <v>3</v>
      </c>
      <c r="C2041" s="6">
        <v>5.2203400000000002</v>
      </c>
      <c r="D2041" s="7">
        <f t="shared" si="59"/>
        <v>6.1600012</v>
      </c>
      <c r="E2041" s="6">
        <v>1.65778</v>
      </c>
    </row>
    <row r="2042" spans="1:6" x14ac:dyDescent="0.25">
      <c r="A2042" t="s">
        <v>2029</v>
      </c>
      <c r="B2042" s="5">
        <v>3</v>
      </c>
      <c r="C2042" s="6">
        <v>8.0508000000000006</v>
      </c>
      <c r="D2042" s="7">
        <f t="shared" si="59"/>
        <v>9.4999440000000011</v>
      </c>
      <c r="E2042" s="6">
        <v>2.0381800000000001</v>
      </c>
    </row>
    <row r="2043" spans="1:6" x14ac:dyDescent="0.25">
      <c r="A2043" t="s">
        <v>2030</v>
      </c>
      <c r="B2043" s="5">
        <v>4</v>
      </c>
      <c r="C2043" s="6">
        <v>8.1355900000000005</v>
      </c>
      <c r="D2043" s="7">
        <f t="shared" si="59"/>
        <v>9.5999961999999996</v>
      </c>
      <c r="E2043" s="6">
        <v>2.5835499999999998</v>
      </c>
    </row>
    <row r="2044" spans="1:6" x14ac:dyDescent="0.25">
      <c r="A2044" t="s">
        <v>2031</v>
      </c>
      <c r="B2044" s="5">
        <v>-20</v>
      </c>
      <c r="C2044" s="6">
        <v>0</v>
      </c>
      <c r="D2044" s="7">
        <f t="shared" si="59"/>
        <v>0</v>
      </c>
      <c r="E2044" s="6">
        <v>0</v>
      </c>
    </row>
    <row r="2045" spans="1:6" x14ac:dyDescent="0.25">
      <c r="A2045" t="s">
        <v>1735</v>
      </c>
      <c r="D2045" s="7">
        <v>21.4</v>
      </c>
    </row>
    <row r="2046" spans="1:6" x14ac:dyDescent="0.25">
      <c r="A2046" t="s">
        <v>2032</v>
      </c>
      <c r="B2046" s="5">
        <v>3</v>
      </c>
      <c r="C2046" s="6">
        <v>6.3559000000000001</v>
      </c>
      <c r="D2046" s="7">
        <f t="shared" ref="D2046:D2054" si="60">+(C2046*0.18)+C2046</f>
        <v>7.499962</v>
      </c>
      <c r="E2046" s="6">
        <v>1.6090899999999999</v>
      </c>
    </row>
    <row r="2047" spans="1:6" x14ac:dyDescent="0.25">
      <c r="A2047" t="s">
        <v>2033</v>
      </c>
      <c r="B2047" s="5">
        <v>1</v>
      </c>
      <c r="C2047" s="6">
        <v>17.639900000000001</v>
      </c>
      <c r="D2047" s="7">
        <f t="shared" si="60"/>
        <v>20.815082</v>
      </c>
      <c r="E2047" s="6">
        <v>5.60175</v>
      </c>
    </row>
    <row r="2048" spans="1:6" x14ac:dyDescent="0.25">
      <c r="A2048" t="s">
        <v>2034</v>
      </c>
      <c r="B2048" s="5">
        <v>-1</v>
      </c>
      <c r="C2048" s="6">
        <v>0</v>
      </c>
      <c r="D2048" s="7">
        <f t="shared" si="60"/>
        <v>0</v>
      </c>
      <c r="E2048" s="6">
        <v>0</v>
      </c>
    </row>
    <row r="2049" spans="1:6" x14ac:dyDescent="0.25">
      <c r="A2049" t="s">
        <v>2035</v>
      </c>
      <c r="B2049" s="5">
        <v>-435.5</v>
      </c>
      <c r="C2049" s="6">
        <v>1.6949099999999999</v>
      </c>
      <c r="D2049" s="7">
        <f t="shared" si="60"/>
        <v>1.9999937999999999</v>
      </c>
      <c r="E2049" s="6">
        <v>0.53824000000000005</v>
      </c>
      <c r="F2049" s="8">
        <v>6</v>
      </c>
    </row>
    <row r="2050" spans="1:6" x14ac:dyDescent="0.25">
      <c r="A2050" t="s">
        <v>2036</v>
      </c>
      <c r="B2050" s="5">
        <v>3</v>
      </c>
      <c r="C2050" s="6">
        <v>49.152540000000002</v>
      </c>
      <c r="D2050" s="7">
        <f t="shared" si="60"/>
        <v>57.999997200000003</v>
      </c>
      <c r="E2050" s="6">
        <v>15.60894</v>
      </c>
    </row>
    <row r="2051" spans="1:6" x14ac:dyDescent="0.25">
      <c r="A2051" t="s">
        <v>2037</v>
      </c>
      <c r="B2051" s="5">
        <v>13</v>
      </c>
      <c r="C2051" s="6">
        <v>46.271099999999997</v>
      </c>
      <c r="D2051" s="7">
        <f t="shared" si="60"/>
        <v>54.599897999999996</v>
      </c>
      <c r="E2051" s="6">
        <v>14.693899999999999</v>
      </c>
    </row>
    <row r="2052" spans="1:6" x14ac:dyDescent="0.25">
      <c r="A2052" t="s">
        <v>2038</v>
      </c>
      <c r="B2052" s="5">
        <v>-1</v>
      </c>
      <c r="C2052" s="6">
        <v>0</v>
      </c>
      <c r="D2052" s="7">
        <f t="shared" si="60"/>
        <v>0</v>
      </c>
      <c r="E2052" s="6">
        <v>0</v>
      </c>
    </row>
    <row r="2053" spans="1:6" x14ac:dyDescent="0.25">
      <c r="A2053" t="s">
        <v>2039</v>
      </c>
      <c r="B2053" s="5">
        <v>-2</v>
      </c>
      <c r="C2053" s="6">
        <v>0</v>
      </c>
      <c r="D2053" s="7">
        <v>3.5</v>
      </c>
      <c r="E2053" s="6">
        <v>0</v>
      </c>
    </row>
    <row r="2054" spans="1:6" x14ac:dyDescent="0.25">
      <c r="A2054" t="s">
        <v>2040</v>
      </c>
      <c r="B2054" s="5">
        <v>11</v>
      </c>
      <c r="C2054" s="6">
        <v>6.2476399999999996</v>
      </c>
      <c r="D2054" s="7">
        <f t="shared" si="60"/>
        <v>7.3722151999999994</v>
      </c>
      <c r="E2054" s="6">
        <v>1.9840100000000001</v>
      </c>
    </row>
    <row r="2055" spans="1:6" x14ac:dyDescent="0.25">
      <c r="A2055" t="s">
        <v>2041</v>
      </c>
      <c r="D2055" s="7">
        <v>3.9</v>
      </c>
      <c r="F2055" s="8">
        <v>8</v>
      </c>
    </row>
    <row r="2056" spans="1:6" x14ac:dyDescent="0.25">
      <c r="A2056" t="s">
        <v>2042</v>
      </c>
      <c r="B2056" s="5">
        <v>12</v>
      </c>
      <c r="C2056" s="6">
        <v>6.3559000000000001</v>
      </c>
      <c r="D2056" s="7">
        <f t="shared" ref="D2056:D2071" si="61">+(C2056*0.18)+C2056</f>
        <v>7.499962</v>
      </c>
      <c r="E2056" s="6">
        <v>1.6090899999999999</v>
      </c>
    </row>
    <row r="2057" spans="1:6" x14ac:dyDescent="0.25">
      <c r="A2057" t="s">
        <v>2043</v>
      </c>
      <c r="B2057" s="5">
        <v>12</v>
      </c>
      <c r="C2057" s="6">
        <v>6.1431100000000001</v>
      </c>
      <c r="D2057" s="7">
        <f t="shared" si="61"/>
        <v>7.2488697999999996</v>
      </c>
      <c r="E2057" s="6">
        <v>1.9508099999999999</v>
      </c>
      <c r="F2057" s="8">
        <v>15</v>
      </c>
    </row>
    <row r="2058" spans="1:6" x14ac:dyDescent="0.25">
      <c r="A2058" t="s">
        <v>2044</v>
      </c>
      <c r="B2058" s="5">
        <v>3</v>
      </c>
      <c r="C2058" s="6">
        <v>6.01694</v>
      </c>
      <c r="D2058" s="7">
        <f t="shared" si="61"/>
        <v>7.0999891999999996</v>
      </c>
      <c r="E2058" s="6">
        <v>1.9107499999999999</v>
      </c>
    </row>
    <row r="2059" spans="1:6" x14ac:dyDescent="0.25">
      <c r="A2059" t="s">
        <v>2045</v>
      </c>
      <c r="B2059" s="5">
        <v>6</v>
      </c>
      <c r="C2059" s="6">
        <v>6.01694</v>
      </c>
      <c r="D2059" s="7">
        <f t="shared" si="61"/>
        <v>7.0999891999999996</v>
      </c>
      <c r="E2059" s="6">
        <v>1.9107499999999999</v>
      </c>
    </row>
    <row r="2060" spans="1:6" x14ac:dyDescent="0.25">
      <c r="A2060" t="s">
        <v>2046</v>
      </c>
      <c r="B2060" s="5">
        <v>1</v>
      </c>
      <c r="C2060" s="6">
        <v>23.728999999999999</v>
      </c>
      <c r="D2060" s="7">
        <f t="shared" si="61"/>
        <v>28.000219999999999</v>
      </c>
      <c r="E2060" s="6">
        <v>7.5354099999999997</v>
      </c>
    </row>
    <row r="2061" spans="1:6" x14ac:dyDescent="0.25">
      <c r="A2061" t="s">
        <v>2047</v>
      </c>
      <c r="B2061" s="5">
        <v>32</v>
      </c>
      <c r="C2061" s="6">
        <v>4.4915200000000004</v>
      </c>
      <c r="D2061" s="7">
        <f t="shared" si="61"/>
        <v>5.2999936000000005</v>
      </c>
      <c r="E2061" s="6">
        <v>1.4263399999999999</v>
      </c>
    </row>
    <row r="2062" spans="1:6" x14ac:dyDescent="0.25">
      <c r="A2062" t="s">
        <v>2048</v>
      </c>
      <c r="B2062" s="5">
        <v>0</v>
      </c>
      <c r="C2062" s="6">
        <v>6.2331599999999998</v>
      </c>
      <c r="D2062" s="7">
        <f t="shared" si="61"/>
        <v>7.3551287999999992</v>
      </c>
      <c r="E2062" s="6">
        <v>1.57802</v>
      </c>
      <c r="F2062" s="8">
        <v>15</v>
      </c>
    </row>
    <row r="2063" spans="1:6" x14ac:dyDescent="0.25">
      <c r="A2063" t="s">
        <v>2049</v>
      </c>
      <c r="B2063" s="5">
        <v>12</v>
      </c>
      <c r="C2063" s="6">
        <v>6.2476399999999996</v>
      </c>
      <c r="D2063" s="7">
        <f t="shared" si="61"/>
        <v>7.3722151999999994</v>
      </c>
      <c r="E2063" s="6">
        <v>1.9840100000000001</v>
      </c>
    </row>
    <row r="2064" spans="1:6" x14ac:dyDescent="0.25">
      <c r="A2064" t="s">
        <v>2050</v>
      </c>
      <c r="B2064" s="5">
        <v>6</v>
      </c>
      <c r="C2064" s="6">
        <v>4.0593199999999996</v>
      </c>
      <c r="D2064" s="7">
        <f t="shared" si="61"/>
        <v>4.7899975999999995</v>
      </c>
      <c r="E2064" s="6">
        <v>1.28908</v>
      </c>
    </row>
    <row r="2065" spans="1:6" x14ac:dyDescent="0.25">
      <c r="A2065" t="s">
        <v>2051</v>
      </c>
      <c r="B2065" s="5">
        <v>26</v>
      </c>
      <c r="C2065" s="6">
        <v>3.2198000000000002</v>
      </c>
      <c r="D2065" s="7">
        <f t="shared" si="61"/>
        <v>3.7993640000000002</v>
      </c>
      <c r="E2065" s="6">
        <v>1.0224800000000001</v>
      </c>
    </row>
    <row r="2066" spans="1:6" x14ac:dyDescent="0.25">
      <c r="A2066" t="s">
        <v>2052</v>
      </c>
      <c r="B2066" s="5">
        <v>48</v>
      </c>
      <c r="C2066" s="6">
        <v>6.2074999999999996</v>
      </c>
      <c r="D2066" s="7">
        <f t="shared" si="61"/>
        <v>7.3248499999999996</v>
      </c>
      <c r="E2066" s="6">
        <v>1.97126</v>
      </c>
    </row>
    <row r="2067" spans="1:6" x14ac:dyDescent="0.25">
      <c r="A2067" t="s">
        <v>2053</v>
      </c>
      <c r="B2067" s="5">
        <v>-4</v>
      </c>
      <c r="C2067" s="6">
        <v>0</v>
      </c>
      <c r="D2067" s="7">
        <f t="shared" si="61"/>
        <v>0</v>
      </c>
      <c r="E2067" s="6">
        <v>0</v>
      </c>
    </row>
    <row r="2068" spans="1:6" x14ac:dyDescent="0.25">
      <c r="A2068" t="s">
        <v>2054</v>
      </c>
      <c r="B2068" s="5">
        <v>-3</v>
      </c>
      <c r="C2068" s="6">
        <v>0</v>
      </c>
      <c r="D2068" s="7">
        <f t="shared" si="61"/>
        <v>0</v>
      </c>
      <c r="E2068" s="6">
        <v>0</v>
      </c>
    </row>
    <row r="2069" spans="1:6" x14ac:dyDescent="0.25">
      <c r="A2069" t="s">
        <v>2055</v>
      </c>
      <c r="B2069" s="5">
        <v>-1</v>
      </c>
      <c r="C2069" s="6">
        <v>0</v>
      </c>
      <c r="D2069" s="7">
        <f t="shared" si="61"/>
        <v>0</v>
      </c>
      <c r="E2069" s="6">
        <v>0</v>
      </c>
    </row>
    <row r="2070" spans="1:6" x14ac:dyDescent="0.25">
      <c r="A2070" t="s">
        <v>2056</v>
      </c>
      <c r="B2070" s="5">
        <v>-1</v>
      </c>
      <c r="C2070" s="6">
        <v>0</v>
      </c>
      <c r="D2070" s="7">
        <f t="shared" si="61"/>
        <v>0</v>
      </c>
      <c r="E2070" s="6">
        <v>0</v>
      </c>
    </row>
    <row r="2071" spans="1:6" x14ac:dyDescent="0.25">
      <c r="A2071" t="s">
        <v>2057</v>
      </c>
      <c r="B2071" s="5">
        <v>1</v>
      </c>
      <c r="C2071" s="6">
        <v>1.6949099999999999</v>
      </c>
      <c r="D2071" s="7">
        <f t="shared" si="61"/>
        <v>1.9999937999999999</v>
      </c>
      <c r="E2071" s="6">
        <v>0.53824000000000005</v>
      </c>
    </row>
    <row r="2072" spans="1:6" x14ac:dyDescent="0.25">
      <c r="A2072" t="s">
        <v>2058</v>
      </c>
      <c r="B2072" s="5">
        <v>44</v>
      </c>
      <c r="C2072" s="6">
        <v>6.6002400000000003</v>
      </c>
      <c r="D2072" s="7">
        <v>9.5</v>
      </c>
      <c r="E2072" s="6">
        <v>1.8012699999999999</v>
      </c>
      <c r="F2072" s="8">
        <v>12</v>
      </c>
    </row>
    <row r="2073" spans="1:6" x14ac:dyDescent="0.25">
      <c r="A2073" t="s">
        <v>2059</v>
      </c>
      <c r="B2073" s="5">
        <v>58</v>
      </c>
      <c r="C2073" s="6">
        <v>5.3241199999999997</v>
      </c>
      <c r="D2073" s="7">
        <v>9</v>
      </c>
      <c r="F2073" s="8">
        <v>12</v>
      </c>
    </row>
    <row r="2074" spans="1:6" x14ac:dyDescent="0.25">
      <c r="A2074" t="s">
        <v>2060</v>
      </c>
      <c r="B2074" s="5">
        <v>2</v>
      </c>
      <c r="C2074" s="6">
        <v>60.25423</v>
      </c>
      <c r="D2074" s="7">
        <f t="shared" ref="D2074:D2099" si="62">+(C2074*0.18)+C2074</f>
        <v>71.099991399999993</v>
      </c>
      <c r="E2074" s="6">
        <v>19.526599999999998</v>
      </c>
    </row>
    <row r="2075" spans="1:6" x14ac:dyDescent="0.25">
      <c r="A2075" t="s">
        <v>2061</v>
      </c>
      <c r="B2075" s="5">
        <v>16</v>
      </c>
      <c r="C2075" s="6">
        <v>4.1973799999999999</v>
      </c>
      <c r="D2075" s="7">
        <f t="shared" si="62"/>
        <v>4.9529084000000001</v>
      </c>
      <c r="E2075" s="6">
        <v>1.3329299999999999</v>
      </c>
    </row>
    <row r="2076" spans="1:6" x14ac:dyDescent="0.25">
      <c r="A2076" t="s">
        <v>2062</v>
      </c>
      <c r="B2076" s="5">
        <v>10</v>
      </c>
      <c r="C2076" s="6">
        <v>5.50847</v>
      </c>
      <c r="D2076" s="7">
        <f t="shared" si="62"/>
        <v>6.4999946</v>
      </c>
      <c r="E2076" s="6">
        <v>1.7492799999999999</v>
      </c>
    </row>
    <row r="2077" spans="1:6" x14ac:dyDescent="0.25">
      <c r="A2077" t="s">
        <v>2063</v>
      </c>
      <c r="B2077" s="5">
        <v>4</v>
      </c>
      <c r="C2077" s="6">
        <v>4.4083300000000003</v>
      </c>
      <c r="D2077" s="7">
        <f t="shared" si="62"/>
        <v>5.2018294000000003</v>
      </c>
      <c r="E2077" s="6">
        <v>1.39991</v>
      </c>
    </row>
    <row r="2078" spans="1:6" x14ac:dyDescent="0.25">
      <c r="A2078" t="s">
        <v>2064</v>
      </c>
      <c r="B2078" s="5">
        <v>6</v>
      </c>
      <c r="C2078" s="6">
        <v>2.1186400000000001</v>
      </c>
      <c r="D2078" s="7">
        <f t="shared" si="62"/>
        <v>2.4999951999999999</v>
      </c>
      <c r="E2078" s="6">
        <v>0.67279999999999995</v>
      </c>
    </row>
    <row r="2079" spans="1:6" x14ac:dyDescent="0.25">
      <c r="A2079" t="s">
        <v>2065</v>
      </c>
      <c r="B2079" s="5">
        <v>-3</v>
      </c>
      <c r="C2079" s="6">
        <v>0</v>
      </c>
      <c r="D2079" s="7">
        <f t="shared" si="62"/>
        <v>0</v>
      </c>
      <c r="E2079" s="6">
        <v>0</v>
      </c>
    </row>
    <row r="2080" spans="1:6" x14ac:dyDescent="0.25">
      <c r="A2080" t="s">
        <v>2066</v>
      </c>
      <c r="B2080" s="5">
        <v>9</v>
      </c>
      <c r="C2080" s="6">
        <v>2.7078199999999999</v>
      </c>
      <c r="D2080" s="7">
        <v>5</v>
      </c>
      <c r="E2080" s="6">
        <v>0.8599</v>
      </c>
      <c r="F2080" s="8">
        <v>7</v>
      </c>
    </row>
    <row r="2081" spans="1:6" x14ac:dyDescent="0.25">
      <c r="A2081" t="s">
        <v>2067</v>
      </c>
      <c r="B2081" s="5">
        <v>36</v>
      </c>
      <c r="C2081" s="6">
        <v>3.4745699999999999</v>
      </c>
      <c r="D2081" s="7">
        <v>6.5</v>
      </c>
      <c r="E2081" s="6">
        <v>1.1033900000000001</v>
      </c>
      <c r="F2081" s="8">
        <v>9</v>
      </c>
    </row>
    <row r="2082" spans="1:6" x14ac:dyDescent="0.25">
      <c r="A2082" t="s">
        <v>2068</v>
      </c>
      <c r="B2082" s="5">
        <v>25</v>
      </c>
      <c r="C2082" s="6">
        <v>4.7966100000000003</v>
      </c>
      <c r="D2082" s="7">
        <v>7.5</v>
      </c>
      <c r="E2082" s="6">
        <v>1.52322</v>
      </c>
      <c r="F2082" s="8">
        <v>12</v>
      </c>
    </row>
    <row r="2083" spans="1:6" x14ac:dyDescent="0.25">
      <c r="A2083" t="s">
        <v>2069</v>
      </c>
      <c r="B2083" s="5">
        <v>29</v>
      </c>
      <c r="C2083" s="6">
        <v>9.8305000000000007</v>
      </c>
      <c r="D2083" s="7">
        <v>15</v>
      </c>
      <c r="E2083" s="6">
        <v>3.1217800000000002</v>
      </c>
      <c r="F2083" s="8">
        <v>20</v>
      </c>
    </row>
    <row r="2084" spans="1:6" x14ac:dyDescent="0.25">
      <c r="A2084" t="s">
        <v>2070</v>
      </c>
      <c r="D2084" s="7">
        <v>16</v>
      </c>
      <c r="F2084" s="8">
        <v>24</v>
      </c>
    </row>
    <row r="2085" spans="1:6" x14ac:dyDescent="0.25">
      <c r="A2085" t="s">
        <v>2071</v>
      </c>
      <c r="B2085" s="5">
        <v>1403</v>
      </c>
      <c r="C2085" s="6">
        <v>3.5189999999999999E-2</v>
      </c>
      <c r="D2085" s="7">
        <f t="shared" si="62"/>
        <v>4.1524199999999997E-2</v>
      </c>
      <c r="E2085" s="6">
        <v>1.12E-2</v>
      </c>
    </row>
    <row r="2086" spans="1:6" x14ac:dyDescent="0.25">
      <c r="A2086" t="s">
        <v>2072</v>
      </c>
      <c r="B2086" s="5">
        <v>1099</v>
      </c>
      <c r="C2086" s="6">
        <v>3.1699999999999999E-2</v>
      </c>
      <c r="D2086" s="7">
        <f t="shared" si="62"/>
        <v>3.7405999999999995E-2</v>
      </c>
      <c r="E2086" s="6">
        <v>1.0200000000000001E-2</v>
      </c>
    </row>
    <row r="2087" spans="1:6" x14ac:dyDescent="0.25">
      <c r="A2087" t="s">
        <v>2073</v>
      </c>
      <c r="B2087" s="5">
        <v>-200</v>
      </c>
      <c r="C2087" s="6">
        <v>0</v>
      </c>
      <c r="D2087" s="7">
        <v>7.0800000000000002E-2</v>
      </c>
      <c r="E2087" s="6">
        <v>0</v>
      </c>
    </row>
    <row r="2088" spans="1:6" x14ac:dyDescent="0.25">
      <c r="A2088" t="s">
        <v>2074</v>
      </c>
      <c r="B2088" s="5">
        <v>144</v>
      </c>
      <c r="C2088" s="6">
        <v>5.4719999999999998E-2</v>
      </c>
      <c r="D2088" s="7">
        <v>4.7E-2</v>
      </c>
      <c r="E2088" s="6">
        <v>1.738E-2</v>
      </c>
    </row>
    <row r="2089" spans="1:6" x14ac:dyDescent="0.25">
      <c r="A2089" t="s">
        <v>2075</v>
      </c>
      <c r="B2089" s="5">
        <v>932</v>
      </c>
      <c r="C2089" s="6">
        <v>4.3499999999999997E-2</v>
      </c>
      <c r="D2089" s="7">
        <f t="shared" si="62"/>
        <v>5.1329999999999994E-2</v>
      </c>
      <c r="E2089" s="6">
        <v>1.3809999999999999E-2</v>
      </c>
    </row>
    <row r="2090" spans="1:6" x14ac:dyDescent="0.25">
      <c r="A2090" t="s">
        <v>2076</v>
      </c>
      <c r="B2090" s="5">
        <v>134</v>
      </c>
      <c r="C2090" s="6">
        <v>6.0690000000000001E-2</v>
      </c>
      <c r="D2090" s="7">
        <v>5.8999999999999997E-2</v>
      </c>
      <c r="E2090" s="6">
        <v>1.9269999999999999E-2</v>
      </c>
    </row>
    <row r="2091" spans="1:6" x14ac:dyDescent="0.25">
      <c r="A2091" t="s">
        <v>2077</v>
      </c>
      <c r="D2091" s="7">
        <v>7.0000000000000007E-2</v>
      </c>
    </row>
    <row r="2092" spans="1:6" x14ac:dyDescent="0.25">
      <c r="A2092" t="s">
        <v>2078</v>
      </c>
      <c r="D2092" s="7">
        <v>0.08</v>
      </c>
    </row>
    <row r="2093" spans="1:6" x14ac:dyDescent="0.25">
      <c r="A2093" t="s">
        <v>2079</v>
      </c>
      <c r="D2093" s="7">
        <v>9.4E-2</v>
      </c>
    </row>
    <row r="2094" spans="1:6" x14ac:dyDescent="0.25">
      <c r="A2094" t="s">
        <v>2080</v>
      </c>
      <c r="B2094" s="5">
        <v>-10</v>
      </c>
      <c r="C2094" s="6">
        <v>0</v>
      </c>
      <c r="D2094" s="7">
        <f t="shared" si="62"/>
        <v>0</v>
      </c>
      <c r="E2094" s="6">
        <v>0</v>
      </c>
    </row>
    <row r="2095" spans="1:6" x14ac:dyDescent="0.25">
      <c r="A2095" t="s">
        <v>2081</v>
      </c>
      <c r="B2095" s="5">
        <v>1000</v>
      </c>
      <c r="C2095" s="6">
        <v>2.4060000000000002E-2</v>
      </c>
      <c r="D2095" s="7">
        <f t="shared" si="62"/>
        <v>2.8390800000000001E-2</v>
      </c>
      <c r="E2095" s="6">
        <v>7.6400000000000001E-3</v>
      </c>
    </row>
    <row r="2096" spans="1:6" x14ac:dyDescent="0.25">
      <c r="A2096" t="s">
        <v>2082</v>
      </c>
      <c r="B2096" s="5">
        <v>-1</v>
      </c>
      <c r="C2096" s="6">
        <v>0</v>
      </c>
      <c r="D2096" s="7">
        <f t="shared" si="62"/>
        <v>0</v>
      </c>
      <c r="E2096" s="6">
        <v>0</v>
      </c>
    </row>
    <row r="2097" spans="1:6" x14ac:dyDescent="0.25">
      <c r="A2097" t="s">
        <v>2083</v>
      </c>
      <c r="B2097" s="5">
        <v>2</v>
      </c>
      <c r="C2097" s="6">
        <v>2.1186400000000001</v>
      </c>
      <c r="D2097" s="7">
        <f t="shared" si="62"/>
        <v>2.4999951999999999</v>
      </c>
      <c r="E2097" s="6">
        <v>0.67279999999999995</v>
      </c>
    </row>
    <row r="2098" spans="1:6" x14ac:dyDescent="0.25">
      <c r="A2098" t="s">
        <v>2084</v>
      </c>
      <c r="B2098" s="5">
        <v>2</v>
      </c>
      <c r="C2098" s="6">
        <v>14.01694</v>
      </c>
      <c r="D2098" s="7">
        <f t="shared" si="62"/>
        <v>16.539989200000001</v>
      </c>
      <c r="E2098" s="6">
        <v>3.68092</v>
      </c>
    </row>
    <row r="2099" spans="1:6" x14ac:dyDescent="0.25">
      <c r="A2099" t="s">
        <v>2085</v>
      </c>
      <c r="B2099" s="5">
        <v>6</v>
      </c>
      <c r="C2099" s="6">
        <v>7.1779999999999999</v>
      </c>
      <c r="D2099" s="7">
        <f t="shared" si="62"/>
        <v>8.4700399999999991</v>
      </c>
      <c r="E2099" s="6">
        <v>1.8169999999999999</v>
      </c>
    </row>
    <row r="2100" spans="1:6" x14ac:dyDescent="0.25">
      <c r="A2100" t="s">
        <v>2086</v>
      </c>
      <c r="B2100" s="5">
        <v>5</v>
      </c>
      <c r="C2100" s="6">
        <v>8.6135999999999999</v>
      </c>
      <c r="D2100" s="7">
        <v>8.4730000000000008</v>
      </c>
      <c r="E2100" s="6">
        <v>2.1804000000000001</v>
      </c>
    </row>
    <row r="2101" spans="1:6" x14ac:dyDescent="0.25">
      <c r="A2101" t="s">
        <v>2087</v>
      </c>
      <c r="D2101" s="7">
        <v>3</v>
      </c>
    </row>
    <row r="2102" spans="1:6" x14ac:dyDescent="0.25">
      <c r="A2102" t="s">
        <v>2088</v>
      </c>
      <c r="B2102" s="5">
        <v>6</v>
      </c>
      <c r="C2102" s="6">
        <v>81.44</v>
      </c>
      <c r="D2102" s="7">
        <f>+(C2102*0.18)+C2102</f>
        <v>96.099199999999996</v>
      </c>
      <c r="E2102" s="6">
        <v>25.862179999999999</v>
      </c>
    </row>
    <row r="2103" spans="1:6" x14ac:dyDescent="0.25">
      <c r="A2103" t="s">
        <v>2089</v>
      </c>
      <c r="B2103" s="5">
        <v>2</v>
      </c>
      <c r="C2103" s="6">
        <v>109.3223</v>
      </c>
      <c r="D2103" s="7">
        <f>+(C2103*0.18)+C2103</f>
        <v>129.000314</v>
      </c>
      <c r="E2103" s="6">
        <v>34.71651</v>
      </c>
    </row>
    <row r="2104" spans="1:6" x14ac:dyDescent="0.25">
      <c r="A2104" t="s">
        <v>2090</v>
      </c>
      <c r="B2104" s="5">
        <v>3</v>
      </c>
      <c r="C2104" s="6">
        <v>101.69</v>
      </c>
      <c r="D2104" s="7">
        <f>+(C2104*0.18)+C2104</f>
        <v>119.99419999999999</v>
      </c>
      <c r="E2104" s="6">
        <v>32.292789999999997</v>
      </c>
    </row>
    <row r="2105" spans="1:6" x14ac:dyDescent="0.25">
      <c r="A2105" t="s">
        <v>2091</v>
      </c>
      <c r="B2105" s="5">
        <v>59</v>
      </c>
      <c r="C2105" s="6">
        <v>1.0961700000000001</v>
      </c>
      <c r="D2105" s="7">
        <f>+(C2105*0.18)+C2105</f>
        <v>1.2934806000000001</v>
      </c>
      <c r="E2105" s="6">
        <v>0.34810000000000002</v>
      </c>
    </row>
    <row r="2106" spans="1:6" x14ac:dyDescent="0.25">
      <c r="A2106" t="s">
        <v>2092</v>
      </c>
      <c r="B2106" s="5">
        <v>23</v>
      </c>
      <c r="C2106" s="6">
        <v>1.1440600000000001</v>
      </c>
      <c r="D2106" s="7">
        <f>+(C2106*0.18)+C2106</f>
        <v>1.3499908</v>
      </c>
      <c r="E2106" s="6">
        <v>0.36331000000000002</v>
      </c>
    </row>
    <row r="2107" spans="1:6" x14ac:dyDescent="0.25">
      <c r="A2107" t="s">
        <v>2093</v>
      </c>
      <c r="B2107" s="5">
        <v>5</v>
      </c>
      <c r="C2107" s="6">
        <v>499.42108999999999</v>
      </c>
      <c r="D2107" s="7">
        <v>690</v>
      </c>
      <c r="E2107" s="6">
        <v>126.43602</v>
      </c>
      <c r="F2107" s="8">
        <v>710</v>
      </c>
    </row>
    <row r="2108" spans="1:6" x14ac:dyDescent="0.25">
      <c r="A2108" t="s">
        <v>2094</v>
      </c>
      <c r="B2108" s="5">
        <v>3</v>
      </c>
      <c r="C2108" s="6">
        <v>803.67246999999998</v>
      </c>
      <c r="D2108" s="7">
        <v>1120</v>
      </c>
      <c r="E2108" s="6">
        <v>234.84110999999999</v>
      </c>
    </row>
    <row r="2109" spans="1:6" x14ac:dyDescent="0.25">
      <c r="A2109" t="s">
        <v>2095</v>
      </c>
      <c r="B2109" s="5">
        <v>-2</v>
      </c>
      <c r="C2109" s="6">
        <v>317.79660999999999</v>
      </c>
      <c r="D2109" s="7">
        <f>+(C2109*0.18)+C2109</f>
        <v>374.99999979999996</v>
      </c>
      <c r="E2109" s="6">
        <v>100.91985</v>
      </c>
    </row>
    <row r="2110" spans="1:6" x14ac:dyDescent="0.25">
      <c r="A2110" t="s">
        <v>2096</v>
      </c>
      <c r="B2110" s="5">
        <v>2</v>
      </c>
      <c r="C2110" s="6">
        <v>329.09604000000002</v>
      </c>
      <c r="D2110" s="7">
        <f>+(C2110*0.18)+C2110</f>
        <v>388.33332719999999</v>
      </c>
      <c r="E2110" s="6">
        <v>104.50811</v>
      </c>
    </row>
    <row r="2111" spans="1:6" x14ac:dyDescent="0.25">
      <c r="A2111" t="s">
        <v>2097</v>
      </c>
      <c r="B2111" s="5">
        <v>6</v>
      </c>
      <c r="C2111" s="6">
        <v>284.74563999999998</v>
      </c>
      <c r="D2111" s="7">
        <v>435</v>
      </c>
      <c r="E2111" s="6">
        <v>82.8566</v>
      </c>
      <c r="F2111" s="8">
        <v>480</v>
      </c>
    </row>
    <row r="2112" spans="1:6" x14ac:dyDescent="0.25">
      <c r="A2112" t="s">
        <v>2098</v>
      </c>
      <c r="D2112" s="7">
        <v>530</v>
      </c>
    </row>
    <row r="2113" spans="1:6" x14ac:dyDescent="0.25">
      <c r="A2113" t="s">
        <v>2099</v>
      </c>
      <c r="B2113" s="5">
        <v>0</v>
      </c>
      <c r="C2113" s="6">
        <v>0</v>
      </c>
      <c r="D2113" s="7">
        <v>520</v>
      </c>
      <c r="E2113" s="6">
        <v>0</v>
      </c>
      <c r="F2113" s="8">
        <v>620</v>
      </c>
    </row>
    <row r="2114" spans="1:6" x14ac:dyDescent="0.25">
      <c r="A2114" t="s">
        <v>2100</v>
      </c>
      <c r="B2114" s="5">
        <v>-36</v>
      </c>
      <c r="C2114" s="6">
        <v>0</v>
      </c>
      <c r="D2114" s="7">
        <v>0.42</v>
      </c>
      <c r="E2114" s="6">
        <v>0</v>
      </c>
    </row>
    <row r="2115" spans="1:6" x14ac:dyDescent="0.25">
      <c r="A2115" t="s">
        <v>2101</v>
      </c>
      <c r="B2115" s="5">
        <v>-1</v>
      </c>
      <c r="C2115" s="6">
        <v>0</v>
      </c>
      <c r="D2115" s="7">
        <f t="shared" ref="D2115:D2152" si="63">+(C2115*0.18)+C2115</f>
        <v>0</v>
      </c>
      <c r="E2115" s="6">
        <v>0</v>
      </c>
    </row>
    <row r="2116" spans="1:6" x14ac:dyDescent="0.25">
      <c r="A2116" t="s">
        <v>2102</v>
      </c>
      <c r="B2116" s="5">
        <v>94</v>
      </c>
      <c r="C2116" s="6">
        <v>1.0762700000000001</v>
      </c>
      <c r="D2116" s="7">
        <f t="shared" si="63"/>
        <v>1.2699986000000001</v>
      </c>
      <c r="E2116" s="6">
        <v>0.34177999999999997</v>
      </c>
    </row>
    <row r="2117" spans="1:6" x14ac:dyDescent="0.25">
      <c r="A2117" t="s">
        <v>2103</v>
      </c>
      <c r="B2117" s="5">
        <v>-7</v>
      </c>
      <c r="C2117" s="6">
        <v>0</v>
      </c>
      <c r="D2117" s="7">
        <f t="shared" si="63"/>
        <v>0</v>
      </c>
      <c r="E2117" s="6">
        <v>0</v>
      </c>
    </row>
    <row r="2118" spans="1:6" x14ac:dyDescent="0.25">
      <c r="A2118" t="s">
        <v>2104</v>
      </c>
      <c r="B2118" s="5">
        <v>-7</v>
      </c>
      <c r="C2118" s="6">
        <v>0</v>
      </c>
      <c r="D2118" s="7">
        <f t="shared" si="63"/>
        <v>0</v>
      </c>
      <c r="E2118" s="6">
        <v>0</v>
      </c>
    </row>
    <row r="2119" spans="1:6" x14ac:dyDescent="0.25">
      <c r="A2119" t="s">
        <v>2105</v>
      </c>
      <c r="B2119" s="5">
        <v>-2</v>
      </c>
      <c r="C2119" s="6">
        <v>0</v>
      </c>
      <c r="D2119" s="7">
        <f t="shared" si="63"/>
        <v>0</v>
      </c>
      <c r="E2119" s="6">
        <v>0</v>
      </c>
    </row>
    <row r="2120" spans="1:6" x14ac:dyDescent="0.25">
      <c r="A2120" t="s">
        <v>2106</v>
      </c>
      <c r="B2120" s="5">
        <v>85</v>
      </c>
      <c r="C2120" s="6">
        <v>1.25423</v>
      </c>
      <c r="D2120" s="7">
        <f t="shared" si="63"/>
        <v>1.4799913999999998</v>
      </c>
      <c r="E2120" s="6">
        <v>0.39828999999999998</v>
      </c>
    </row>
    <row r="2121" spans="1:6" x14ac:dyDescent="0.25">
      <c r="A2121" t="s">
        <v>2107</v>
      </c>
      <c r="B2121" s="5">
        <v>-1</v>
      </c>
      <c r="C2121" s="6">
        <v>0</v>
      </c>
      <c r="D2121" s="7">
        <f t="shared" si="63"/>
        <v>0</v>
      </c>
      <c r="E2121" s="6">
        <v>0</v>
      </c>
    </row>
    <row r="2122" spans="1:6" x14ac:dyDescent="0.25">
      <c r="A2122" t="s">
        <v>2108</v>
      </c>
      <c r="B2122" s="5">
        <v>26</v>
      </c>
      <c r="C2122" s="6">
        <v>0.74577000000000004</v>
      </c>
      <c r="D2122" s="7">
        <f t="shared" si="63"/>
        <v>0.88000860000000003</v>
      </c>
      <c r="E2122" s="6">
        <v>0.23683000000000001</v>
      </c>
    </row>
    <row r="2123" spans="1:6" x14ac:dyDescent="0.25">
      <c r="A2123" t="s">
        <v>2109</v>
      </c>
      <c r="B2123" s="5">
        <v>281</v>
      </c>
      <c r="C2123" s="6">
        <v>1.06548</v>
      </c>
      <c r="D2123" s="7">
        <f t="shared" si="63"/>
        <v>1.2572664</v>
      </c>
      <c r="E2123" s="6">
        <v>0.33835999999999999</v>
      </c>
    </row>
    <row r="2124" spans="1:6" x14ac:dyDescent="0.25">
      <c r="A2124" t="s">
        <v>2110</v>
      </c>
      <c r="B2124" s="5">
        <v>-6</v>
      </c>
      <c r="C2124" s="6">
        <v>0</v>
      </c>
      <c r="D2124" s="7">
        <f t="shared" si="63"/>
        <v>0</v>
      </c>
      <c r="E2124" s="6">
        <v>0</v>
      </c>
    </row>
    <row r="2125" spans="1:6" x14ac:dyDescent="0.25">
      <c r="A2125" t="s">
        <v>2111</v>
      </c>
      <c r="B2125" s="5">
        <v>100</v>
      </c>
      <c r="C2125" s="6">
        <v>0.50900000000000001</v>
      </c>
      <c r="D2125" s="7">
        <f t="shared" si="63"/>
        <v>0.60062000000000004</v>
      </c>
      <c r="E2125" s="6">
        <v>0.129</v>
      </c>
    </row>
    <row r="2126" spans="1:6" x14ac:dyDescent="0.25">
      <c r="A2126" t="s">
        <v>2112</v>
      </c>
      <c r="B2126" s="5">
        <v>59</v>
      </c>
      <c r="C2126" s="6">
        <v>0.49023</v>
      </c>
      <c r="D2126" s="7">
        <f t="shared" si="63"/>
        <v>0.57847139999999997</v>
      </c>
      <c r="E2126" s="6">
        <v>0.15568000000000001</v>
      </c>
    </row>
    <row r="2127" spans="1:6" x14ac:dyDescent="0.25">
      <c r="A2127" t="s">
        <v>2113</v>
      </c>
      <c r="B2127" s="5">
        <v>-30</v>
      </c>
      <c r="C2127" s="6">
        <v>0</v>
      </c>
      <c r="D2127" s="7">
        <v>0.47</v>
      </c>
      <c r="E2127" s="6">
        <v>0</v>
      </c>
    </row>
    <row r="2128" spans="1:6" x14ac:dyDescent="0.25">
      <c r="A2128" t="s">
        <v>2114</v>
      </c>
      <c r="D2128" s="7">
        <v>0.47</v>
      </c>
    </row>
    <row r="2129" spans="1:5" x14ac:dyDescent="0.25">
      <c r="A2129" t="s">
        <v>2115</v>
      </c>
      <c r="B2129" s="5">
        <v>285</v>
      </c>
      <c r="C2129" s="6">
        <v>0.71760000000000002</v>
      </c>
      <c r="D2129" s="7">
        <f t="shared" si="63"/>
        <v>0.84676799999999997</v>
      </c>
      <c r="E2129" s="6">
        <v>0.22788</v>
      </c>
    </row>
    <row r="2130" spans="1:5" x14ac:dyDescent="0.25">
      <c r="A2130" t="s">
        <v>2116</v>
      </c>
      <c r="B2130" s="5">
        <v>47</v>
      </c>
      <c r="C2130" s="6">
        <v>0.33898</v>
      </c>
      <c r="D2130" s="7">
        <f t="shared" si="63"/>
        <v>0.39999640000000003</v>
      </c>
      <c r="E2130" s="6">
        <v>0.10765</v>
      </c>
    </row>
    <row r="2131" spans="1:5" x14ac:dyDescent="0.25">
      <c r="A2131" t="s">
        <v>2117</v>
      </c>
      <c r="B2131" s="5">
        <v>-6</v>
      </c>
      <c r="C2131" s="6">
        <v>0</v>
      </c>
      <c r="D2131" s="7">
        <f t="shared" si="63"/>
        <v>0</v>
      </c>
      <c r="E2131" s="6">
        <v>0</v>
      </c>
    </row>
    <row r="2132" spans="1:5" x14ac:dyDescent="0.25">
      <c r="A2132" t="s">
        <v>2118</v>
      </c>
      <c r="B2132" s="5">
        <v>-2</v>
      </c>
      <c r="C2132" s="6">
        <v>0</v>
      </c>
      <c r="D2132" s="7">
        <v>4</v>
      </c>
      <c r="E2132" s="6">
        <v>0</v>
      </c>
    </row>
    <row r="2133" spans="1:5" x14ac:dyDescent="0.25">
      <c r="A2133" t="s">
        <v>2119</v>
      </c>
      <c r="B2133" s="5">
        <v>91</v>
      </c>
      <c r="C2133" s="6">
        <v>0.87287999999999999</v>
      </c>
      <c r="D2133" s="7">
        <f t="shared" si="63"/>
        <v>1.0299984</v>
      </c>
      <c r="E2133" s="6">
        <v>0.27718999999999999</v>
      </c>
    </row>
    <row r="2134" spans="1:5" x14ac:dyDescent="0.25">
      <c r="A2134" t="s">
        <v>2120</v>
      </c>
      <c r="B2134" s="5">
        <v>-1</v>
      </c>
      <c r="C2134" s="6">
        <v>0</v>
      </c>
      <c r="D2134" s="7">
        <f t="shared" si="63"/>
        <v>0</v>
      </c>
      <c r="E2134" s="6">
        <v>0</v>
      </c>
    </row>
    <row r="2135" spans="1:5" x14ac:dyDescent="0.25">
      <c r="A2135" t="s">
        <v>2121</v>
      </c>
      <c r="B2135" s="5">
        <v>100</v>
      </c>
      <c r="C2135" s="6">
        <v>0.57630000000000003</v>
      </c>
      <c r="D2135" s="7">
        <f t="shared" si="63"/>
        <v>0.68003400000000003</v>
      </c>
      <c r="E2135" s="6">
        <v>0.18301000000000001</v>
      </c>
    </row>
    <row r="2136" spans="1:5" x14ac:dyDescent="0.25">
      <c r="A2136" t="s">
        <v>2122</v>
      </c>
      <c r="B2136" s="5">
        <v>-7</v>
      </c>
      <c r="C2136" s="6">
        <v>0</v>
      </c>
      <c r="D2136" s="7">
        <f t="shared" si="63"/>
        <v>0</v>
      </c>
      <c r="E2136" s="6">
        <v>0</v>
      </c>
    </row>
    <row r="2137" spans="1:5" x14ac:dyDescent="0.25">
      <c r="A2137" t="s">
        <v>2123</v>
      </c>
      <c r="B2137" s="5">
        <v>81</v>
      </c>
      <c r="C2137" s="6">
        <v>1</v>
      </c>
      <c r="D2137" s="7">
        <f t="shared" si="63"/>
        <v>1.18</v>
      </c>
      <c r="E2137" s="6">
        <v>0.31756000000000001</v>
      </c>
    </row>
    <row r="2138" spans="1:5" x14ac:dyDescent="0.25">
      <c r="A2138" t="s">
        <v>2124</v>
      </c>
      <c r="B2138" s="5">
        <v>-6</v>
      </c>
      <c r="C2138" s="6">
        <v>0</v>
      </c>
      <c r="D2138" s="7">
        <f t="shared" si="63"/>
        <v>0</v>
      </c>
      <c r="E2138" s="6">
        <v>0</v>
      </c>
    </row>
    <row r="2139" spans="1:5" x14ac:dyDescent="0.25">
      <c r="A2139" t="s">
        <v>2125</v>
      </c>
      <c r="B2139" s="5">
        <v>88</v>
      </c>
      <c r="C2139" s="6">
        <v>0.15809999999999999</v>
      </c>
      <c r="D2139" s="7">
        <f t="shared" si="63"/>
        <v>0.186558</v>
      </c>
      <c r="E2139" s="6">
        <v>5.0209999999999998E-2</v>
      </c>
    </row>
    <row r="2140" spans="1:5" x14ac:dyDescent="0.25">
      <c r="A2140" t="s">
        <v>2126</v>
      </c>
      <c r="B2140" s="5">
        <v>975</v>
      </c>
      <c r="C2140" s="6">
        <v>3.2199999999999999E-2</v>
      </c>
      <c r="D2140" s="7">
        <f t="shared" si="63"/>
        <v>3.7996000000000002E-2</v>
      </c>
      <c r="E2140" s="6">
        <v>1.023E-2</v>
      </c>
    </row>
    <row r="2141" spans="1:5" x14ac:dyDescent="0.25">
      <c r="A2141" t="s">
        <v>2127</v>
      </c>
      <c r="D2141" s="7">
        <f>34.6/1000</f>
        <v>3.4599999999999999E-2</v>
      </c>
    </row>
    <row r="2142" spans="1:5" x14ac:dyDescent="0.25">
      <c r="A2142" t="s">
        <v>2128</v>
      </c>
      <c r="D2142" s="7">
        <f>38.4/1000</f>
        <v>3.8399999999999997E-2</v>
      </c>
    </row>
    <row r="2143" spans="1:5" x14ac:dyDescent="0.25">
      <c r="A2143" t="s">
        <v>2129</v>
      </c>
      <c r="D2143" s="7">
        <f>44.6/1000</f>
        <v>4.4600000000000001E-2</v>
      </c>
    </row>
    <row r="2144" spans="1:5" x14ac:dyDescent="0.25">
      <c r="A2144" t="s">
        <v>2130</v>
      </c>
      <c r="B2144" s="5">
        <v>864</v>
      </c>
      <c r="C2144" s="6">
        <v>4.5760000000000002E-2</v>
      </c>
      <c r="D2144" s="7">
        <f t="shared" si="63"/>
        <v>5.3996800000000005E-2</v>
      </c>
      <c r="E2144" s="6">
        <v>1.453E-2</v>
      </c>
    </row>
    <row r="2145" spans="1:6" x14ac:dyDescent="0.25">
      <c r="A2145" t="s">
        <v>2131</v>
      </c>
      <c r="B2145" s="5">
        <v>-7</v>
      </c>
      <c r="C2145" s="6">
        <v>0</v>
      </c>
      <c r="D2145" s="7">
        <f t="shared" si="63"/>
        <v>0</v>
      </c>
      <c r="E2145" s="6">
        <v>0</v>
      </c>
    </row>
    <row r="2146" spans="1:6" x14ac:dyDescent="0.25">
      <c r="A2146" t="s">
        <v>2132</v>
      </c>
      <c r="B2146" s="5">
        <v>887</v>
      </c>
      <c r="C2146" s="6">
        <v>2.5760000000000002E-2</v>
      </c>
      <c r="D2146" s="7">
        <f>12.8/1000</f>
        <v>1.2800000000000001E-2</v>
      </c>
      <c r="E2146" s="6">
        <v>8.1799999999999998E-3</v>
      </c>
      <c r="F2146" s="8">
        <v>0.25</v>
      </c>
    </row>
    <row r="2147" spans="1:6" x14ac:dyDescent="0.25">
      <c r="A2147" t="s">
        <v>2133</v>
      </c>
      <c r="B2147" s="5">
        <v>947</v>
      </c>
      <c r="C2147" s="6">
        <v>1.355E-2</v>
      </c>
      <c r="D2147" s="7">
        <f t="shared" si="63"/>
        <v>1.5989E-2</v>
      </c>
      <c r="E2147" s="6">
        <v>3.4299999999999999E-3</v>
      </c>
      <c r="F2147" s="8">
        <v>0.2</v>
      </c>
    </row>
    <row r="2148" spans="1:6" x14ac:dyDescent="0.25">
      <c r="A2148" t="s">
        <v>2134</v>
      </c>
      <c r="B2148" s="5">
        <v>-49</v>
      </c>
      <c r="C2148" s="6">
        <v>0</v>
      </c>
      <c r="D2148" s="7">
        <f>20.5/1000</f>
        <v>2.0500000000000001E-2</v>
      </c>
      <c r="E2148" s="6">
        <v>0</v>
      </c>
    </row>
    <row r="2149" spans="1:6" x14ac:dyDescent="0.25">
      <c r="A2149" t="s">
        <v>2135</v>
      </c>
      <c r="B2149" s="5">
        <v>854</v>
      </c>
      <c r="C2149" s="6">
        <v>2.1180000000000001E-2</v>
      </c>
      <c r="D2149" s="7">
        <f>16.5/1000</f>
        <v>1.6500000000000001E-2</v>
      </c>
      <c r="E2149" s="6">
        <v>6.7299999999999999E-3</v>
      </c>
      <c r="F2149" s="8">
        <v>0.3</v>
      </c>
    </row>
    <row r="2150" spans="1:6" x14ac:dyDescent="0.25">
      <c r="A2150" t="s">
        <v>2136</v>
      </c>
      <c r="B2150" s="5">
        <v>96</v>
      </c>
      <c r="C2150" s="6">
        <v>0.19491</v>
      </c>
      <c r="D2150" s="7">
        <v>0.36499999999999999</v>
      </c>
      <c r="E2150" s="6">
        <v>6.1899999999999997E-2</v>
      </c>
    </row>
    <row r="2151" spans="1:6" x14ac:dyDescent="0.25">
      <c r="A2151" t="s">
        <v>2137</v>
      </c>
      <c r="B2151" s="5">
        <v>1</v>
      </c>
      <c r="C2151" s="6">
        <v>174.14</v>
      </c>
      <c r="D2151" s="7">
        <f t="shared" si="63"/>
        <v>205.48519999999999</v>
      </c>
      <c r="E2151" s="6">
        <v>55.3001</v>
      </c>
    </row>
    <row r="2152" spans="1:6" x14ac:dyDescent="0.25">
      <c r="A2152" t="s">
        <v>2138</v>
      </c>
      <c r="B2152" s="5">
        <v>1</v>
      </c>
      <c r="C2152" s="6">
        <v>76.271180000000001</v>
      </c>
      <c r="D2152" s="7">
        <f t="shared" si="63"/>
        <v>89.999992399999996</v>
      </c>
      <c r="E2152" s="6">
        <v>24.220759999999999</v>
      </c>
    </row>
    <row r="2153" spans="1:6" x14ac:dyDescent="0.25">
      <c r="A2153" t="s">
        <v>2139</v>
      </c>
      <c r="B2153" s="5">
        <v>6</v>
      </c>
      <c r="C2153" s="6">
        <v>69.378839999999997</v>
      </c>
      <c r="D2153" s="7">
        <v>114</v>
      </c>
      <c r="E2153" s="6">
        <v>22.032029999999999</v>
      </c>
    </row>
    <row r="2154" spans="1:6" x14ac:dyDescent="0.25">
      <c r="A2154" t="s">
        <v>2140</v>
      </c>
      <c r="D2154" s="7"/>
    </row>
    <row r="2155" spans="1:6" x14ac:dyDescent="0.25">
      <c r="A2155" t="s">
        <v>2141</v>
      </c>
      <c r="B2155" s="5">
        <v>109</v>
      </c>
      <c r="C2155" s="6">
        <v>11.99718</v>
      </c>
      <c r="D2155" s="7">
        <v>19</v>
      </c>
      <c r="E2155" s="6">
        <v>3.0372599999999998</v>
      </c>
    </row>
    <row r="2156" spans="1:6" x14ac:dyDescent="0.25">
      <c r="A2156" t="s">
        <v>2142</v>
      </c>
      <c r="B2156" s="5">
        <v>279</v>
      </c>
      <c r="C2156" s="6">
        <v>9.5062300000000004</v>
      </c>
      <c r="D2156" s="7">
        <v>12.5</v>
      </c>
      <c r="E2156" s="6">
        <v>2.4066399999999999</v>
      </c>
    </row>
    <row r="2157" spans="1:6" x14ac:dyDescent="0.25">
      <c r="A2157" t="s">
        <v>2143</v>
      </c>
      <c r="B2157" s="5">
        <v>-4</v>
      </c>
      <c r="C2157" s="6">
        <v>0</v>
      </c>
      <c r="D2157" s="7">
        <v>7</v>
      </c>
      <c r="E2157" s="6">
        <v>0</v>
      </c>
    </row>
    <row r="2158" spans="1:6" x14ac:dyDescent="0.25">
      <c r="A2158" t="s">
        <v>2144</v>
      </c>
      <c r="D2158" s="7">
        <v>26</v>
      </c>
    </row>
    <row r="2159" spans="1:6" x14ac:dyDescent="0.25">
      <c r="A2159" t="s">
        <v>2144</v>
      </c>
      <c r="B2159" s="5">
        <v>53</v>
      </c>
      <c r="C2159" s="6">
        <v>16.775780000000001</v>
      </c>
      <c r="D2159" s="7">
        <v>25</v>
      </c>
      <c r="E2159" s="6">
        <v>4.2470299999999996</v>
      </c>
    </row>
    <row r="2160" spans="1:6" x14ac:dyDescent="0.25">
      <c r="A2160" t="s">
        <v>2145</v>
      </c>
      <c r="B2160" s="5">
        <v>116</v>
      </c>
      <c r="C2160" s="6">
        <v>5.1797300000000002</v>
      </c>
      <c r="D2160" s="7">
        <v>9</v>
      </c>
      <c r="E2160" s="6">
        <v>1.6448799999999999</v>
      </c>
    </row>
    <row r="2161" spans="1:5" x14ac:dyDescent="0.25">
      <c r="A2161" t="s">
        <v>2146</v>
      </c>
      <c r="B2161" s="5">
        <v>-3</v>
      </c>
      <c r="C2161" s="6">
        <v>0</v>
      </c>
      <c r="D2161" s="7">
        <f t="shared" ref="D2161:D2213" si="64">+(C2161*0.18)+C2161</f>
        <v>0</v>
      </c>
      <c r="E2161" s="6">
        <v>0</v>
      </c>
    </row>
    <row r="2162" spans="1:5" x14ac:dyDescent="0.25">
      <c r="A2162" t="s">
        <v>2147</v>
      </c>
      <c r="B2162" s="5">
        <v>45</v>
      </c>
      <c r="C2162" s="6">
        <v>3.03389</v>
      </c>
      <c r="D2162" s="7">
        <f t="shared" si="64"/>
        <v>3.5799902000000001</v>
      </c>
      <c r="E2162" s="6">
        <v>0.96345000000000003</v>
      </c>
    </row>
    <row r="2163" spans="1:5" x14ac:dyDescent="0.25">
      <c r="A2163" t="s">
        <v>2148</v>
      </c>
      <c r="B2163" s="5">
        <v>-1</v>
      </c>
      <c r="C2163" s="6">
        <v>0</v>
      </c>
      <c r="D2163" s="7">
        <f t="shared" si="64"/>
        <v>0</v>
      </c>
      <c r="E2163" s="6">
        <v>0</v>
      </c>
    </row>
    <row r="2164" spans="1:5" x14ac:dyDescent="0.25">
      <c r="A2164" t="s">
        <v>2149</v>
      </c>
      <c r="B2164" s="5">
        <v>-1</v>
      </c>
      <c r="C2164" s="6">
        <v>0</v>
      </c>
      <c r="D2164" s="7">
        <f t="shared" si="64"/>
        <v>0</v>
      </c>
      <c r="E2164" s="6">
        <v>0</v>
      </c>
    </row>
    <row r="2165" spans="1:5" x14ac:dyDescent="0.25">
      <c r="A2165" t="s">
        <v>2150</v>
      </c>
      <c r="B2165" s="5">
        <v>-2</v>
      </c>
      <c r="C2165" s="6">
        <v>0</v>
      </c>
      <c r="D2165" s="7">
        <f t="shared" si="64"/>
        <v>0</v>
      </c>
      <c r="E2165" s="6">
        <v>0</v>
      </c>
    </row>
    <row r="2166" spans="1:5" x14ac:dyDescent="0.25">
      <c r="A2166" t="s">
        <v>2151</v>
      </c>
      <c r="B2166" s="5">
        <v>-2</v>
      </c>
      <c r="C2166" s="6">
        <v>0</v>
      </c>
      <c r="D2166" s="7">
        <f t="shared" si="64"/>
        <v>0</v>
      </c>
      <c r="E2166" s="6">
        <v>0</v>
      </c>
    </row>
    <row r="2167" spans="1:5" x14ac:dyDescent="0.25">
      <c r="A2167" t="s">
        <v>2152</v>
      </c>
      <c r="B2167" s="5">
        <v>3</v>
      </c>
      <c r="C2167" s="6">
        <v>2.54237</v>
      </c>
      <c r="D2167" s="7">
        <f t="shared" si="64"/>
        <v>2.9999966000000002</v>
      </c>
      <c r="E2167" s="6">
        <v>0.80735999999999997</v>
      </c>
    </row>
    <row r="2168" spans="1:5" x14ac:dyDescent="0.25">
      <c r="A2168" t="s">
        <v>2153</v>
      </c>
      <c r="B2168" s="5">
        <v>-20</v>
      </c>
      <c r="C2168" s="6">
        <v>0</v>
      </c>
      <c r="D2168" s="7">
        <f t="shared" si="64"/>
        <v>0</v>
      </c>
      <c r="E2168" s="6">
        <v>0</v>
      </c>
    </row>
    <row r="2169" spans="1:5" x14ac:dyDescent="0.25">
      <c r="A2169" t="s">
        <v>2154</v>
      </c>
      <c r="B2169" s="5">
        <v>-2</v>
      </c>
      <c r="C2169" s="6">
        <v>0</v>
      </c>
      <c r="D2169" s="7">
        <f t="shared" si="64"/>
        <v>0</v>
      </c>
      <c r="E2169" s="6">
        <v>0</v>
      </c>
    </row>
    <row r="2170" spans="1:5" x14ac:dyDescent="0.25">
      <c r="A2170" t="s">
        <v>2155</v>
      </c>
      <c r="D2170" s="7">
        <v>11</v>
      </c>
    </row>
    <row r="2171" spans="1:5" x14ac:dyDescent="0.25">
      <c r="A2171" t="s">
        <v>2156</v>
      </c>
      <c r="D2171" s="7">
        <v>9</v>
      </c>
    </row>
    <row r="2172" spans="1:5" x14ac:dyDescent="0.25">
      <c r="A2172" t="s">
        <v>2157</v>
      </c>
      <c r="B2172" s="5">
        <v>71</v>
      </c>
      <c r="C2172" s="6">
        <v>1.00847</v>
      </c>
      <c r="D2172" s="7">
        <f t="shared" si="64"/>
        <v>1.1899945999999999</v>
      </c>
      <c r="E2172" s="6">
        <v>0.32024999999999998</v>
      </c>
    </row>
    <row r="2173" spans="1:5" x14ac:dyDescent="0.25">
      <c r="A2173" t="s">
        <v>2158</v>
      </c>
      <c r="B2173" s="5">
        <v>-1</v>
      </c>
      <c r="C2173" s="6">
        <v>0</v>
      </c>
      <c r="D2173" s="7">
        <f t="shared" si="64"/>
        <v>0</v>
      </c>
      <c r="E2173" s="6">
        <v>0</v>
      </c>
    </row>
    <row r="2174" spans="1:5" x14ac:dyDescent="0.25">
      <c r="A2174" t="s">
        <v>2159</v>
      </c>
      <c r="B2174" s="5">
        <v>100</v>
      </c>
      <c r="C2174" s="6">
        <v>1.3560000000000001</v>
      </c>
      <c r="D2174" s="7">
        <f t="shared" si="64"/>
        <v>1.6000800000000002</v>
      </c>
      <c r="E2174" s="6">
        <v>0.34300000000000003</v>
      </c>
    </row>
    <row r="2175" spans="1:5" x14ac:dyDescent="0.25">
      <c r="A2175" t="s">
        <v>2160</v>
      </c>
      <c r="B2175" s="5">
        <v>-10</v>
      </c>
      <c r="C2175" s="6">
        <v>0</v>
      </c>
      <c r="D2175" s="7">
        <f t="shared" si="64"/>
        <v>0</v>
      </c>
      <c r="E2175" s="6">
        <v>0</v>
      </c>
    </row>
    <row r="2176" spans="1:5" x14ac:dyDescent="0.25">
      <c r="A2176" t="s">
        <v>2161</v>
      </c>
      <c r="B2176" s="5">
        <v>-6</v>
      </c>
      <c r="C2176" s="6">
        <v>0</v>
      </c>
      <c r="D2176" s="7">
        <f t="shared" si="64"/>
        <v>0</v>
      </c>
      <c r="E2176" s="6">
        <v>0</v>
      </c>
    </row>
    <row r="2177" spans="1:6" x14ac:dyDescent="0.25">
      <c r="A2177" t="s">
        <v>2162</v>
      </c>
      <c r="B2177" s="5">
        <v>392</v>
      </c>
      <c r="C2177" s="6">
        <v>1.5096400000000001</v>
      </c>
      <c r="D2177" s="7">
        <f t="shared" si="64"/>
        <v>1.7813752</v>
      </c>
      <c r="E2177" s="6">
        <v>0.42648000000000003</v>
      </c>
    </row>
    <row r="2178" spans="1:6" x14ac:dyDescent="0.25">
      <c r="A2178" t="s">
        <v>2163</v>
      </c>
      <c r="B2178" s="5">
        <v>92</v>
      </c>
      <c r="C2178" s="6">
        <v>1.6049500000000001</v>
      </c>
      <c r="D2178" s="7">
        <f t="shared" si="64"/>
        <v>1.8938410000000001</v>
      </c>
      <c r="E2178" s="6">
        <v>0.40632000000000001</v>
      </c>
    </row>
    <row r="2179" spans="1:6" x14ac:dyDescent="0.25">
      <c r="A2179" t="s">
        <v>2164</v>
      </c>
      <c r="B2179" s="5">
        <v>269</v>
      </c>
      <c r="C2179" s="6">
        <v>1.1820999999999999</v>
      </c>
      <c r="D2179" s="7">
        <v>0.9</v>
      </c>
      <c r="E2179" s="6">
        <v>0.29926999999999998</v>
      </c>
      <c r="F2179" s="8">
        <v>2</v>
      </c>
    </row>
    <row r="2180" spans="1:6" x14ac:dyDescent="0.25">
      <c r="A2180" t="s">
        <v>2165</v>
      </c>
      <c r="B2180" s="5">
        <v>-1</v>
      </c>
      <c r="C2180" s="6">
        <v>0</v>
      </c>
      <c r="D2180" s="7">
        <f t="shared" si="64"/>
        <v>0</v>
      </c>
      <c r="E2180" s="6">
        <v>0</v>
      </c>
    </row>
    <row r="2181" spans="1:6" x14ac:dyDescent="0.25">
      <c r="A2181" t="s">
        <v>2166</v>
      </c>
      <c r="B2181" s="5">
        <v>100</v>
      </c>
      <c r="C2181" s="6">
        <v>2.0072800000000002</v>
      </c>
      <c r="D2181" s="7">
        <f t="shared" si="64"/>
        <v>2.3685904000000004</v>
      </c>
      <c r="E2181" s="6">
        <v>0.50817000000000001</v>
      </c>
    </row>
    <row r="2182" spans="1:6" x14ac:dyDescent="0.25">
      <c r="A2182" t="s">
        <v>2167</v>
      </c>
      <c r="B2182" s="5">
        <v>-6</v>
      </c>
      <c r="C2182" s="6">
        <v>1.18055</v>
      </c>
      <c r="D2182" s="7">
        <f t="shared" si="64"/>
        <v>1.393049</v>
      </c>
      <c r="E2182" s="6">
        <v>0.37490000000000001</v>
      </c>
    </row>
    <row r="2183" spans="1:6" x14ac:dyDescent="0.25">
      <c r="A2183" t="s">
        <v>2168</v>
      </c>
      <c r="B2183" s="5">
        <v>1</v>
      </c>
      <c r="C2183" s="6">
        <v>15.25423</v>
      </c>
      <c r="D2183" s="7">
        <f t="shared" si="64"/>
        <v>17.999991399999999</v>
      </c>
      <c r="E2183" s="6">
        <v>4.84415</v>
      </c>
    </row>
    <row r="2184" spans="1:6" x14ac:dyDescent="0.25">
      <c r="A2184" t="s">
        <v>2169</v>
      </c>
      <c r="B2184" s="5">
        <v>-1</v>
      </c>
      <c r="C2184" s="6">
        <v>0</v>
      </c>
      <c r="D2184" s="7">
        <f t="shared" si="64"/>
        <v>0</v>
      </c>
      <c r="E2184" s="6">
        <v>0</v>
      </c>
    </row>
    <row r="2185" spans="1:6" x14ac:dyDescent="0.25">
      <c r="A2185" t="s">
        <v>2170</v>
      </c>
      <c r="B2185" s="5">
        <v>42</v>
      </c>
      <c r="C2185" s="6">
        <v>1.3559300000000001</v>
      </c>
      <c r="D2185" s="7">
        <f t="shared" si="64"/>
        <v>1.5999974000000001</v>
      </c>
      <c r="E2185" s="6">
        <v>0.43058999999999997</v>
      </c>
    </row>
    <row r="2186" spans="1:6" x14ac:dyDescent="0.25">
      <c r="A2186" t="s">
        <v>2171</v>
      </c>
      <c r="B2186" s="5">
        <v>25</v>
      </c>
      <c r="C2186" s="6">
        <v>2.6269999999999998</v>
      </c>
      <c r="D2186" s="7">
        <f t="shared" si="64"/>
        <v>3.0998599999999996</v>
      </c>
      <c r="E2186" s="6">
        <v>0.66500000000000004</v>
      </c>
    </row>
    <row r="2187" spans="1:6" x14ac:dyDescent="0.25">
      <c r="A2187" t="s">
        <v>2172</v>
      </c>
      <c r="B2187" s="5">
        <v>-1</v>
      </c>
      <c r="C2187" s="6">
        <v>0</v>
      </c>
      <c r="D2187" s="7">
        <f t="shared" si="64"/>
        <v>0</v>
      </c>
      <c r="E2187" s="6">
        <v>0</v>
      </c>
    </row>
    <row r="2188" spans="1:6" x14ac:dyDescent="0.25">
      <c r="A2188" t="s">
        <v>2173</v>
      </c>
      <c r="B2188" s="5">
        <v>76</v>
      </c>
      <c r="C2188" s="6">
        <v>2.8813499999999999</v>
      </c>
      <c r="D2188" s="7">
        <f t="shared" si="64"/>
        <v>3.3999929999999998</v>
      </c>
      <c r="E2188" s="6">
        <v>0.72946</v>
      </c>
    </row>
    <row r="2189" spans="1:6" x14ac:dyDescent="0.25">
      <c r="A2189" t="s">
        <v>2174</v>
      </c>
      <c r="B2189" s="5">
        <v>-1</v>
      </c>
      <c r="C2189" s="6">
        <v>0</v>
      </c>
      <c r="D2189" s="7">
        <f t="shared" si="64"/>
        <v>0</v>
      </c>
      <c r="E2189" s="6">
        <v>0</v>
      </c>
    </row>
    <row r="2190" spans="1:6" x14ac:dyDescent="0.25">
      <c r="A2190" t="s">
        <v>2175</v>
      </c>
      <c r="B2190" s="5">
        <v>32</v>
      </c>
      <c r="C2190" s="6">
        <v>3.4745699999999999</v>
      </c>
      <c r="D2190" s="7">
        <f t="shared" si="64"/>
        <v>4.0999926000000002</v>
      </c>
      <c r="E2190" s="6">
        <v>1.1033900000000001</v>
      </c>
    </row>
    <row r="2191" spans="1:6" x14ac:dyDescent="0.25">
      <c r="A2191" t="s">
        <v>2176</v>
      </c>
      <c r="B2191" s="5">
        <v>-6</v>
      </c>
      <c r="C2191" s="6">
        <v>0</v>
      </c>
      <c r="D2191" s="7">
        <f t="shared" si="64"/>
        <v>0</v>
      </c>
      <c r="E2191" s="6">
        <v>0</v>
      </c>
    </row>
    <row r="2192" spans="1:6" x14ac:dyDescent="0.25">
      <c r="A2192" t="s">
        <v>2177</v>
      </c>
      <c r="B2192" s="5">
        <v>-11</v>
      </c>
      <c r="C2192" s="6">
        <v>0</v>
      </c>
      <c r="D2192" s="7">
        <f t="shared" si="64"/>
        <v>0</v>
      </c>
      <c r="E2192" s="6">
        <v>0</v>
      </c>
    </row>
    <row r="2193" spans="1:6" x14ac:dyDescent="0.25">
      <c r="A2193" t="s">
        <v>2178</v>
      </c>
      <c r="B2193" s="5">
        <v>111</v>
      </c>
      <c r="C2193" s="6">
        <v>5.6493799999999998</v>
      </c>
      <c r="D2193" s="7">
        <f t="shared" si="64"/>
        <v>6.6662683999999999</v>
      </c>
      <c r="E2193" s="6">
        <v>1.79403</v>
      </c>
    </row>
    <row r="2194" spans="1:6" x14ac:dyDescent="0.25">
      <c r="A2194" t="s">
        <v>2179</v>
      </c>
      <c r="B2194" s="5">
        <v>29</v>
      </c>
      <c r="C2194" s="6">
        <v>4.6889799999999999</v>
      </c>
      <c r="D2194" s="7">
        <f t="shared" si="64"/>
        <v>5.5329964</v>
      </c>
      <c r="E2194" s="6">
        <v>1.1870799999999999</v>
      </c>
    </row>
    <row r="2195" spans="1:6" x14ac:dyDescent="0.25">
      <c r="A2195" t="s">
        <v>2180</v>
      </c>
      <c r="B2195" s="5">
        <v>35</v>
      </c>
      <c r="C2195" s="6">
        <v>2.6894</v>
      </c>
      <c r="D2195" s="7">
        <f t="shared" si="64"/>
        <v>3.173492</v>
      </c>
      <c r="E2195" s="6">
        <v>0.85404999999999998</v>
      </c>
    </row>
    <row r="2196" spans="1:6" x14ac:dyDescent="0.25">
      <c r="A2196" t="s">
        <v>2181</v>
      </c>
      <c r="B2196" s="5">
        <v>10</v>
      </c>
      <c r="C2196" s="6">
        <v>4.8470899999999997</v>
      </c>
      <c r="D2196" s="7">
        <f t="shared" si="64"/>
        <v>5.7195661999999992</v>
      </c>
      <c r="E2196" s="6">
        <v>1.53925</v>
      </c>
    </row>
    <row r="2197" spans="1:6" x14ac:dyDescent="0.25">
      <c r="A2197" t="s">
        <v>2182</v>
      </c>
      <c r="B2197" s="5">
        <v>92</v>
      </c>
      <c r="C2197" s="6">
        <v>6.7384399999999998</v>
      </c>
      <c r="D2197" s="7">
        <f t="shared" si="64"/>
        <v>7.9513591999999997</v>
      </c>
      <c r="E2197" s="6">
        <v>1.7059299999999999</v>
      </c>
    </row>
    <row r="2198" spans="1:6" x14ac:dyDescent="0.25">
      <c r="A2198" t="s">
        <v>2183</v>
      </c>
      <c r="B2198" s="5">
        <v>27</v>
      </c>
      <c r="C2198" s="6">
        <v>7.56778</v>
      </c>
      <c r="D2198" s="7">
        <f t="shared" si="64"/>
        <v>8.9299803999999998</v>
      </c>
      <c r="E2198" s="6">
        <v>1.9158900000000001</v>
      </c>
    </row>
    <row r="2199" spans="1:6" x14ac:dyDescent="0.25">
      <c r="A2199" t="s">
        <v>2184</v>
      </c>
      <c r="B2199" s="5">
        <v>6</v>
      </c>
      <c r="C2199" s="6">
        <v>11.8644</v>
      </c>
      <c r="D2199" s="7">
        <f t="shared" si="64"/>
        <v>13.999991999999999</v>
      </c>
      <c r="E2199" s="6">
        <v>3.7676699999999999</v>
      </c>
      <c r="F2199" s="8">
        <v>35</v>
      </c>
    </row>
    <row r="2200" spans="1:6" x14ac:dyDescent="0.25">
      <c r="A2200" t="s">
        <v>2185</v>
      </c>
      <c r="B2200" s="5">
        <v>6</v>
      </c>
      <c r="C2200" s="6">
        <v>15.25423</v>
      </c>
      <c r="D2200" s="7">
        <f t="shared" si="64"/>
        <v>17.999991399999999</v>
      </c>
      <c r="E2200" s="6">
        <v>4.84415</v>
      </c>
      <c r="F2200" s="8">
        <v>50</v>
      </c>
    </row>
    <row r="2201" spans="1:6" x14ac:dyDescent="0.25">
      <c r="A2201" t="s">
        <v>2186</v>
      </c>
      <c r="D2201" s="7">
        <v>29.571428571428573</v>
      </c>
    </row>
    <row r="2202" spans="1:6" x14ac:dyDescent="0.25">
      <c r="A2202" t="s">
        <v>2187</v>
      </c>
      <c r="B2202" s="5">
        <v>21</v>
      </c>
      <c r="C2202" s="6">
        <v>5.5932199999999996</v>
      </c>
      <c r="D2202" s="7">
        <f t="shared" si="64"/>
        <v>6.5999995999999994</v>
      </c>
      <c r="E2202" s="6">
        <v>1.7761899999999999</v>
      </c>
    </row>
    <row r="2203" spans="1:6" x14ac:dyDescent="0.25">
      <c r="A2203" t="s">
        <v>2188</v>
      </c>
      <c r="B2203" s="5">
        <v>-3</v>
      </c>
      <c r="C2203" s="6">
        <v>0</v>
      </c>
      <c r="D2203" s="7">
        <f t="shared" si="64"/>
        <v>0</v>
      </c>
      <c r="E2203" s="6">
        <v>0</v>
      </c>
    </row>
    <row r="2204" spans="1:6" x14ac:dyDescent="0.25">
      <c r="A2204" t="s">
        <v>2189</v>
      </c>
      <c r="D2204" s="7">
        <v>3.3290000000000002</v>
      </c>
    </row>
    <row r="2205" spans="1:6" x14ac:dyDescent="0.25">
      <c r="A2205" t="s">
        <v>2190</v>
      </c>
      <c r="B2205" s="5">
        <v>39</v>
      </c>
      <c r="C2205" s="6">
        <v>2.3728799999999999</v>
      </c>
      <c r="D2205" s="7">
        <f t="shared" si="64"/>
        <v>2.7999983999999998</v>
      </c>
      <c r="E2205" s="6">
        <v>0.60072999999999999</v>
      </c>
    </row>
    <row r="2206" spans="1:6" x14ac:dyDescent="0.25">
      <c r="A2206" t="s">
        <v>2191</v>
      </c>
      <c r="B2206" s="5">
        <v>-1</v>
      </c>
      <c r="C2206" s="6">
        <v>0</v>
      </c>
      <c r="D2206" s="7">
        <f t="shared" si="64"/>
        <v>0</v>
      </c>
      <c r="E2206" s="6">
        <v>0</v>
      </c>
    </row>
    <row r="2207" spans="1:6" x14ac:dyDescent="0.25">
      <c r="A2207" t="s">
        <v>2192</v>
      </c>
      <c r="B2207" s="5">
        <v>20</v>
      </c>
      <c r="C2207" s="6">
        <v>12.30687</v>
      </c>
      <c r="D2207" s="7">
        <f t="shared" si="64"/>
        <v>14.522106600000001</v>
      </c>
      <c r="E2207" s="6">
        <v>3.9081800000000002</v>
      </c>
    </row>
    <row r="2208" spans="1:6" x14ac:dyDescent="0.25">
      <c r="A2208" t="s">
        <v>2193</v>
      </c>
      <c r="B2208" s="5">
        <v>46</v>
      </c>
      <c r="C2208" s="6">
        <v>15.358320000000001</v>
      </c>
      <c r="D2208" s="7">
        <v>19.899999999999999</v>
      </c>
      <c r="E2208" s="6">
        <v>4.8772099999999998</v>
      </c>
    </row>
    <row r="2209" spans="1:6" x14ac:dyDescent="0.25">
      <c r="A2209" t="s">
        <v>2194</v>
      </c>
      <c r="D2209" s="7">
        <v>8.6999999999999993</v>
      </c>
    </row>
    <row r="2210" spans="1:6" x14ac:dyDescent="0.25">
      <c r="A2210" t="s">
        <v>2195</v>
      </c>
      <c r="B2210" s="5">
        <v>32</v>
      </c>
      <c r="C2210" s="6">
        <v>6.6101999999999999</v>
      </c>
      <c r="D2210" s="7">
        <f t="shared" si="64"/>
        <v>7.8000359999999995</v>
      </c>
      <c r="E2210" s="6">
        <v>2.0991399999999998</v>
      </c>
    </row>
    <row r="2211" spans="1:6" x14ac:dyDescent="0.25">
      <c r="A2211" t="s">
        <v>2196</v>
      </c>
      <c r="D2211" s="7">
        <v>0.8</v>
      </c>
      <c r="F2211" s="8">
        <v>1.5</v>
      </c>
    </row>
    <row r="2212" spans="1:6" x14ac:dyDescent="0.25">
      <c r="A2212" t="s">
        <v>2197</v>
      </c>
      <c r="B2212" s="5">
        <v>8</v>
      </c>
      <c r="C2212" s="6">
        <v>36.440669999999997</v>
      </c>
      <c r="D2212" s="7">
        <f t="shared" si="64"/>
        <v>42.999990599999997</v>
      </c>
      <c r="E2212" s="6">
        <v>11.572139999999999</v>
      </c>
    </row>
    <row r="2213" spans="1:6" x14ac:dyDescent="0.25">
      <c r="A2213" t="s">
        <v>2198</v>
      </c>
      <c r="B2213" s="5">
        <v>5</v>
      </c>
      <c r="C2213" s="6">
        <v>21.186440000000001</v>
      </c>
      <c r="D2213" s="7">
        <f t="shared" si="64"/>
        <v>24.999999200000001</v>
      </c>
      <c r="E2213" s="6">
        <v>6.7279900000000001</v>
      </c>
    </row>
    <row r="2214" spans="1:6" x14ac:dyDescent="0.25">
      <c r="A2214" t="s">
        <v>2199</v>
      </c>
      <c r="B2214" s="5">
        <v>26</v>
      </c>
      <c r="C2214" s="6">
        <v>4.2134400000000003</v>
      </c>
      <c r="D2214" s="7">
        <v>7.1</v>
      </c>
      <c r="E2214" s="6">
        <v>1.3380300000000001</v>
      </c>
      <c r="F2214" s="8">
        <v>9.5</v>
      </c>
    </row>
    <row r="2215" spans="1:6" x14ac:dyDescent="0.25">
      <c r="A2215" t="s">
        <v>2200</v>
      </c>
      <c r="B2215" s="5">
        <v>13</v>
      </c>
      <c r="C2215" s="6">
        <v>15.49643</v>
      </c>
      <c r="D2215" s="7">
        <v>20</v>
      </c>
      <c r="E2215" s="6">
        <v>4.2973699999999999</v>
      </c>
      <c r="F2215" s="8">
        <v>25</v>
      </c>
    </row>
    <row r="2216" spans="1:6" x14ac:dyDescent="0.25">
      <c r="A2216" t="s">
        <v>2201</v>
      </c>
      <c r="B2216" s="5">
        <v>-10</v>
      </c>
      <c r="C2216" s="6">
        <v>0</v>
      </c>
      <c r="D2216" s="7">
        <f>+(C2216*0.18)+C2216</f>
        <v>0</v>
      </c>
      <c r="E2216" s="6">
        <v>0</v>
      </c>
    </row>
    <row r="2217" spans="1:6" x14ac:dyDescent="0.25">
      <c r="A2217" t="s">
        <v>2202</v>
      </c>
      <c r="B2217" s="5">
        <v>5</v>
      </c>
      <c r="C2217" s="6">
        <v>10.604979999999999</v>
      </c>
      <c r="D2217" s="7">
        <f>+(C2217*0.18)+C2217</f>
        <v>12.513876399999999</v>
      </c>
      <c r="E2217" s="6">
        <v>3.3677299999999999</v>
      </c>
    </row>
    <row r="2218" spans="1:6" x14ac:dyDescent="0.25">
      <c r="A2218" t="s">
        <v>2203</v>
      </c>
      <c r="B2218" s="5">
        <v>10</v>
      </c>
      <c r="C2218" s="6">
        <v>11.28167</v>
      </c>
      <c r="D2218" s="7">
        <f>+(C2218*0.18)+C2218</f>
        <v>13.312370599999999</v>
      </c>
      <c r="E2218" s="6">
        <v>3.5826199999999999</v>
      </c>
    </row>
    <row r="2219" spans="1:6" x14ac:dyDescent="0.25">
      <c r="A2219" t="s">
        <v>2204</v>
      </c>
      <c r="B2219" s="5">
        <v>13</v>
      </c>
      <c r="C2219" s="6">
        <v>5.2141700000000002</v>
      </c>
      <c r="D2219" s="7">
        <f>+(C2219*0.18)+C2219</f>
        <v>6.1527206000000003</v>
      </c>
      <c r="E2219" s="6">
        <v>1.32037</v>
      </c>
    </row>
    <row r="2220" spans="1:6" x14ac:dyDescent="0.25">
      <c r="A2220" t="s">
        <v>2205</v>
      </c>
      <c r="B2220" s="5">
        <v>52</v>
      </c>
      <c r="C2220" s="6">
        <v>3.6033900000000001</v>
      </c>
      <c r="D2220" s="7">
        <f>+(C2220*0.18)+C2220</f>
        <v>4.2520002000000003</v>
      </c>
      <c r="E2220" s="6">
        <v>1.1443000000000001</v>
      </c>
    </row>
    <row r="2221" spans="1:6" x14ac:dyDescent="0.25">
      <c r="A2221" t="s">
        <v>2206</v>
      </c>
      <c r="D2221" s="7">
        <v>18.5</v>
      </c>
    </row>
    <row r="2222" spans="1:6" x14ac:dyDescent="0.25">
      <c r="A2222" t="s">
        <v>2207</v>
      </c>
      <c r="B2222" s="5">
        <v>14</v>
      </c>
      <c r="C2222" s="6">
        <v>15.31283</v>
      </c>
      <c r="D2222" s="7">
        <v>20.7</v>
      </c>
      <c r="E2222" s="6">
        <v>4.2858599999999996</v>
      </c>
    </row>
    <row r="2223" spans="1:6" x14ac:dyDescent="0.25">
      <c r="A2223" t="s">
        <v>2208</v>
      </c>
      <c r="B2223" s="5">
        <v>7</v>
      </c>
      <c r="C2223" s="6">
        <v>9.4663500000000003</v>
      </c>
      <c r="D2223" s="7">
        <f>+(C2223*0.18)+C2223</f>
        <v>11.170293000000001</v>
      </c>
      <c r="E2223" s="6">
        <v>3.0061900000000001</v>
      </c>
    </row>
    <row r="2224" spans="1:6" x14ac:dyDescent="0.25">
      <c r="A2224" t="s">
        <v>2209</v>
      </c>
      <c r="B2224" s="5">
        <v>64</v>
      </c>
      <c r="C2224" s="6">
        <v>4.2349399999999999</v>
      </c>
      <c r="D2224" s="7">
        <v>6</v>
      </c>
      <c r="E2224" s="6">
        <v>1.22207</v>
      </c>
    </row>
    <row r="2225" spans="1:6" x14ac:dyDescent="0.25">
      <c r="A2225" t="s">
        <v>2210</v>
      </c>
      <c r="B2225" s="5">
        <v>17</v>
      </c>
      <c r="C2225" s="6">
        <v>11.68993</v>
      </c>
      <c r="D2225" s="7">
        <v>18.5</v>
      </c>
      <c r="E2225" s="6">
        <v>3.3655599999999999</v>
      </c>
    </row>
    <row r="2226" spans="1:6" x14ac:dyDescent="0.25">
      <c r="A2226" t="s">
        <v>2211</v>
      </c>
      <c r="B2226" s="5">
        <v>16</v>
      </c>
      <c r="C2226" s="6">
        <v>10.26282</v>
      </c>
      <c r="D2226" s="7">
        <v>17.5</v>
      </c>
      <c r="E2226" s="6">
        <v>2.5981800000000002</v>
      </c>
    </row>
    <row r="2227" spans="1:6" x14ac:dyDescent="0.25">
      <c r="A2227" t="s">
        <v>2212</v>
      </c>
      <c r="B2227" s="5">
        <v>4</v>
      </c>
      <c r="C2227" s="6">
        <v>3.8532600000000001</v>
      </c>
      <c r="D2227" s="7">
        <v>6.1</v>
      </c>
      <c r="E2227" s="6">
        <v>0.97550999999999999</v>
      </c>
      <c r="F2227" s="8">
        <v>9</v>
      </c>
    </row>
    <row r="2228" spans="1:6" x14ac:dyDescent="0.25">
      <c r="A2228" t="s">
        <v>2213</v>
      </c>
      <c r="B2228" s="5">
        <v>12</v>
      </c>
      <c r="C2228" s="6">
        <v>10.423719999999999</v>
      </c>
      <c r="D2228" s="7">
        <f t="shared" ref="D2228:D2237" si="65">+(C2228*0.18)+C2228</f>
        <v>12.2999896</v>
      </c>
      <c r="E2228" s="6">
        <v>3.3101699999999998</v>
      </c>
    </row>
    <row r="2229" spans="1:6" x14ac:dyDescent="0.25">
      <c r="A2229" t="s">
        <v>2214</v>
      </c>
      <c r="B2229" s="5">
        <v>2</v>
      </c>
      <c r="C2229" s="6">
        <v>19.39</v>
      </c>
      <c r="D2229" s="7">
        <f t="shared" si="65"/>
        <v>22.880200000000002</v>
      </c>
      <c r="E2229" s="6">
        <v>4.9089999999999998</v>
      </c>
    </row>
    <row r="2230" spans="1:6" x14ac:dyDescent="0.25">
      <c r="A2230" t="s">
        <v>2215</v>
      </c>
      <c r="B2230" s="5">
        <v>5</v>
      </c>
      <c r="C2230" s="6">
        <v>23.271180000000001</v>
      </c>
      <c r="D2230" s="7">
        <f t="shared" si="65"/>
        <v>27.459992400000001</v>
      </c>
      <c r="E2230" s="6">
        <v>7.3900199999999998</v>
      </c>
    </row>
    <row r="2231" spans="1:6" x14ac:dyDescent="0.25">
      <c r="A2231" t="s">
        <v>2216</v>
      </c>
      <c r="D2231" s="7">
        <v>15.7</v>
      </c>
      <c r="F2231" s="8">
        <v>25</v>
      </c>
    </row>
    <row r="2232" spans="1:6" x14ac:dyDescent="0.25">
      <c r="A2232" t="s">
        <v>2217</v>
      </c>
      <c r="B2232" s="5">
        <v>-1</v>
      </c>
      <c r="C2232" s="6">
        <v>0</v>
      </c>
      <c r="D2232" s="7">
        <v>25</v>
      </c>
      <c r="E2232" s="6">
        <v>0</v>
      </c>
    </row>
    <row r="2233" spans="1:6" x14ac:dyDescent="0.25">
      <c r="A2233" t="s">
        <v>2218</v>
      </c>
      <c r="B2233" s="5">
        <v>12</v>
      </c>
      <c r="C2233" s="6">
        <v>1.6949099999999999</v>
      </c>
      <c r="D2233" s="7">
        <f t="shared" si="65"/>
        <v>1.9999937999999999</v>
      </c>
      <c r="E2233" s="6">
        <v>0.53824000000000005</v>
      </c>
    </row>
    <row r="2234" spans="1:6" x14ac:dyDescent="0.25">
      <c r="A2234" t="s">
        <v>2219</v>
      </c>
      <c r="B2234" s="5">
        <v>100</v>
      </c>
      <c r="C2234" s="6">
        <v>0.23730000000000001</v>
      </c>
      <c r="D2234" s="7">
        <f t="shared" si="65"/>
        <v>0.28001399999999999</v>
      </c>
      <c r="E2234" s="6">
        <v>7.5359999999999996E-2</v>
      </c>
    </row>
    <row r="2235" spans="1:6" x14ac:dyDescent="0.25">
      <c r="A2235" t="s">
        <v>2220</v>
      </c>
      <c r="B2235" s="5">
        <v>-24</v>
      </c>
      <c r="C2235" s="6">
        <v>0</v>
      </c>
      <c r="D2235" s="7">
        <f t="shared" si="65"/>
        <v>0</v>
      </c>
      <c r="E2235" s="6">
        <v>0</v>
      </c>
    </row>
    <row r="2236" spans="1:6" x14ac:dyDescent="0.25">
      <c r="A2236" t="s">
        <v>2221</v>
      </c>
      <c r="B2236" s="5">
        <v>50</v>
      </c>
      <c r="C2236" s="6">
        <v>1.0848</v>
      </c>
      <c r="D2236" s="7">
        <f t="shared" si="65"/>
        <v>1.2800639999999999</v>
      </c>
      <c r="E2236" s="6">
        <v>0.34449000000000002</v>
      </c>
    </row>
    <row r="2237" spans="1:6" x14ac:dyDescent="0.25">
      <c r="A2237" t="s">
        <v>2222</v>
      </c>
      <c r="B2237" s="5">
        <v>50</v>
      </c>
      <c r="C2237" s="6">
        <v>1.1355999999999999</v>
      </c>
      <c r="D2237" s="7">
        <f t="shared" si="65"/>
        <v>1.3400079999999999</v>
      </c>
      <c r="E2237" s="6">
        <v>0.36062</v>
      </c>
    </row>
    <row r="2238" spans="1:6" x14ac:dyDescent="0.25">
      <c r="A2238" t="s">
        <v>2223</v>
      </c>
      <c r="B2238" s="5">
        <v>1</v>
      </c>
      <c r="C2238" s="6">
        <v>6.7210000000000006E-2</v>
      </c>
      <c r="D2238" s="7">
        <v>0.17</v>
      </c>
      <c r="E2238" s="6">
        <v>2.1340000000000001E-2</v>
      </c>
    </row>
    <row r="2239" spans="1:6" x14ac:dyDescent="0.25">
      <c r="A2239" t="s">
        <v>2224</v>
      </c>
      <c r="B2239" s="5">
        <v>6</v>
      </c>
      <c r="C2239" s="6">
        <v>4.9340000000000002E-2</v>
      </c>
      <c r="D2239" s="7">
        <f>+(C2239*0.18)+C2239</f>
        <v>5.8221200000000001E-2</v>
      </c>
      <c r="E2239" s="6">
        <v>1.567E-2</v>
      </c>
    </row>
    <row r="2240" spans="1:6" x14ac:dyDescent="0.25">
      <c r="A2240" t="s">
        <v>2225</v>
      </c>
      <c r="B2240" s="5">
        <v>839</v>
      </c>
      <c r="C2240" s="6">
        <v>7.9390000000000002E-2</v>
      </c>
      <c r="D2240" s="7">
        <v>0.24</v>
      </c>
      <c r="E2240" s="6">
        <v>2.6720000000000001E-2</v>
      </c>
    </row>
    <row r="2241" spans="1:6" x14ac:dyDescent="0.25">
      <c r="A2241" t="s">
        <v>2226</v>
      </c>
      <c r="B2241" s="5">
        <v>1349</v>
      </c>
      <c r="C2241" s="6">
        <v>9.0399999999999994E-2</v>
      </c>
      <c r="D2241" s="7">
        <f>+(C2241*0.18)+C2241</f>
        <v>0.10667199999999999</v>
      </c>
      <c r="E2241" s="6">
        <v>2.937E-2</v>
      </c>
    </row>
    <row r="2242" spans="1:6" x14ac:dyDescent="0.25">
      <c r="A2242" t="s">
        <v>2227</v>
      </c>
      <c r="B2242" s="5">
        <v>182</v>
      </c>
      <c r="C2242" s="6">
        <v>0.12709999999999999</v>
      </c>
      <c r="D2242" s="7">
        <f>+(C2242*0.18)+C2242</f>
        <v>0.149978</v>
      </c>
      <c r="E2242" s="6">
        <v>4.036E-2</v>
      </c>
    </row>
    <row r="2243" spans="1:6" x14ac:dyDescent="0.25">
      <c r="A2243" t="s">
        <v>2228</v>
      </c>
      <c r="B2243" s="5">
        <v>203</v>
      </c>
      <c r="C2243" s="6">
        <v>0.20208000000000001</v>
      </c>
      <c r="D2243" s="7">
        <f>+(C2243*0.18)+C2243</f>
        <v>0.23845440000000001</v>
      </c>
      <c r="E2243" s="6">
        <v>6.4180000000000001E-2</v>
      </c>
    </row>
    <row r="2244" spans="1:6" x14ac:dyDescent="0.25">
      <c r="A2244" t="s">
        <v>2229</v>
      </c>
      <c r="B2244" s="5">
        <v>200</v>
      </c>
      <c r="C2244" s="6">
        <v>0.33204</v>
      </c>
      <c r="D2244" s="7">
        <v>0.41</v>
      </c>
      <c r="E2244" s="6">
        <v>0.10544000000000001</v>
      </c>
    </row>
    <row r="2245" spans="1:6" x14ac:dyDescent="0.25">
      <c r="A2245" t="s">
        <v>2230</v>
      </c>
      <c r="B2245" s="5">
        <v>100</v>
      </c>
      <c r="C2245" s="6">
        <v>0.32940000000000003</v>
      </c>
      <c r="D2245" s="7">
        <f t="shared" ref="D2245:D2250" si="66">+(C2245*0.18)+C2245</f>
        <v>0.38869200000000004</v>
      </c>
      <c r="E2245" s="6">
        <v>0.1046</v>
      </c>
    </row>
    <row r="2246" spans="1:6" x14ac:dyDescent="0.25">
      <c r="A2246" t="s">
        <v>2231</v>
      </c>
      <c r="B2246" s="5">
        <v>50</v>
      </c>
      <c r="C2246" s="6">
        <v>0.59319999999999995</v>
      </c>
      <c r="D2246" s="7">
        <f t="shared" si="66"/>
        <v>0.69997599999999993</v>
      </c>
      <c r="E2246" s="6">
        <v>0.18837999999999999</v>
      </c>
    </row>
    <row r="2247" spans="1:6" x14ac:dyDescent="0.25">
      <c r="A2247" t="s">
        <v>2232</v>
      </c>
      <c r="B2247" s="5">
        <v>-15</v>
      </c>
      <c r="C2247" s="6">
        <v>0</v>
      </c>
      <c r="D2247" s="7">
        <f t="shared" si="66"/>
        <v>0</v>
      </c>
      <c r="E2247" s="6">
        <v>0</v>
      </c>
    </row>
    <row r="2248" spans="1:6" x14ac:dyDescent="0.25">
      <c r="A2248" t="s">
        <v>2233</v>
      </c>
      <c r="B2248" s="5">
        <v>5</v>
      </c>
      <c r="C2248" s="6">
        <v>0.24296999999999999</v>
      </c>
      <c r="D2248" s="7">
        <f t="shared" si="66"/>
        <v>0.28670459999999998</v>
      </c>
      <c r="E2248" s="6">
        <v>7.7160000000000006E-2</v>
      </c>
    </row>
    <row r="2249" spans="1:6" x14ac:dyDescent="0.25">
      <c r="A2249" t="s">
        <v>2234</v>
      </c>
      <c r="B2249" s="5">
        <v>-14</v>
      </c>
      <c r="C2249" s="6">
        <v>0</v>
      </c>
      <c r="D2249" s="7">
        <v>3</v>
      </c>
      <c r="E2249" s="6">
        <v>0</v>
      </c>
      <c r="F2249" s="8">
        <v>5</v>
      </c>
    </row>
    <row r="2250" spans="1:6" x14ac:dyDescent="0.25">
      <c r="A2250" t="s">
        <v>2235</v>
      </c>
      <c r="B2250" s="5">
        <v>21</v>
      </c>
      <c r="C2250" s="6">
        <v>0.84745000000000004</v>
      </c>
      <c r="D2250" s="7">
        <f t="shared" si="66"/>
        <v>0.99999100000000007</v>
      </c>
      <c r="E2250" s="6">
        <v>0.26912000000000003</v>
      </c>
    </row>
    <row r="2251" spans="1:6" x14ac:dyDescent="0.25">
      <c r="A2251" t="s">
        <v>2236</v>
      </c>
      <c r="B2251" s="5">
        <v>-1</v>
      </c>
      <c r="C2251" s="6">
        <v>0</v>
      </c>
      <c r="D2251" s="7">
        <v>13.5</v>
      </c>
      <c r="E2251" s="6">
        <v>0</v>
      </c>
    </row>
    <row r="2252" spans="1:6" x14ac:dyDescent="0.25">
      <c r="A2252" t="s">
        <v>2237</v>
      </c>
      <c r="D2252" s="7">
        <v>9.1999999999999993</v>
      </c>
    </row>
    <row r="2253" spans="1:6" x14ac:dyDescent="0.25">
      <c r="A2253" t="s">
        <v>2238</v>
      </c>
      <c r="B2253" s="5">
        <v>-1</v>
      </c>
      <c r="C2253" s="6">
        <v>2.65191</v>
      </c>
      <c r="D2253" s="7">
        <v>60</v>
      </c>
      <c r="E2253" s="6">
        <v>0.84214</v>
      </c>
    </row>
    <row r="2254" spans="1:6" x14ac:dyDescent="0.25">
      <c r="A2254" t="s">
        <v>2239</v>
      </c>
      <c r="B2254" s="5">
        <v>80</v>
      </c>
      <c r="C2254" s="6">
        <v>2.4152499999999999</v>
      </c>
      <c r="D2254" s="7">
        <v>48</v>
      </c>
      <c r="E2254" s="6">
        <v>0.76698999999999995</v>
      </c>
    </row>
    <row r="2255" spans="1:6" x14ac:dyDescent="0.25">
      <c r="A2255" t="s">
        <v>2240</v>
      </c>
      <c r="D2255" s="7">
        <v>5</v>
      </c>
    </row>
    <row r="2256" spans="1:6" x14ac:dyDescent="0.25">
      <c r="A2256" t="s">
        <v>2241</v>
      </c>
      <c r="B2256" s="5">
        <v>-7</v>
      </c>
      <c r="C2256" s="6">
        <v>0</v>
      </c>
      <c r="D2256" s="7">
        <v>8.5</v>
      </c>
      <c r="E2256" s="6">
        <v>0</v>
      </c>
    </row>
    <row r="2257" spans="1:6" x14ac:dyDescent="0.25">
      <c r="A2257" t="s">
        <v>2242</v>
      </c>
      <c r="D2257" s="7">
        <v>1.7</v>
      </c>
      <c r="F2257" s="8">
        <v>3.5</v>
      </c>
    </row>
    <row r="2258" spans="1:6" x14ac:dyDescent="0.25">
      <c r="A2258" t="s">
        <v>2243</v>
      </c>
      <c r="D2258" s="7">
        <v>1.4</v>
      </c>
      <c r="F2258" s="8">
        <v>3.5</v>
      </c>
    </row>
    <row r="2259" spans="1:6" x14ac:dyDescent="0.25">
      <c r="A2259" t="s">
        <v>2244</v>
      </c>
      <c r="D2259" s="7">
        <v>1.7</v>
      </c>
    </row>
    <row r="2260" spans="1:6" x14ac:dyDescent="0.25">
      <c r="A2260" t="s">
        <v>2245</v>
      </c>
      <c r="D2260" s="7">
        <v>8</v>
      </c>
    </row>
    <row r="2261" spans="1:6" x14ac:dyDescent="0.25">
      <c r="A2261" t="s">
        <v>2246</v>
      </c>
      <c r="D2261" s="7">
        <v>8</v>
      </c>
    </row>
    <row r="2262" spans="1:6" x14ac:dyDescent="0.25">
      <c r="A2262" t="s">
        <v>2247</v>
      </c>
      <c r="B2262" s="5">
        <v>-18</v>
      </c>
      <c r="C2262" s="6">
        <v>0</v>
      </c>
      <c r="D2262" s="7">
        <f t="shared" ref="D2262:D2274" si="67">+(C2262*0.18)+C2262</f>
        <v>0</v>
      </c>
      <c r="E2262" s="6">
        <v>0</v>
      </c>
    </row>
    <row r="2263" spans="1:6" x14ac:dyDescent="0.25">
      <c r="A2263" t="s">
        <v>2248</v>
      </c>
      <c r="B2263" s="5">
        <v>-2</v>
      </c>
      <c r="C2263" s="6">
        <v>0</v>
      </c>
      <c r="D2263" s="7">
        <v>95</v>
      </c>
      <c r="E2263" s="6">
        <v>0</v>
      </c>
    </row>
    <row r="2264" spans="1:6" x14ac:dyDescent="0.25">
      <c r="A2264" t="s">
        <v>2249</v>
      </c>
      <c r="B2264" s="5">
        <v>-3</v>
      </c>
      <c r="C2264" s="6">
        <v>0</v>
      </c>
      <c r="D2264" s="7">
        <f t="shared" si="67"/>
        <v>0</v>
      </c>
      <c r="E2264" s="6">
        <v>0</v>
      </c>
    </row>
    <row r="2265" spans="1:6" x14ac:dyDescent="0.25">
      <c r="A2265" t="s">
        <v>2250</v>
      </c>
      <c r="B2265" s="5">
        <v>12</v>
      </c>
      <c r="C2265" s="6">
        <v>1.6949099999999999</v>
      </c>
      <c r="D2265" s="7">
        <f t="shared" si="67"/>
        <v>1.9999937999999999</v>
      </c>
      <c r="E2265" s="6">
        <v>0.53824000000000005</v>
      </c>
    </row>
    <row r="2266" spans="1:6" x14ac:dyDescent="0.25">
      <c r="A2266" t="s">
        <v>2251</v>
      </c>
      <c r="B2266" s="5">
        <v>22</v>
      </c>
      <c r="C2266" s="6">
        <v>2.1185999999999998</v>
      </c>
      <c r="D2266" s="7">
        <f t="shared" si="67"/>
        <v>2.4999479999999998</v>
      </c>
      <c r="E2266" s="6">
        <v>0.67279</v>
      </c>
    </row>
    <row r="2267" spans="1:6" x14ac:dyDescent="0.25">
      <c r="A2267" t="s">
        <v>2252</v>
      </c>
      <c r="B2267" s="5">
        <v>-4</v>
      </c>
      <c r="C2267" s="6">
        <v>0</v>
      </c>
      <c r="D2267" s="7">
        <v>10.8</v>
      </c>
      <c r="E2267" s="6">
        <v>0</v>
      </c>
      <c r="F2267" s="8">
        <v>17</v>
      </c>
    </row>
    <row r="2268" spans="1:6" x14ac:dyDescent="0.25">
      <c r="A2268" t="s">
        <v>2253</v>
      </c>
      <c r="B2268" s="5">
        <v>24</v>
      </c>
      <c r="C2268" s="6">
        <v>2.2033800000000001</v>
      </c>
      <c r="D2268" s="7">
        <f t="shared" si="67"/>
        <v>2.5999884</v>
      </c>
      <c r="E2268" s="6">
        <v>0.69971000000000005</v>
      </c>
    </row>
    <row r="2269" spans="1:6" x14ac:dyDescent="0.25">
      <c r="A2269" t="s">
        <v>2254</v>
      </c>
      <c r="B2269" s="5">
        <v>495</v>
      </c>
      <c r="C2269" s="6">
        <v>5.0840000000000003E-2</v>
      </c>
      <c r="D2269" s="7">
        <f t="shared" si="67"/>
        <v>5.9991200000000001E-2</v>
      </c>
      <c r="E2269" s="6">
        <v>1.6140000000000002E-2</v>
      </c>
    </row>
    <row r="2270" spans="1:6" x14ac:dyDescent="0.25">
      <c r="A2270" t="s">
        <v>2255</v>
      </c>
      <c r="B2270" s="5">
        <v>500</v>
      </c>
      <c r="C2270" s="6">
        <v>6.1859999999999998E-2</v>
      </c>
      <c r="D2270" s="7">
        <f t="shared" si="67"/>
        <v>7.2994799999999999E-2</v>
      </c>
      <c r="E2270" s="6">
        <v>1.9640000000000001E-2</v>
      </c>
    </row>
    <row r="2271" spans="1:6" x14ac:dyDescent="0.25">
      <c r="A2271" t="s">
        <v>2256</v>
      </c>
      <c r="B2271" s="5">
        <v>500</v>
      </c>
      <c r="C2271" s="6">
        <v>7.2040000000000007E-2</v>
      </c>
      <c r="D2271" s="7">
        <f t="shared" si="67"/>
        <v>8.5007200000000005E-2</v>
      </c>
      <c r="E2271" s="6">
        <v>2.2880000000000001E-2</v>
      </c>
    </row>
    <row r="2272" spans="1:6" x14ac:dyDescent="0.25">
      <c r="A2272" t="s">
        <v>2257</v>
      </c>
      <c r="B2272" s="5">
        <v>500</v>
      </c>
      <c r="C2272" s="6">
        <v>4.6620000000000002E-2</v>
      </c>
      <c r="D2272" s="7">
        <f t="shared" si="67"/>
        <v>5.5011600000000001E-2</v>
      </c>
      <c r="E2272" s="6">
        <v>1.4800000000000001E-2</v>
      </c>
    </row>
    <row r="2273" spans="1:5" x14ac:dyDescent="0.25">
      <c r="A2273" t="s">
        <v>2258</v>
      </c>
      <c r="B2273" s="5">
        <v>1000</v>
      </c>
      <c r="C2273" s="6">
        <v>2.3730000000000001E-2</v>
      </c>
      <c r="D2273" s="7">
        <f t="shared" si="67"/>
        <v>2.8001400000000003E-2</v>
      </c>
      <c r="E2273" s="6">
        <v>7.5399999999999998E-3</v>
      </c>
    </row>
    <row r="2274" spans="1:5" x14ac:dyDescent="0.25">
      <c r="A2274" t="s">
        <v>2259</v>
      </c>
      <c r="B2274" s="5">
        <v>1000</v>
      </c>
      <c r="C2274" s="6">
        <v>3.814E-2</v>
      </c>
      <c r="D2274" s="7">
        <f t="shared" si="67"/>
        <v>4.5005200000000002E-2</v>
      </c>
      <c r="E2274" s="6">
        <v>1.2109999999999999E-2</v>
      </c>
    </row>
    <row r="2275" spans="1:5" x14ac:dyDescent="0.25">
      <c r="A2275" t="s">
        <v>2260</v>
      </c>
      <c r="D2275" s="7">
        <v>0.04</v>
      </c>
    </row>
    <row r="2276" spans="1:5" x14ac:dyDescent="0.25">
      <c r="A2276" t="s">
        <v>2261</v>
      </c>
      <c r="B2276" s="5">
        <v>753</v>
      </c>
      <c r="C2276" s="6">
        <v>9.1599999999999997E-3</v>
      </c>
      <c r="D2276" s="7">
        <f>+(C2276*0.18)+C2276</f>
        <v>1.08088E-2</v>
      </c>
      <c r="E2276" s="6">
        <v>2.9099999999999998E-3</v>
      </c>
    </row>
    <row r="2277" spans="1:5" x14ac:dyDescent="0.25">
      <c r="A2277" t="s">
        <v>2262</v>
      </c>
      <c r="B2277" s="5">
        <v>1699</v>
      </c>
      <c r="C2277" s="6">
        <v>1.941E-2</v>
      </c>
      <c r="D2277" s="7">
        <v>0.03</v>
      </c>
      <c r="E2277" s="6">
        <v>6.1599999999999997E-3</v>
      </c>
    </row>
    <row r="2278" spans="1:5" x14ac:dyDescent="0.25">
      <c r="A2278" t="s">
        <v>2263</v>
      </c>
      <c r="B2278" s="5">
        <v>1886</v>
      </c>
      <c r="C2278" s="6">
        <v>2.2679999999999999E-2</v>
      </c>
      <c r="D2278" s="7">
        <f t="shared" ref="D2278:D2288" si="68">+(C2278*0.18)+C2278</f>
        <v>2.6762399999999999E-2</v>
      </c>
      <c r="E2278" s="6">
        <v>7.1999999999999998E-3</v>
      </c>
    </row>
    <row r="2279" spans="1:5" x14ac:dyDescent="0.25">
      <c r="A2279" t="s">
        <v>2264</v>
      </c>
      <c r="B2279" s="5">
        <v>793</v>
      </c>
      <c r="C2279" s="6">
        <v>1.4840000000000001E-2</v>
      </c>
      <c r="D2279" s="7">
        <f t="shared" si="68"/>
        <v>1.7511200000000001E-2</v>
      </c>
      <c r="E2279" s="6">
        <v>4.7099999999999998E-3</v>
      </c>
    </row>
    <row r="2280" spans="1:5" x14ac:dyDescent="0.25">
      <c r="A2280" t="s">
        <v>2265</v>
      </c>
      <c r="B2280" s="5">
        <v>987</v>
      </c>
      <c r="C2280" s="6">
        <v>1.6299999999999999E-2</v>
      </c>
      <c r="D2280" s="7">
        <f t="shared" si="68"/>
        <v>1.9233999999999998E-2</v>
      </c>
      <c r="E2280" s="6">
        <v>5.1799999999999997E-3</v>
      </c>
    </row>
    <row r="2281" spans="1:5" x14ac:dyDescent="0.25">
      <c r="A2281" t="s">
        <v>2266</v>
      </c>
      <c r="B2281" s="5">
        <v>782</v>
      </c>
      <c r="C2281" s="6">
        <v>1.8079999999999999E-2</v>
      </c>
      <c r="D2281" s="7">
        <f t="shared" si="68"/>
        <v>2.13344E-2</v>
      </c>
      <c r="E2281" s="6">
        <v>5.7400000000000003E-3</v>
      </c>
    </row>
    <row r="2282" spans="1:5" x14ac:dyDescent="0.25">
      <c r="A2282" t="s">
        <v>2267</v>
      </c>
      <c r="B2282" s="5">
        <v>996</v>
      </c>
      <c r="C2282" s="6">
        <v>2.264E-2</v>
      </c>
      <c r="D2282" s="7">
        <f t="shared" si="68"/>
        <v>2.6715200000000001E-2</v>
      </c>
      <c r="E2282" s="6">
        <v>7.1900000000000002E-3</v>
      </c>
    </row>
    <row r="2283" spans="1:5" x14ac:dyDescent="0.25">
      <c r="A2283" t="s">
        <v>2268</v>
      </c>
      <c r="B2283" s="5">
        <v>951</v>
      </c>
      <c r="C2283" s="6">
        <v>2.461E-2</v>
      </c>
      <c r="D2283" s="7">
        <f t="shared" si="68"/>
        <v>2.9039800000000001E-2</v>
      </c>
      <c r="E2283" s="6">
        <v>7.8200000000000006E-3</v>
      </c>
    </row>
    <row r="2284" spans="1:5" x14ac:dyDescent="0.25">
      <c r="A2284" t="s">
        <v>2269</v>
      </c>
      <c r="B2284" s="5">
        <v>936</v>
      </c>
      <c r="C2284" s="6">
        <v>1.174E-2</v>
      </c>
      <c r="D2284" s="7">
        <f t="shared" si="68"/>
        <v>1.38532E-2</v>
      </c>
      <c r="E2284" s="6">
        <v>3.7299999999999998E-3</v>
      </c>
    </row>
    <row r="2285" spans="1:5" x14ac:dyDescent="0.25">
      <c r="A2285" t="s">
        <v>2270</v>
      </c>
      <c r="B2285" s="5">
        <v>1410</v>
      </c>
      <c r="C2285" s="6">
        <v>1.3169999999999999E-2</v>
      </c>
      <c r="D2285" s="7">
        <f t="shared" si="68"/>
        <v>1.5540599999999998E-2</v>
      </c>
      <c r="E2285" s="6">
        <v>4.1799999999999997E-3</v>
      </c>
    </row>
    <row r="2286" spans="1:5" x14ac:dyDescent="0.25">
      <c r="A2286" t="s">
        <v>2271</v>
      </c>
      <c r="B2286" s="5">
        <v>1514</v>
      </c>
      <c r="C2286" s="6">
        <v>1.562E-2</v>
      </c>
      <c r="D2286" s="7">
        <f t="shared" si="68"/>
        <v>1.8431599999999999E-2</v>
      </c>
      <c r="E2286" s="6">
        <v>4.96E-3</v>
      </c>
    </row>
    <row r="2287" spans="1:5" x14ac:dyDescent="0.25">
      <c r="A2287" t="s">
        <v>2272</v>
      </c>
      <c r="B2287" s="5">
        <v>952</v>
      </c>
      <c r="C2287" s="6">
        <v>1.491E-2</v>
      </c>
      <c r="D2287" s="7">
        <f t="shared" si="68"/>
        <v>1.75938E-2</v>
      </c>
      <c r="E2287" s="6">
        <v>4.7299999999999998E-3</v>
      </c>
    </row>
    <row r="2288" spans="1:5" x14ac:dyDescent="0.25">
      <c r="A2288" t="s">
        <v>2273</v>
      </c>
      <c r="B2288" s="5">
        <v>813</v>
      </c>
      <c r="C2288" s="6">
        <v>2.1129999999999999E-2</v>
      </c>
      <c r="D2288" s="7">
        <f t="shared" si="68"/>
        <v>2.4933399999999998E-2</v>
      </c>
      <c r="E2288" s="6">
        <v>5.3499999999999997E-3</v>
      </c>
    </row>
    <row r="2289" spans="1:5" x14ac:dyDescent="0.25">
      <c r="A2289" t="s">
        <v>2274</v>
      </c>
      <c r="B2289" s="5">
        <v>1819</v>
      </c>
      <c r="C2289" s="6">
        <v>3.4520000000000002E-2</v>
      </c>
      <c r="D2289" s="7">
        <v>0.05</v>
      </c>
      <c r="E2289" s="6">
        <v>1.0959999999999999E-2</v>
      </c>
    </row>
    <row r="2290" spans="1:5" x14ac:dyDescent="0.25">
      <c r="A2290" t="s">
        <v>2275</v>
      </c>
      <c r="B2290" s="5">
        <v>894</v>
      </c>
      <c r="C2290" s="6">
        <v>2.5420000000000002E-2</v>
      </c>
      <c r="D2290" s="7">
        <f>+(C2290*0.18)+C2290</f>
        <v>2.9995600000000001E-2</v>
      </c>
      <c r="E2290" s="6">
        <v>8.0700000000000008E-3</v>
      </c>
    </row>
    <row r="2291" spans="1:5" x14ac:dyDescent="0.25">
      <c r="A2291" t="s">
        <v>2276</v>
      </c>
      <c r="B2291" s="5">
        <v>1730</v>
      </c>
      <c r="C2291" s="6">
        <v>4.5190000000000001E-2</v>
      </c>
      <c r="D2291" s="7">
        <v>0.06</v>
      </c>
      <c r="E2291" s="6">
        <v>1.435E-2</v>
      </c>
    </row>
    <row r="2292" spans="1:5" x14ac:dyDescent="0.25">
      <c r="A2292" t="s">
        <v>2277</v>
      </c>
      <c r="B2292" s="5">
        <v>920</v>
      </c>
      <c r="C2292" s="6">
        <v>2.7369999999999998E-2</v>
      </c>
      <c r="D2292" s="7">
        <f>+(C2292*0.18)+C2292</f>
        <v>3.2296599999999995E-2</v>
      </c>
      <c r="E2292" s="6">
        <v>8.6899999999999998E-3</v>
      </c>
    </row>
    <row r="2293" spans="1:5" x14ac:dyDescent="0.25">
      <c r="A2293" t="s">
        <v>2278</v>
      </c>
      <c r="B2293" s="5">
        <v>451</v>
      </c>
      <c r="C2293" s="6">
        <v>2.1420000000000002E-2</v>
      </c>
      <c r="D2293" s="7">
        <f>+(C2293*0.18)+C2293</f>
        <v>2.5275600000000002E-2</v>
      </c>
      <c r="E2293" s="6">
        <v>6.7999999999999996E-3</v>
      </c>
    </row>
    <row r="2294" spans="1:5" x14ac:dyDescent="0.25">
      <c r="A2294" t="s">
        <v>2279</v>
      </c>
      <c r="B2294" s="5">
        <v>904</v>
      </c>
      <c r="C2294" s="6">
        <v>1.9E-2</v>
      </c>
      <c r="D2294" s="7">
        <f>+(C2294*0.18)+C2294</f>
        <v>2.2419999999999999E-2</v>
      </c>
      <c r="E2294" s="6">
        <v>6.0299999999999998E-3</v>
      </c>
    </row>
    <row r="2295" spans="1:5" x14ac:dyDescent="0.25">
      <c r="A2295" t="s">
        <v>2280</v>
      </c>
      <c r="B2295" s="5">
        <v>818</v>
      </c>
      <c r="C2295" s="6">
        <v>4.7129999999999998E-2</v>
      </c>
      <c r="D2295" s="7">
        <v>0.11</v>
      </c>
      <c r="E2295" s="6">
        <v>1.4970000000000001E-2</v>
      </c>
    </row>
    <row r="2296" spans="1:5" x14ac:dyDescent="0.25">
      <c r="A2296" t="s">
        <v>2281</v>
      </c>
      <c r="D2296" s="7">
        <v>0.09</v>
      </c>
    </row>
    <row r="2297" spans="1:5" x14ac:dyDescent="0.25">
      <c r="A2297" t="s">
        <v>2282</v>
      </c>
      <c r="B2297" s="5">
        <v>837</v>
      </c>
      <c r="C2297" s="6">
        <v>5.4309999999999997E-2</v>
      </c>
      <c r="D2297" s="7">
        <f t="shared" ref="D2297:D2329" si="69">+(C2297*0.18)+C2297</f>
        <v>6.4085799999999998E-2</v>
      </c>
      <c r="E2297" s="6">
        <v>1.7250000000000001E-2</v>
      </c>
    </row>
    <row r="2298" spans="1:5" x14ac:dyDescent="0.25">
      <c r="A2298" t="s">
        <v>2283</v>
      </c>
      <c r="B2298" s="5">
        <v>448</v>
      </c>
      <c r="C2298" s="6">
        <v>7.6270000000000004E-2</v>
      </c>
      <c r="D2298" s="7">
        <f t="shared" si="69"/>
        <v>8.9998600000000012E-2</v>
      </c>
      <c r="E2298" s="6">
        <v>2.4219999999999998E-2</v>
      </c>
    </row>
    <row r="2299" spans="1:5" x14ac:dyDescent="0.25">
      <c r="A2299" t="s">
        <v>2284</v>
      </c>
      <c r="B2299" s="5">
        <v>500</v>
      </c>
      <c r="C2299" s="6">
        <v>9.3219999999999997E-2</v>
      </c>
      <c r="D2299" s="7">
        <f t="shared" si="69"/>
        <v>0.1099996</v>
      </c>
      <c r="E2299" s="6">
        <v>2.9600000000000001E-2</v>
      </c>
    </row>
    <row r="2300" spans="1:5" x14ac:dyDescent="0.25">
      <c r="A2300" t="s">
        <v>2285</v>
      </c>
      <c r="B2300" s="5">
        <v>1000</v>
      </c>
      <c r="C2300" s="6">
        <v>0.11432</v>
      </c>
      <c r="D2300" s="7">
        <f t="shared" si="69"/>
        <v>0.13489760000000001</v>
      </c>
      <c r="E2300" s="6">
        <v>5.51884</v>
      </c>
    </row>
    <row r="2301" spans="1:5" x14ac:dyDescent="0.25">
      <c r="A2301" t="s">
        <v>2286</v>
      </c>
      <c r="B2301" s="5">
        <v>100</v>
      </c>
      <c r="C2301" s="6">
        <v>3.0499999999999999E-2</v>
      </c>
      <c r="D2301" s="7">
        <f t="shared" si="69"/>
        <v>3.5990000000000001E-2</v>
      </c>
      <c r="E2301" s="6">
        <v>9.6900000000000007E-3</v>
      </c>
    </row>
    <row r="2302" spans="1:5" x14ac:dyDescent="0.25">
      <c r="A2302" t="s">
        <v>2287</v>
      </c>
      <c r="B2302" s="5">
        <v>100</v>
      </c>
      <c r="C2302" s="6">
        <v>3.474E-2</v>
      </c>
      <c r="D2302" s="7">
        <f t="shared" si="69"/>
        <v>4.09932E-2</v>
      </c>
      <c r="E2302" s="6">
        <v>1.103E-2</v>
      </c>
    </row>
    <row r="2303" spans="1:5" x14ac:dyDescent="0.25">
      <c r="A2303" t="s">
        <v>2288</v>
      </c>
      <c r="B2303" s="5">
        <v>100</v>
      </c>
      <c r="C2303" s="6">
        <v>2.5420000000000002E-2</v>
      </c>
      <c r="D2303" s="7">
        <f t="shared" si="69"/>
        <v>2.9995600000000001E-2</v>
      </c>
      <c r="E2303" s="6">
        <v>8.0700000000000008E-3</v>
      </c>
    </row>
    <row r="2304" spans="1:5" x14ac:dyDescent="0.25">
      <c r="A2304" t="s">
        <v>2289</v>
      </c>
      <c r="B2304" s="5">
        <v>100</v>
      </c>
      <c r="C2304" s="6">
        <v>2.9659999999999999E-2</v>
      </c>
      <c r="D2304" s="7">
        <f t="shared" si="69"/>
        <v>3.4998799999999997E-2</v>
      </c>
      <c r="E2304" s="6">
        <v>9.4199999999999996E-3</v>
      </c>
    </row>
    <row r="2305" spans="1:6" x14ac:dyDescent="0.25">
      <c r="A2305" t="s">
        <v>2290</v>
      </c>
      <c r="B2305" s="5">
        <v>100</v>
      </c>
      <c r="C2305" s="6">
        <v>3.3050000000000003E-2</v>
      </c>
      <c r="D2305" s="7">
        <f t="shared" si="69"/>
        <v>3.8999000000000006E-2</v>
      </c>
      <c r="E2305" s="6">
        <v>1.0500000000000001E-2</v>
      </c>
    </row>
    <row r="2306" spans="1:6" x14ac:dyDescent="0.25">
      <c r="A2306" t="s">
        <v>2291</v>
      </c>
      <c r="D2306" s="7">
        <v>0.28000000000000003</v>
      </c>
    </row>
    <row r="2307" spans="1:6" x14ac:dyDescent="0.25">
      <c r="A2307" t="s">
        <v>2292</v>
      </c>
      <c r="D2307" s="7">
        <v>0.33</v>
      </c>
    </row>
    <row r="2308" spans="1:6" x14ac:dyDescent="0.25">
      <c r="A2308" t="s">
        <v>2293</v>
      </c>
      <c r="D2308" s="7">
        <v>0.2</v>
      </c>
    </row>
    <row r="2309" spans="1:6" x14ac:dyDescent="0.25">
      <c r="A2309" t="s">
        <v>2294</v>
      </c>
      <c r="D2309" s="7">
        <v>0.2</v>
      </c>
    </row>
    <row r="2310" spans="1:6" x14ac:dyDescent="0.25">
      <c r="A2310" t="s">
        <v>2295</v>
      </c>
      <c r="D2310" s="7">
        <v>0.22</v>
      </c>
    </row>
    <row r="2311" spans="1:6" x14ac:dyDescent="0.25">
      <c r="A2311" t="s">
        <v>2296</v>
      </c>
      <c r="D2311" s="7">
        <v>0.25</v>
      </c>
    </row>
    <row r="2312" spans="1:6" x14ac:dyDescent="0.25">
      <c r="A2312" t="s">
        <v>2297</v>
      </c>
      <c r="B2312" s="5">
        <v>-3</v>
      </c>
      <c r="C2312" s="6">
        <v>0</v>
      </c>
      <c r="D2312" s="7">
        <v>2</v>
      </c>
      <c r="E2312" s="6">
        <v>0</v>
      </c>
      <c r="F2312" s="8">
        <v>4</v>
      </c>
    </row>
    <row r="2313" spans="1:6" x14ac:dyDescent="0.25">
      <c r="A2313" t="s">
        <v>2298</v>
      </c>
      <c r="B2313" s="5">
        <v>-4</v>
      </c>
      <c r="C2313" s="6">
        <v>0</v>
      </c>
      <c r="D2313" s="7">
        <v>6.5</v>
      </c>
      <c r="E2313" s="6">
        <v>0</v>
      </c>
      <c r="F2313" s="8">
        <v>12</v>
      </c>
    </row>
    <row r="2314" spans="1:6" x14ac:dyDescent="0.25">
      <c r="A2314" t="s">
        <v>2299</v>
      </c>
      <c r="D2314" s="7">
        <v>55</v>
      </c>
    </row>
    <row r="2315" spans="1:6" x14ac:dyDescent="0.25">
      <c r="A2315" t="s">
        <v>2300</v>
      </c>
      <c r="D2315" s="7">
        <v>4.5</v>
      </c>
    </row>
    <row r="2316" spans="1:6" x14ac:dyDescent="0.25">
      <c r="A2316" t="s">
        <v>2301</v>
      </c>
      <c r="D2316" s="7">
        <v>5</v>
      </c>
    </row>
    <row r="2317" spans="1:6" x14ac:dyDescent="0.25">
      <c r="A2317" t="s">
        <v>2302</v>
      </c>
      <c r="D2317" s="7">
        <v>19</v>
      </c>
      <c r="F2317" s="8">
        <v>26</v>
      </c>
    </row>
    <row r="2318" spans="1:6" x14ac:dyDescent="0.25">
      <c r="A2318" t="s">
        <v>2303</v>
      </c>
      <c r="D2318" s="7">
        <v>190</v>
      </c>
    </row>
    <row r="2319" spans="1:6" x14ac:dyDescent="0.25">
      <c r="A2319" t="s">
        <v>2304</v>
      </c>
      <c r="D2319" s="7">
        <v>115</v>
      </c>
    </row>
    <row r="2320" spans="1:6" x14ac:dyDescent="0.25">
      <c r="A2320" t="s">
        <v>2305</v>
      </c>
      <c r="D2320" s="7">
        <v>95</v>
      </c>
    </row>
    <row r="2321" spans="1:6" x14ac:dyDescent="0.25">
      <c r="A2321" t="s">
        <v>2306</v>
      </c>
      <c r="D2321" s="7">
        <v>10</v>
      </c>
    </row>
    <row r="2322" spans="1:6" x14ac:dyDescent="0.25">
      <c r="A2322" t="s">
        <v>2307</v>
      </c>
      <c r="B2322" s="5">
        <v>5</v>
      </c>
      <c r="C2322" s="6">
        <v>3.8135500000000002</v>
      </c>
      <c r="D2322" s="7">
        <f t="shared" si="69"/>
        <v>4.4999890000000002</v>
      </c>
      <c r="E2322" s="6">
        <v>0.96545999999999998</v>
      </c>
      <c r="F2322" s="8">
        <v>12</v>
      </c>
    </row>
    <row r="2323" spans="1:6" x14ac:dyDescent="0.25">
      <c r="A2323" t="s">
        <v>2308</v>
      </c>
      <c r="B2323" s="5">
        <v>-1</v>
      </c>
      <c r="C2323" s="6">
        <v>0</v>
      </c>
      <c r="D2323" s="7">
        <f t="shared" si="69"/>
        <v>0</v>
      </c>
      <c r="E2323" s="6">
        <v>0</v>
      </c>
    </row>
    <row r="2324" spans="1:6" x14ac:dyDescent="0.25">
      <c r="A2324" t="s">
        <v>2309</v>
      </c>
      <c r="B2324" s="5">
        <v>21</v>
      </c>
      <c r="C2324" s="6">
        <v>29.28</v>
      </c>
      <c r="D2324" s="7">
        <v>36.9</v>
      </c>
      <c r="E2324" s="6">
        <v>9.29819</v>
      </c>
    </row>
    <row r="2325" spans="1:6" x14ac:dyDescent="0.25">
      <c r="A2325" t="s">
        <v>2310</v>
      </c>
      <c r="B2325" s="5">
        <v>10</v>
      </c>
      <c r="C2325" s="6">
        <v>0</v>
      </c>
      <c r="D2325" s="7">
        <f t="shared" si="69"/>
        <v>0</v>
      </c>
      <c r="E2325" s="6">
        <v>0</v>
      </c>
    </row>
    <row r="2326" spans="1:6" x14ac:dyDescent="0.25">
      <c r="A2326" t="s">
        <v>2311</v>
      </c>
      <c r="B2326" s="5">
        <v>-6</v>
      </c>
      <c r="C2326" s="6">
        <v>0</v>
      </c>
      <c r="D2326" s="7">
        <f t="shared" si="69"/>
        <v>0</v>
      </c>
      <c r="E2326" s="6">
        <v>0</v>
      </c>
    </row>
    <row r="2327" spans="1:6" x14ac:dyDescent="0.25">
      <c r="A2327" t="s">
        <v>2312</v>
      </c>
      <c r="B2327" s="5">
        <v>5</v>
      </c>
      <c r="C2327" s="6">
        <v>4.1186400000000001</v>
      </c>
      <c r="D2327" s="7">
        <f t="shared" si="69"/>
        <v>4.8599952000000002</v>
      </c>
      <c r="E2327" s="6">
        <v>1.30792</v>
      </c>
    </row>
    <row r="2328" spans="1:6" x14ac:dyDescent="0.25">
      <c r="A2328" t="s">
        <v>2313</v>
      </c>
      <c r="B2328" s="5">
        <v>10</v>
      </c>
      <c r="C2328" s="6">
        <v>1.1299399999999999</v>
      </c>
      <c r="D2328" s="7">
        <f t="shared" si="69"/>
        <v>1.3333291999999999</v>
      </c>
      <c r="E2328" s="6">
        <v>0.35882999999999998</v>
      </c>
    </row>
    <row r="2329" spans="1:6" x14ac:dyDescent="0.25">
      <c r="A2329" t="s">
        <v>2314</v>
      </c>
      <c r="B2329" s="5">
        <v>2</v>
      </c>
      <c r="C2329" s="6">
        <v>6.0338900000000004</v>
      </c>
      <c r="D2329" s="7">
        <f t="shared" si="69"/>
        <v>7.1199902000000002</v>
      </c>
      <c r="E2329" s="6">
        <v>1.9161300000000001</v>
      </c>
    </row>
    <row r="2330" spans="1:6" x14ac:dyDescent="0.25">
      <c r="A2330" t="s">
        <v>2315</v>
      </c>
      <c r="B2330" s="5">
        <v>11</v>
      </c>
      <c r="C2330" s="6">
        <v>2.8248500000000001</v>
      </c>
      <c r="D2330" s="7">
        <v>4</v>
      </c>
      <c r="E2330" s="6">
        <v>0.89705999999999997</v>
      </c>
    </row>
    <row r="2331" spans="1:6" x14ac:dyDescent="0.25">
      <c r="A2331" t="s">
        <v>2316</v>
      </c>
      <c r="B2331" s="5">
        <v>-1</v>
      </c>
      <c r="C2331" s="6">
        <v>0</v>
      </c>
      <c r="D2331" s="7">
        <v>1.7</v>
      </c>
      <c r="E2331" s="6">
        <v>0</v>
      </c>
      <c r="F2331" s="8">
        <v>5</v>
      </c>
    </row>
    <row r="2332" spans="1:6" x14ac:dyDescent="0.25">
      <c r="A2332" t="s">
        <v>2317</v>
      </c>
      <c r="D2332" s="7">
        <v>2.1</v>
      </c>
      <c r="F2332" s="8">
        <v>7</v>
      </c>
    </row>
    <row r="2333" spans="1:6" x14ac:dyDescent="0.25">
      <c r="A2333" t="s">
        <v>1743</v>
      </c>
      <c r="D2333" s="7">
        <v>17.600000000000001</v>
      </c>
    </row>
    <row r="2334" spans="1:6" x14ac:dyDescent="0.25">
      <c r="A2334" t="s">
        <v>2318</v>
      </c>
      <c r="B2334" s="5">
        <v>-7.5</v>
      </c>
      <c r="C2334" s="6">
        <v>2.9043100000000002</v>
      </c>
      <c r="D2334" s="7">
        <v>3.5</v>
      </c>
      <c r="E2334" s="6">
        <v>0.73526999999999998</v>
      </c>
      <c r="F2334" s="8">
        <v>6</v>
      </c>
    </row>
    <row r="2335" spans="1:6" x14ac:dyDescent="0.25">
      <c r="A2335" t="s">
        <v>2319</v>
      </c>
      <c r="B2335" s="5">
        <v>61</v>
      </c>
      <c r="C2335" s="6">
        <v>21.81212</v>
      </c>
      <c r="D2335" s="7">
        <v>28.5</v>
      </c>
      <c r="E2335" s="6">
        <v>6.9266800000000002</v>
      </c>
    </row>
    <row r="2336" spans="1:6" x14ac:dyDescent="0.25">
      <c r="A2336" t="s">
        <v>2320</v>
      </c>
      <c r="D2336" s="7">
        <v>30</v>
      </c>
    </row>
    <row r="2337" spans="1:6" x14ac:dyDescent="0.25">
      <c r="A2337" t="s">
        <v>2321</v>
      </c>
      <c r="B2337" s="5">
        <v>70</v>
      </c>
      <c r="C2337" s="6">
        <v>20.05856</v>
      </c>
      <c r="D2337" s="7">
        <f>+(C2337*0.18)+C2337</f>
        <v>23.669100799999999</v>
      </c>
      <c r="E2337" s="6">
        <v>6.3698199999999998</v>
      </c>
    </row>
    <row r="2338" spans="1:6" x14ac:dyDescent="0.25">
      <c r="A2338" t="s">
        <v>2322</v>
      </c>
      <c r="B2338" s="5">
        <v>-3</v>
      </c>
      <c r="C2338" s="6">
        <v>0</v>
      </c>
      <c r="D2338" s="7">
        <v>31.5</v>
      </c>
      <c r="E2338" s="6">
        <v>0</v>
      </c>
    </row>
    <row r="2339" spans="1:6" x14ac:dyDescent="0.25">
      <c r="A2339" t="s">
        <v>2323</v>
      </c>
      <c r="B2339" s="5">
        <v>99</v>
      </c>
      <c r="C2339" s="6">
        <v>25.595690000000001</v>
      </c>
      <c r="D2339" s="7">
        <v>33.5</v>
      </c>
      <c r="E2339" s="6">
        <v>6.4799199999999999</v>
      </c>
    </row>
    <row r="2340" spans="1:6" x14ac:dyDescent="0.25">
      <c r="A2340" t="s">
        <v>2324</v>
      </c>
      <c r="B2340" s="5">
        <v>-1</v>
      </c>
      <c r="C2340" s="6">
        <v>0</v>
      </c>
      <c r="D2340" s="7">
        <f>+(C2340*0.18)+C2340</f>
        <v>0</v>
      </c>
      <c r="E2340" s="6">
        <v>0</v>
      </c>
    </row>
    <row r="2341" spans="1:6" x14ac:dyDescent="0.25">
      <c r="A2341" t="s">
        <v>2325</v>
      </c>
      <c r="B2341" s="5">
        <v>27</v>
      </c>
      <c r="C2341" s="6">
        <v>33.128639999999997</v>
      </c>
      <c r="D2341" s="7">
        <v>49</v>
      </c>
      <c r="E2341" s="6">
        <v>10.52037</v>
      </c>
    </row>
    <row r="2342" spans="1:6" x14ac:dyDescent="0.25">
      <c r="A2342" t="s">
        <v>2326</v>
      </c>
      <c r="B2342" s="5">
        <v>11</v>
      </c>
      <c r="C2342" s="6">
        <v>46.402149999999999</v>
      </c>
      <c r="D2342" s="7">
        <f t="shared" ref="D2342:D2380" si="70">+(C2342*0.18)+C2342</f>
        <v>54.754536999999999</v>
      </c>
      <c r="E2342" s="6">
        <v>14.735519999999999</v>
      </c>
    </row>
    <row r="2343" spans="1:6" x14ac:dyDescent="0.25">
      <c r="A2343" t="s">
        <v>2327</v>
      </c>
      <c r="B2343" s="5">
        <v>-7</v>
      </c>
      <c r="C2343" s="6">
        <v>0</v>
      </c>
      <c r="D2343" s="7">
        <f>22.5/6</f>
        <v>3.75</v>
      </c>
      <c r="E2343" s="6">
        <v>0</v>
      </c>
      <c r="F2343" s="8">
        <v>7</v>
      </c>
    </row>
    <row r="2344" spans="1:6" x14ac:dyDescent="0.25">
      <c r="A2344" t="s">
        <v>2328</v>
      </c>
      <c r="D2344" s="7">
        <v>7.8</v>
      </c>
      <c r="F2344" s="8">
        <v>12</v>
      </c>
    </row>
    <row r="2345" spans="1:6" x14ac:dyDescent="0.25">
      <c r="A2345" t="s">
        <v>2329</v>
      </c>
      <c r="D2345" s="7">
        <v>1.75</v>
      </c>
    </row>
    <row r="2346" spans="1:6" x14ac:dyDescent="0.25">
      <c r="A2346" t="s">
        <v>2330</v>
      </c>
      <c r="D2346" s="7">
        <v>17.5</v>
      </c>
      <c r="F2346" s="8">
        <v>23</v>
      </c>
    </row>
    <row r="2347" spans="1:6" x14ac:dyDescent="0.25">
      <c r="A2347" t="s">
        <v>2331</v>
      </c>
      <c r="D2347" s="7">
        <v>4</v>
      </c>
    </row>
    <row r="2348" spans="1:6" x14ac:dyDescent="0.25">
      <c r="A2348" t="s">
        <v>2332</v>
      </c>
      <c r="D2348" s="7"/>
      <c r="F2348" s="8">
        <v>7.5</v>
      </c>
    </row>
    <row r="2349" spans="1:6" x14ac:dyDescent="0.25">
      <c r="A2349" t="s">
        <v>2333</v>
      </c>
      <c r="D2349" s="7"/>
      <c r="F2349" s="8">
        <v>9</v>
      </c>
    </row>
    <row r="2350" spans="1:6" x14ac:dyDescent="0.25">
      <c r="A2350" t="s">
        <v>2334</v>
      </c>
      <c r="D2350" s="7"/>
      <c r="F2350" s="8">
        <v>35</v>
      </c>
    </row>
    <row r="2351" spans="1:6" x14ac:dyDescent="0.25">
      <c r="A2351" t="s">
        <v>2335</v>
      </c>
      <c r="D2351" s="7">
        <v>45</v>
      </c>
      <c r="F2351" s="8">
        <v>52</v>
      </c>
    </row>
    <row r="2352" spans="1:6" x14ac:dyDescent="0.25">
      <c r="A2352" t="s">
        <v>2336</v>
      </c>
      <c r="B2352" s="5">
        <v>38</v>
      </c>
      <c r="C2352" s="6">
        <v>10.423719999999999</v>
      </c>
      <c r="D2352" s="7">
        <f t="shared" si="70"/>
        <v>12.2999896</v>
      </c>
      <c r="E2352" s="6">
        <v>3.3101699999999998</v>
      </c>
    </row>
    <row r="2353" spans="1:5" x14ac:dyDescent="0.25">
      <c r="A2353" t="s">
        <v>2337</v>
      </c>
      <c r="B2353" s="5">
        <v>10</v>
      </c>
      <c r="C2353" s="6">
        <v>21.864409999999999</v>
      </c>
      <c r="D2353" s="7">
        <f t="shared" si="70"/>
        <v>25.800003799999999</v>
      </c>
      <c r="E2353" s="6">
        <v>6.9432900000000002</v>
      </c>
    </row>
    <row r="2354" spans="1:5" x14ac:dyDescent="0.25">
      <c r="A2354" t="s">
        <v>2338</v>
      </c>
      <c r="B2354" s="5">
        <v>17</v>
      </c>
      <c r="C2354" s="6">
        <v>21.412179999999999</v>
      </c>
      <c r="D2354" s="7">
        <f t="shared" si="70"/>
        <v>25.266372399999998</v>
      </c>
      <c r="E2354" s="6">
        <v>6.7996800000000004</v>
      </c>
    </row>
    <row r="2355" spans="1:5" x14ac:dyDescent="0.25">
      <c r="A2355" t="s">
        <v>2339</v>
      </c>
      <c r="B2355" s="5">
        <v>8</v>
      </c>
      <c r="C2355" s="6">
        <v>5.08474</v>
      </c>
      <c r="D2355" s="7">
        <f t="shared" si="70"/>
        <v>5.9999932000000005</v>
      </c>
      <c r="E2355" s="6">
        <v>1.6147199999999999</v>
      </c>
    </row>
    <row r="2356" spans="1:5" x14ac:dyDescent="0.25">
      <c r="A2356" t="s">
        <v>2340</v>
      </c>
      <c r="B2356" s="5">
        <v>20</v>
      </c>
      <c r="C2356" s="6">
        <v>17.288799999999998</v>
      </c>
      <c r="D2356" s="7">
        <f t="shared" si="70"/>
        <v>20.400783999999998</v>
      </c>
      <c r="E2356" s="6">
        <v>4.3769099999999996</v>
      </c>
    </row>
    <row r="2357" spans="1:5" x14ac:dyDescent="0.25">
      <c r="A2357" t="s">
        <v>2341</v>
      </c>
      <c r="B2357" s="5">
        <v>4</v>
      </c>
      <c r="C2357" s="6">
        <v>13.98305</v>
      </c>
      <c r="D2357" s="7">
        <f t="shared" si="70"/>
        <v>16.499998999999999</v>
      </c>
      <c r="E2357" s="6">
        <v>4.4404700000000004</v>
      </c>
    </row>
    <row r="2358" spans="1:5" x14ac:dyDescent="0.25">
      <c r="A2358" t="s">
        <v>2342</v>
      </c>
      <c r="B2358" s="5">
        <v>13</v>
      </c>
      <c r="C2358" s="6">
        <v>7.45763</v>
      </c>
      <c r="D2358" s="7">
        <f t="shared" si="70"/>
        <v>8.8000033999999996</v>
      </c>
      <c r="E2358" s="6">
        <v>2.53661</v>
      </c>
    </row>
    <row r="2359" spans="1:5" x14ac:dyDescent="0.25">
      <c r="A2359" t="s">
        <v>2343</v>
      </c>
      <c r="B2359" s="5">
        <v>5</v>
      </c>
      <c r="C2359" s="6">
        <v>13.135590000000001</v>
      </c>
      <c r="D2359" s="7">
        <f t="shared" si="70"/>
        <v>15.4999962</v>
      </c>
      <c r="E2359" s="6">
        <v>4.4678899999999997</v>
      </c>
    </row>
    <row r="2360" spans="1:5" x14ac:dyDescent="0.25">
      <c r="A2360" t="s">
        <v>2344</v>
      </c>
      <c r="B2360" s="5">
        <v>35</v>
      </c>
      <c r="C2360" s="6">
        <v>28.512889999999999</v>
      </c>
      <c r="D2360" s="7">
        <f t="shared" si="70"/>
        <v>33.645210200000001</v>
      </c>
      <c r="E2360" s="6">
        <v>9.0545899999999993</v>
      </c>
    </row>
    <row r="2361" spans="1:5" x14ac:dyDescent="0.25">
      <c r="A2361" t="s">
        <v>2345</v>
      </c>
      <c r="B2361" s="5">
        <v>57</v>
      </c>
      <c r="C2361" s="6">
        <v>29.670590000000001</v>
      </c>
      <c r="D2361" s="7">
        <f t="shared" si="70"/>
        <v>35.011296200000004</v>
      </c>
      <c r="E2361" s="6">
        <v>9.4222300000000008</v>
      </c>
    </row>
    <row r="2362" spans="1:5" x14ac:dyDescent="0.25">
      <c r="A2362" t="s">
        <v>2346</v>
      </c>
      <c r="B2362" s="5">
        <v>105</v>
      </c>
      <c r="C2362" s="6">
        <v>20.05763</v>
      </c>
      <c r="D2362" s="7">
        <f t="shared" si="70"/>
        <v>23.6680034</v>
      </c>
      <c r="E2362" s="6">
        <v>5.9889400000000004</v>
      </c>
    </row>
    <row r="2363" spans="1:5" x14ac:dyDescent="0.25">
      <c r="A2363" t="s">
        <v>2347</v>
      </c>
      <c r="B2363" s="5">
        <v>38</v>
      </c>
      <c r="C2363" s="6">
        <v>7.2034000000000002</v>
      </c>
      <c r="D2363" s="7">
        <f t="shared" si="70"/>
        <v>8.5000119999999999</v>
      </c>
      <c r="E2363" s="6">
        <v>2.2875200000000002</v>
      </c>
    </row>
    <row r="2364" spans="1:5" x14ac:dyDescent="0.25">
      <c r="A2364" t="s">
        <v>2348</v>
      </c>
      <c r="B2364" s="5">
        <v>10</v>
      </c>
      <c r="C2364" s="6">
        <v>57.619</v>
      </c>
      <c r="D2364" s="7">
        <f t="shared" si="70"/>
        <v>67.99042</v>
      </c>
      <c r="E2364" s="6">
        <v>18.297550000000001</v>
      </c>
    </row>
    <row r="2365" spans="1:5" x14ac:dyDescent="0.25">
      <c r="A2365" t="s">
        <v>2349</v>
      </c>
      <c r="B2365" s="5">
        <v>42</v>
      </c>
      <c r="C2365" s="6">
        <v>2.7660999999999998</v>
      </c>
      <c r="D2365" s="7">
        <v>5.5</v>
      </c>
      <c r="E2365" s="6">
        <v>0.87841000000000002</v>
      </c>
    </row>
    <row r="2366" spans="1:5" x14ac:dyDescent="0.25">
      <c r="A2366" t="s">
        <v>2350</v>
      </c>
      <c r="B2366" s="5">
        <v>24</v>
      </c>
      <c r="C2366" s="6">
        <v>3.4237000000000002</v>
      </c>
      <c r="D2366" s="7">
        <f t="shared" si="70"/>
        <v>4.0399659999999997</v>
      </c>
      <c r="E2366" s="6">
        <v>1.0872299999999999</v>
      </c>
    </row>
    <row r="2367" spans="1:5" x14ac:dyDescent="0.25">
      <c r="A2367" t="s">
        <v>2351</v>
      </c>
      <c r="B2367" s="5">
        <v>230</v>
      </c>
      <c r="C2367" s="6">
        <v>5.0863100000000001</v>
      </c>
      <c r="D2367" s="7">
        <f t="shared" si="70"/>
        <v>6.0018457999999999</v>
      </c>
      <c r="E2367" s="6">
        <v>1.6152200000000001</v>
      </c>
    </row>
    <row r="2368" spans="1:5" x14ac:dyDescent="0.25">
      <c r="A2368" t="s">
        <v>2352</v>
      </c>
      <c r="B2368" s="5">
        <v>-3</v>
      </c>
      <c r="C2368" s="6">
        <v>0</v>
      </c>
      <c r="D2368" s="7">
        <f t="shared" si="70"/>
        <v>0</v>
      </c>
      <c r="E2368" s="6">
        <v>0</v>
      </c>
    </row>
    <row r="2369" spans="1:5" x14ac:dyDescent="0.25">
      <c r="A2369" t="s">
        <v>2353</v>
      </c>
      <c r="B2369" s="5">
        <v>45</v>
      </c>
      <c r="C2369" s="6">
        <v>8.2297499999999992</v>
      </c>
      <c r="D2369" s="7">
        <f t="shared" si="70"/>
        <v>9.7111049999999999</v>
      </c>
      <c r="E2369" s="6">
        <v>2.6134499999999998</v>
      </c>
    </row>
    <row r="2370" spans="1:5" x14ac:dyDescent="0.25">
      <c r="A2370" t="s">
        <v>2354</v>
      </c>
      <c r="B2370" s="5">
        <v>-10</v>
      </c>
      <c r="C2370" s="6">
        <v>0</v>
      </c>
      <c r="D2370" s="7">
        <f t="shared" si="70"/>
        <v>0</v>
      </c>
      <c r="E2370" s="6">
        <v>0</v>
      </c>
    </row>
    <row r="2371" spans="1:5" x14ac:dyDescent="0.25">
      <c r="A2371" t="s">
        <v>2355</v>
      </c>
      <c r="B2371" s="5">
        <v>8</v>
      </c>
      <c r="C2371" s="6">
        <v>10.195</v>
      </c>
      <c r="D2371" s="7">
        <f t="shared" si="70"/>
        <v>12.030100000000001</v>
      </c>
      <c r="E2371" s="6">
        <v>3.2375400000000001</v>
      </c>
    </row>
    <row r="2372" spans="1:5" x14ac:dyDescent="0.25">
      <c r="A2372" t="s">
        <v>2356</v>
      </c>
      <c r="B2372" s="5">
        <v>15</v>
      </c>
      <c r="C2372" s="6">
        <v>19.491330000000001</v>
      </c>
      <c r="D2372" s="7">
        <f t="shared" si="70"/>
        <v>22.999769400000002</v>
      </c>
      <c r="E2372" s="6">
        <v>4.9345100000000004</v>
      </c>
    </row>
    <row r="2373" spans="1:5" x14ac:dyDescent="0.25">
      <c r="A2373" t="s">
        <v>2357</v>
      </c>
      <c r="B2373" s="5">
        <v>14</v>
      </c>
      <c r="C2373" s="6">
        <v>8.2350700000000003</v>
      </c>
      <c r="D2373" s="7">
        <f t="shared" si="70"/>
        <v>9.7173826000000005</v>
      </c>
      <c r="E2373" s="6">
        <v>2.6151399999999998</v>
      </c>
    </row>
    <row r="2374" spans="1:5" x14ac:dyDescent="0.25">
      <c r="A2374" t="s">
        <v>2358</v>
      </c>
      <c r="B2374" s="5">
        <v>60</v>
      </c>
      <c r="C2374" s="6">
        <v>11.13373</v>
      </c>
      <c r="D2374" s="7">
        <f t="shared" si="70"/>
        <v>13.137801400000001</v>
      </c>
      <c r="E2374" s="6">
        <v>3.1427100000000001</v>
      </c>
    </row>
    <row r="2375" spans="1:5" x14ac:dyDescent="0.25">
      <c r="A2375" t="s">
        <v>2359</v>
      </c>
      <c r="B2375" s="5">
        <v>23</v>
      </c>
      <c r="C2375" s="6">
        <v>4.6610100000000001</v>
      </c>
      <c r="D2375" s="7">
        <f t="shared" si="70"/>
        <v>5.4999918000000001</v>
      </c>
      <c r="E2375" s="6">
        <v>1.4801599999999999</v>
      </c>
    </row>
    <row r="2376" spans="1:5" x14ac:dyDescent="0.25">
      <c r="A2376" t="s">
        <v>2360</v>
      </c>
      <c r="B2376" s="5">
        <v>14</v>
      </c>
      <c r="C2376" s="6">
        <v>3.9830000000000001</v>
      </c>
      <c r="D2376" s="7">
        <f t="shared" si="70"/>
        <v>4.6999399999999998</v>
      </c>
      <c r="E2376" s="6">
        <v>1.35476</v>
      </c>
    </row>
    <row r="2377" spans="1:5" x14ac:dyDescent="0.25">
      <c r="A2377" t="s">
        <v>2361</v>
      </c>
      <c r="B2377" s="5">
        <v>86</v>
      </c>
      <c r="C2377" s="6">
        <v>5.84429</v>
      </c>
      <c r="D2377" s="7">
        <f t="shared" si="70"/>
        <v>6.8962621999999998</v>
      </c>
      <c r="E2377" s="6">
        <v>1.9499200000000001</v>
      </c>
    </row>
    <row r="2378" spans="1:5" x14ac:dyDescent="0.25">
      <c r="A2378" t="s">
        <v>2362</v>
      </c>
      <c r="B2378" s="5">
        <v>27</v>
      </c>
      <c r="C2378" s="6">
        <v>8.3261000000000003</v>
      </c>
      <c r="D2378" s="7">
        <f t="shared" si="70"/>
        <v>9.8247980000000013</v>
      </c>
      <c r="E2378" s="6">
        <v>2.64405</v>
      </c>
    </row>
    <row r="2379" spans="1:5" x14ac:dyDescent="0.25">
      <c r="A2379" t="s">
        <v>2363</v>
      </c>
      <c r="B2379" s="5">
        <v>1</v>
      </c>
      <c r="C2379" s="6">
        <v>6.5254200000000004</v>
      </c>
      <c r="D2379" s="7">
        <f t="shared" si="70"/>
        <v>7.6999956000000003</v>
      </c>
      <c r="E2379" s="6">
        <v>2.2195299999999998</v>
      </c>
    </row>
    <row r="2380" spans="1:5" x14ac:dyDescent="0.25">
      <c r="A2380" t="s">
        <v>2364</v>
      </c>
      <c r="B2380" s="5">
        <v>22</v>
      </c>
      <c r="C2380" s="6">
        <v>9.9289400000000008</v>
      </c>
      <c r="D2380" s="7">
        <f t="shared" si="70"/>
        <v>11.7161492</v>
      </c>
      <c r="E2380" s="6">
        <v>3.1530399999999998</v>
      </c>
    </row>
    <row r="2381" spans="1:5" x14ac:dyDescent="0.25">
      <c r="A2381" t="s">
        <v>2365</v>
      </c>
      <c r="B2381" s="5">
        <v>57</v>
      </c>
      <c r="C2381" s="6">
        <v>14.179180000000001</v>
      </c>
      <c r="D2381" s="7">
        <v>18.5</v>
      </c>
      <c r="E2381" s="6">
        <v>3.5896699999999999</v>
      </c>
    </row>
    <row r="2382" spans="1:5" x14ac:dyDescent="0.25">
      <c r="A2382" t="s">
        <v>2366</v>
      </c>
      <c r="B2382" s="5">
        <v>43</v>
      </c>
      <c r="C2382" s="6">
        <v>16.48274</v>
      </c>
      <c r="D2382" s="7">
        <v>20</v>
      </c>
      <c r="E2382" s="6">
        <v>4.1728500000000004</v>
      </c>
    </row>
    <row r="2383" spans="1:5" x14ac:dyDescent="0.25">
      <c r="A2383" t="s">
        <v>2367</v>
      </c>
      <c r="B2383" s="5">
        <v>47</v>
      </c>
      <c r="C2383" s="6">
        <v>11.94445</v>
      </c>
      <c r="D2383" s="7">
        <v>17</v>
      </c>
      <c r="E2383" s="6">
        <v>3.0239099999999999</v>
      </c>
    </row>
    <row r="2384" spans="1:5" x14ac:dyDescent="0.25">
      <c r="A2384" t="s">
        <v>2368</v>
      </c>
      <c r="B2384" s="5">
        <v>-3</v>
      </c>
      <c r="C2384" s="6">
        <v>0</v>
      </c>
      <c r="D2384" s="7">
        <f t="shared" ref="D2384:D2402" si="71">+(C2384*0.18)+C2384</f>
        <v>0</v>
      </c>
      <c r="E2384" s="6">
        <v>0</v>
      </c>
    </row>
    <row r="2385" spans="1:5" x14ac:dyDescent="0.25">
      <c r="A2385" t="s">
        <v>2369</v>
      </c>
      <c r="B2385" s="5">
        <v>-10</v>
      </c>
      <c r="C2385" s="6">
        <v>0</v>
      </c>
      <c r="D2385" s="7">
        <f t="shared" si="71"/>
        <v>0</v>
      </c>
      <c r="E2385" s="6">
        <v>0</v>
      </c>
    </row>
    <row r="2386" spans="1:5" x14ac:dyDescent="0.25">
      <c r="A2386" t="s">
        <v>2370</v>
      </c>
      <c r="B2386" s="5">
        <v>19</v>
      </c>
      <c r="C2386" s="6">
        <v>4.49153</v>
      </c>
      <c r="D2386" s="7">
        <f t="shared" si="71"/>
        <v>5.3000053999999999</v>
      </c>
      <c r="E2386" s="6">
        <v>1.52773</v>
      </c>
    </row>
    <row r="2387" spans="1:5" x14ac:dyDescent="0.25">
      <c r="A2387" t="s">
        <v>2371</v>
      </c>
      <c r="B2387" s="5">
        <v>39</v>
      </c>
      <c r="C2387" s="6">
        <v>4.2371999999999996</v>
      </c>
      <c r="D2387" s="7">
        <f t="shared" si="71"/>
        <v>4.9998959999999997</v>
      </c>
      <c r="E2387" s="6">
        <v>1.3455699999999999</v>
      </c>
    </row>
    <row r="2388" spans="1:5" x14ac:dyDescent="0.25">
      <c r="A2388" t="s">
        <v>2372</v>
      </c>
      <c r="B2388" s="5">
        <v>94</v>
      </c>
      <c r="C2388" s="6">
        <v>15.917289999999999</v>
      </c>
      <c r="D2388" s="7">
        <v>27</v>
      </c>
      <c r="E2388" s="6">
        <v>4.0296900000000004</v>
      </c>
    </row>
    <row r="2389" spans="1:5" x14ac:dyDescent="0.25">
      <c r="A2389" t="s">
        <v>2373</v>
      </c>
      <c r="B2389" s="5">
        <v>45</v>
      </c>
      <c r="C2389" s="6">
        <v>5.1035700000000004</v>
      </c>
      <c r="D2389" s="7">
        <f t="shared" si="71"/>
        <v>6.0222126000000005</v>
      </c>
      <c r="E2389" s="6">
        <v>1.62069</v>
      </c>
    </row>
    <row r="2390" spans="1:5" x14ac:dyDescent="0.25">
      <c r="A2390" t="s">
        <v>2374</v>
      </c>
      <c r="D2390" s="7">
        <v>7.8</v>
      </c>
    </row>
    <row r="2391" spans="1:5" x14ac:dyDescent="0.25">
      <c r="A2391" t="s">
        <v>2375</v>
      </c>
      <c r="D2391" s="7">
        <v>13.5</v>
      </c>
    </row>
    <row r="2392" spans="1:5" x14ac:dyDescent="0.25">
      <c r="A2392" t="s">
        <v>2376</v>
      </c>
      <c r="B2392" s="5">
        <v>54</v>
      </c>
      <c r="C2392" s="6">
        <v>7.4781399999999998</v>
      </c>
      <c r="D2392" s="7">
        <f t="shared" si="71"/>
        <v>8.8242051999999997</v>
      </c>
      <c r="E2392" s="6">
        <v>1.8932</v>
      </c>
    </row>
    <row r="2393" spans="1:5" x14ac:dyDescent="0.25">
      <c r="A2393" t="s">
        <v>2377</v>
      </c>
      <c r="B2393" s="5">
        <v>17</v>
      </c>
      <c r="C2393" s="6">
        <v>6.8983999999999996</v>
      </c>
      <c r="D2393" s="7">
        <f t="shared" si="71"/>
        <v>8.1401120000000002</v>
      </c>
      <c r="E2393" s="6">
        <v>2.1906599999999998</v>
      </c>
    </row>
    <row r="2394" spans="1:5" x14ac:dyDescent="0.25">
      <c r="A2394" t="s">
        <v>2378</v>
      </c>
      <c r="D2394" s="7">
        <v>16.9299</v>
      </c>
    </row>
    <row r="2395" spans="1:5" x14ac:dyDescent="0.25">
      <c r="A2395" t="s">
        <v>2379</v>
      </c>
      <c r="B2395" s="5">
        <v>33</v>
      </c>
      <c r="C2395" s="6">
        <v>4.6589799999999997</v>
      </c>
      <c r="D2395" s="7">
        <f t="shared" si="71"/>
        <v>5.4975963999999999</v>
      </c>
      <c r="E2395" s="6">
        <v>1.4795100000000001</v>
      </c>
    </row>
    <row r="2396" spans="1:5" x14ac:dyDescent="0.25">
      <c r="A2396" t="s">
        <v>2380</v>
      </c>
      <c r="B2396" s="5">
        <v>5</v>
      </c>
      <c r="C2396" s="6">
        <v>60.194000000000003</v>
      </c>
      <c r="D2396" s="7">
        <f t="shared" si="71"/>
        <v>71.028919999999999</v>
      </c>
      <c r="E2396" s="6">
        <v>19.115269999999999</v>
      </c>
    </row>
    <row r="2397" spans="1:5" x14ac:dyDescent="0.25">
      <c r="A2397" t="s">
        <v>2381</v>
      </c>
      <c r="B2397" s="5">
        <v>14</v>
      </c>
      <c r="C2397" s="6">
        <v>33.051000000000002</v>
      </c>
      <c r="D2397" s="7">
        <f t="shared" si="71"/>
        <v>39.00018</v>
      </c>
      <c r="E2397" s="6">
        <v>10.495710000000001</v>
      </c>
    </row>
    <row r="2398" spans="1:5" x14ac:dyDescent="0.25">
      <c r="A2398" t="s">
        <v>2382</v>
      </c>
      <c r="B2398" s="5">
        <v>12</v>
      </c>
      <c r="C2398" s="6">
        <v>20.108319999999999</v>
      </c>
      <c r="D2398" s="7">
        <f t="shared" si="71"/>
        <v>23.727817599999998</v>
      </c>
      <c r="E2398" s="6">
        <v>6.3856200000000003</v>
      </c>
    </row>
    <row r="2399" spans="1:5" x14ac:dyDescent="0.25">
      <c r="A2399" t="s">
        <v>2383</v>
      </c>
      <c r="B2399" s="5">
        <v>6</v>
      </c>
      <c r="C2399" s="6">
        <v>5.6779599999999997</v>
      </c>
      <c r="D2399" s="7">
        <f t="shared" si="71"/>
        <v>6.6999927999999995</v>
      </c>
      <c r="E2399" s="6">
        <v>1.8030999999999999</v>
      </c>
    </row>
    <row r="2400" spans="1:5" x14ac:dyDescent="0.25">
      <c r="A2400" t="s">
        <v>2384</v>
      </c>
      <c r="B2400" s="5">
        <v>-25</v>
      </c>
      <c r="C2400" s="6">
        <v>0</v>
      </c>
      <c r="D2400" s="7">
        <f t="shared" si="71"/>
        <v>0</v>
      </c>
      <c r="E2400" s="6">
        <v>0</v>
      </c>
    </row>
    <row r="2401" spans="1:5" x14ac:dyDescent="0.25">
      <c r="A2401" t="s">
        <v>2385</v>
      </c>
      <c r="B2401" s="5">
        <v>20</v>
      </c>
      <c r="C2401" s="6">
        <v>6.6633899999999997</v>
      </c>
      <c r="D2401" s="7">
        <f t="shared" si="71"/>
        <v>7.8628001999999997</v>
      </c>
      <c r="E2401" s="6">
        <v>2.1160299999999999</v>
      </c>
    </row>
    <row r="2402" spans="1:5" x14ac:dyDescent="0.25">
      <c r="A2402" t="s">
        <v>2386</v>
      </c>
      <c r="B2402" s="5">
        <v>16</v>
      </c>
      <c r="C2402" s="6">
        <v>5.6612799999999996</v>
      </c>
      <c r="D2402" s="7">
        <f t="shared" si="71"/>
        <v>6.6803103999999998</v>
      </c>
      <c r="E2402" s="6">
        <v>1.4332400000000001</v>
      </c>
    </row>
    <row r="2403" spans="1:5" x14ac:dyDescent="0.25">
      <c r="A2403" t="s">
        <v>2387</v>
      </c>
      <c r="B2403" s="5">
        <v>91</v>
      </c>
      <c r="C2403" s="6">
        <v>11.467689999999999</v>
      </c>
      <c r="D2403" s="7">
        <v>13.5</v>
      </c>
      <c r="E2403" s="6">
        <v>2.9032100000000001</v>
      </c>
    </row>
    <row r="2404" spans="1:5" x14ac:dyDescent="0.25">
      <c r="A2404" t="s">
        <v>2388</v>
      </c>
      <c r="B2404" s="5">
        <v>17</v>
      </c>
      <c r="C2404" s="6">
        <v>12.515930000000001</v>
      </c>
      <c r="D2404" s="7">
        <v>15.8</v>
      </c>
      <c r="E2404" s="6">
        <v>3.16859</v>
      </c>
    </row>
    <row r="2405" spans="1:5" x14ac:dyDescent="0.25">
      <c r="A2405" t="s">
        <v>2389</v>
      </c>
      <c r="B2405" s="5">
        <v>51</v>
      </c>
      <c r="C2405" s="6">
        <v>9.5062599999999993</v>
      </c>
      <c r="D2405" s="7">
        <v>11.5</v>
      </c>
      <c r="E2405" s="6">
        <v>2.40665</v>
      </c>
    </row>
    <row r="2406" spans="1:5" x14ac:dyDescent="0.25">
      <c r="A2406" t="s">
        <v>2390</v>
      </c>
      <c r="B2406" s="5">
        <v>-13</v>
      </c>
      <c r="C2406" s="6">
        <v>0</v>
      </c>
      <c r="D2406" s="7">
        <f t="shared" ref="D2406:D2427" si="72">+(C2406*0.18)+C2406</f>
        <v>0</v>
      </c>
      <c r="E2406" s="6">
        <v>0</v>
      </c>
    </row>
    <row r="2407" spans="1:5" x14ac:dyDescent="0.25">
      <c r="A2407" t="s">
        <v>2391</v>
      </c>
      <c r="B2407" s="5">
        <v>20</v>
      </c>
      <c r="C2407" s="6">
        <v>22.03389</v>
      </c>
      <c r="D2407" s="7">
        <f t="shared" si="72"/>
        <v>25.999990199999999</v>
      </c>
      <c r="E2407" s="6">
        <v>6.9971100000000002</v>
      </c>
    </row>
    <row r="2408" spans="1:5" x14ac:dyDescent="0.25">
      <c r="A2408" t="s">
        <v>2392</v>
      </c>
      <c r="B2408" s="5">
        <v>-15</v>
      </c>
      <c r="C2408" s="6">
        <v>7.54237</v>
      </c>
      <c r="D2408" s="7">
        <f t="shared" si="72"/>
        <v>8.8999965999999997</v>
      </c>
      <c r="E2408" s="6">
        <v>2.3951600000000002</v>
      </c>
    </row>
    <row r="2409" spans="1:5" x14ac:dyDescent="0.25">
      <c r="A2409" t="s">
        <v>2393</v>
      </c>
      <c r="B2409" s="5">
        <v>6</v>
      </c>
      <c r="C2409" s="6">
        <v>17.796610000000001</v>
      </c>
      <c r="D2409" s="7">
        <f t="shared" si="72"/>
        <v>20.999999800000001</v>
      </c>
      <c r="E2409" s="6">
        <v>5.65151</v>
      </c>
    </row>
    <row r="2410" spans="1:5" x14ac:dyDescent="0.25">
      <c r="A2410" t="s">
        <v>2394</v>
      </c>
      <c r="B2410" s="5">
        <v>5</v>
      </c>
      <c r="C2410" s="6">
        <v>31.533999999999999</v>
      </c>
      <c r="D2410" s="7">
        <f t="shared" si="72"/>
        <v>37.210119999999996</v>
      </c>
      <c r="E2410" s="6">
        <v>7.9829999999999997</v>
      </c>
    </row>
    <row r="2411" spans="1:5" x14ac:dyDescent="0.25">
      <c r="A2411" t="s">
        <v>2395</v>
      </c>
      <c r="B2411" s="5">
        <v>11</v>
      </c>
      <c r="C2411" s="6">
        <v>20.084499999999998</v>
      </c>
      <c r="D2411" s="7">
        <f t="shared" si="72"/>
        <v>23.699709999999996</v>
      </c>
      <c r="E2411" s="6">
        <v>6.3780599999999996</v>
      </c>
    </row>
    <row r="2412" spans="1:5" x14ac:dyDescent="0.25">
      <c r="A2412" t="s">
        <v>2396</v>
      </c>
      <c r="B2412" s="5">
        <v>10</v>
      </c>
      <c r="C2412" s="6">
        <v>48.305</v>
      </c>
      <c r="D2412" s="7">
        <f t="shared" si="72"/>
        <v>56.999899999999997</v>
      </c>
      <c r="E2412" s="6">
        <v>15.339790000000001</v>
      </c>
    </row>
    <row r="2413" spans="1:5" x14ac:dyDescent="0.25">
      <c r="A2413" t="s">
        <v>2397</v>
      </c>
      <c r="B2413" s="5">
        <v>5</v>
      </c>
      <c r="C2413" s="6">
        <v>32.200000000000003</v>
      </c>
      <c r="D2413" s="7">
        <f t="shared" si="72"/>
        <v>37.996000000000002</v>
      </c>
      <c r="E2413" s="6">
        <v>10.22547</v>
      </c>
    </row>
    <row r="2414" spans="1:5" x14ac:dyDescent="0.25">
      <c r="A2414" t="s">
        <v>2398</v>
      </c>
      <c r="B2414" s="5">
        <v>13</v>
      </c>
      <c r="C2414" s="6">
        <v>12.05508</v>
      </c>
      <c r="D2414" s="7">
        <f t="shared" si="72"/>
        <v>14.2249944</v>
      </c>
      <c r="E2414" s="6">
        <v>3.82823</v>
      </c>
    </row>
    <row r="2415" spans="1:5" x14ac:dyDescent="0.25">
      <c r="A2415" t="s">
        <v>2399</v>
      </c>
      <c r="B2415" s="5">
        <v>-1</v>
      </c>
      <c r="C2415" s="6">
        <v>0</v>
      </c>
      <c r="D2415" s="7">
        <f t="shared" si="72"/>
        <v>0</v>
      </c>
      <c r="E2415" s="6">
        <v>0</v>
      </c>
    </row>
    <row r="2416" spans="1:5" x14ac:dyDescent="0.25">
      <c r="A2416" t="s">
        <v>2400</v>
      </c>
      <c r="B2416" s="5">
        <v>9</v>
      </c>
      <c r="C2416" s="6">
        <v>9.6691800000000008</v>
      </c>
      <c r="D2416" s="7">
        <f t="shared" si="72"/>
        <v>11.409632400000001</v>
      </c>
      <c r="E2416" s="6">
        <v>2.4478900000000001</v>
      </c>
    </row>
    <row r="2417" spans="1:6" x14ac:dyDescent="0.25">
      <c r="A2417" t="s">
        <v>2401</v>
      </c>
      <c r="B2417" s="5">
        <v>-8</v>
      </c>
      <c r="C2417" s="6">
        <v>0</v>
      </c>
      <c r="D2417" s="7">
        <f t="shared" si="72"/>
        <v>0</v>
      </c>
      <c r="E2417" s="6">
        <v>0</v>
      </c>
    </row>
    <row r="2418" spans="1:6" x14ac:dyDescent="0.25">
      <c r="A2418" t="s">
        <v>2402</v>
      </c>
      <c r="B2418" s="5">
        <v>46</v>
      </c>
      <c r="C2418" s="6">
        <v>13.819800000000001</v>
      </c>
      <c r="D2418" s="7">
        <v>25.8</v>
      </c>
      <c r="E2418" s="6">
        <v>4.38863</v>
      </c>
    </row>
    <row r="2419" spans="1:6" x14ac:dyDescent="0.25">
      <c r="A2419" t="s">
        <v>2403</v>
      </c>
      <c r="B2419" s="5">
        <v>92</v>
      </c>
      <c r="C2419" s="6">
        <v>19.523479999999999</v>
      </c>
      <c r="D2419" s="7">
        <f t="shared" si="72"/>
        <v>23.037706399999998</v>
      </c>
      <c r="E2419" s="6">
        <v>4.9426500000000004</v>
      </c>
    </row>
    <row r="2420" spans="1:6" x14ac:dyDescent="0.25">
      <c r="A2420" t="s">
        <v>2404</v>
      </c>
      <c r="B2420" s="5">
        <v>94</v>
      </c>
      <c r="C2420" s="6">
        <v>14.51186</v>
      </c>
      <c r="D2420" s="7">
        <f t="shared" si="72"/>
        <v>17.123994800000002</v>
      </c>
      <c r="E2420" s="6">
        <v>4.6083999999999996</v>
      </c>
    </row>
    <row r="2421" spans="1:6" x14ac:dyDescent="0.25">
      <c r="A2421" t="s">
        <v>2405</v>
      </c>
      <c r="B2421" s="5">
        <v>56</v>
      </c>
      <c r="C2421" s="6">
        <v>30.229279999999999</v>
      </c>
      <c r="D2421" s="7">
        <f t="shared" si="72"/>
        <v>35.670550399999996</v>
      </c>
      <c r="E2421" s="6">
        <v>8.5264500000000005</v>
      </c>
    </row>
    <row r="2422" spans="1:6" x14ac:dyDescent="0.25">
      <c r="A2422" t="s">
        <v>2406</v>
      </c>
      <c r="B2422" s="5">
        <v>-15</v>
      </c>
      <c r="C2422" s="6">
        <v>0</v>
      </c>
      <c r="D2422" s="7">
        <f t="shared" si="72"/>
        <v>0</v>
      </c>
      <c r="E2422" s="6">
        <v>0</v>
      </c>
    </row>
    <row r="2423" spans="1:6" x14ac:dyDescent="0.25">
      <c r="A2423" t="s">
        <v>2407</v>
      </c>
      <c r="B2423" s="5">
        <v>605</v>
      </c>
      <c r="C2423" s="6">
        <v>3.36049</v>
      </c>
      <c r="D2423" s="7">
        <v>5.22</v>
      </c>
      <c r="E2423" s="6">
        <v>0.85075999999999996</v>
      </c>
    </row>
    <row r="2424" spans="1:6" x14ac:dyDescent="0.25">
      <c r="A2424" t="s">
        <v>2408</v>
      </c>
      <c r="B2424" s="5">
        <v>707</v>
      </c>
      <c r="C2424" s="6">
        <v>4.4347200000000004</v>
      </c>
      <c r="D2424" s="7">
        <v>6.12</v>
      </c>
      <c r="E2424" s="6">
        <v>1.2194</v>
      </c>
    </row>
    <row r="2425" spans="1:6" x14ac:dyDescent="0.25">
      <c r="A2425" t="s">
        <v>2409</v>
      </c>
      <c r="B2425" s="5">
        <v>-16</v>
      </c>
      <c r="C2425" s="6">
        <v>2.2033800000000001</v>
      </c>
      <c r="D2425" s="7">
        <f t="shared" si="72"/>
        <v>2.5999884</v>
      </c>
      <c r="E2425" s="6">
        <v>0.69971000000000005</v>
      </c>
    </row>
    <row r="2426" spans="1:6" x14ac:dyDescent="0.25">
      <c r="A2426" t="s">
        <v>2410</v>
      </c>
      <c r="B2426" s="5">
        <v>69</v>
      </c>
      <c r="C2426" s="6">
        <v>1.60649</v>
      </c>
      <c r="D2426" s="7">
        <v>4.3970000000000002</v>
      </c>
      <c r="E2426" s="6">
        <v>0.51015999999999995</v>
      </c>
    </row>
    <row r="2427" spans="1:6" x14ac:dyDescent="0.25">
      <c r="A2427" t="s">
        <v>2411</v>
      </c>
      <c r="B2427" s="5">
        <v>501</v>
      </c>
      <c r="C2427" s="6">
        <v>2.9685000000000001</v>
      </c>
      <c r="D2427" s="7">
        <f t="shared" si="72"/>
        <v>3.5028300000000003</v>
      </c>
      <c r="E2427" s="6">
        <v>0.75151999999999997</v>
      </c>
    </row>
    <row r="2428" spans="1:6" x14ac:dyDescent="0.25">
      <c r="A2428" t="s">
        <v>2412</v>
      </c>
      <c r="B2428" s="5">
        <v>176</v>
      </c>
      <c r="C2428" s="6">
        <v>2.9497499999999999</v>
      </c>
      <c r="D2428" s="7">
        <v>3.6</v>
      </c>
      <c r="E2428" s="6">
        <v>0.74677000000000004</v>
      </c>
    </row>
    <row r="2429" spans="1:6" x14ac:dyDescent="0.25">
      <c r="A2429" t="s">
        <v>2413</v>
      </c>
      <c r="D2429" s="7">
        <v>3.45</v>
      </c>
      <c r="F2429" s="8">
        <v>5.5</v>
      </c>
    </row>
    <row r="2430" spans="1:6" x14ac:dyDescent="0.25">
      <c r="A2430" t="s">
        <v>2414</v>
      </c>
      <c r="D2430" s="7">
        <v>1.75</v>
      </c>
      <c r="F2430" s="8">
        <v>3</v>
      </c>
    </row>
    <row r="2431" spans="1:6" x14ac:dyDescent="0.25">
      <c r="A2431" t="s">
        <v>2415</v>
      </c>
      <c r="B2431" s="5">
        <v>45</v>
      </c>
      <c r="C2431" s="6">
        <v>6.7137399999999996</v>
      </c>
      <c r="D2431" s="7">
        <f t="shared" ref="D2431:D2462" si="73">+(C2431*0.18)+C2431</f>
        <v>7.9222131999999998</v>
      </c>
      <c r="E2431" s="6">
        <v>2.1320199999999998</v>
      </c>
    </row>
    <row r="2432" spans="1:6" x14ac:dyDescent="0.25">
      <c r="A2432" t="s">
        <v>2416</v>
      </c>
      <c r="B2432" s="5">
        <v>42</v>
      </c>
      <c r="C2432" s="6">
        <v>11.494529999999999</v>
      </c>
      <c r="D2432" s="7">
        <f t="shared" si="73"/>
        <v>13.563545399999999</v>
      </c>
      <c r="E2432" s="6">
        <v>3.1255999999999999</v>
      </c>
    </row>
    <row r="2433" spans="1:5" x14ac:dyDescent="0.25">
      <c r="A2433" t="s">
        <v>2417</v>
      </c>
      <c r="B2433" s="5">
        <v>50</v>
      </c>
      <c r="C2433" s="6">
        <v>11.639799999999999</v>
      </c>
      <c r="D2433" s="7">
        <f t="shared" si="73"/>
        <v>13.734963999999998</v>
      </c>
      <c r="E2433" s="6">
        <v>3.2452999999999999</v>
      </c>
    </row>
    <row r="2434" spans="1:5" x14ac:dyDescent="0.25">
      <c r="A2434" t="s">
        <v>2418</v>
      </c>
      <c r="B2434" s="5">
        <v>2</v>
      </c>
      <c r="C2434" s="6">
        <v>8.3050800000000002</v>
      </c>
      <c r="D2434" s="7">
        <f t="shared" si="73"/>
        <v>9.799994400000001</v>
      </c>
      <c r="E2434" s="6">
        <v>2.6373700000000002</v>
      </c>
    </row>
    <row r="2435" spans="1:5" x14ac:dyDescent="0.25">
      <c r="A2435" t="s">
        <v>2419</v>
      </c>
      <c r="B2435" s="5">
        <v>-19</v>
      </c>
      <c r="C2435" s="6">
        <v>0</v>
      </c>
      <c r="D2435" s="7">
        <v>16</v>
      </c>
      <c r="E2435" s="6">
        <v>0</v>
      </c>
    </row>
    <row r="2436" spans="1:5" x14ac:dyDescent="0.25">
      <c r="A2436" t="s">
        <v>2420</v>
      </c>
      <c r="B2436" s="5">
        <v>1</v>
      </c>
      <c r="C2436" s="6">
        <v>68.163550000000001</v>
      </c>
      <c r="D2436" s="7">
        <f t="shared" si="73"/>
        <v>80.432989000000006</v>
      </c>
      <c r="E2436" s="6">
        <v>21.646090000000001</v>
      </c>
    </row>
    <row r="2437" spans="1:5" x14ac:dyDescent="0.25">
      <c r="A2437" t="s">
        <v>2421</v>
      </c>
      <c r="B2437" s="5">
        <v>-8</v>
      </c>
      <c r="C2437" s="6">
        <v>0</v>
      </c>
      <c r="D2437" s="7">
        <f t="shared" si="73"/>
        <v>0</v>
      </c>
      <c r="E2437" s="6">
        <v>0</v>
      </c>
    </row>
    <row r="2438" spans="1:5" x14ac:dyDescent="0.25">
      <c r="A2438" t="s">
        <v>2422</v>
      </c>
      <c r="B2438" s="5">
        <v>-3</v>
      </c>
      <c r="C2438" s="6">
        <v>91.525419999999997</v>
      </c>
      <c r="D2438" s="7">
        <f t="shared" si="73"/>
        <v>107.99999559999999</v>
      </c>
      <c r="E2438" s="6">
        <v>29.064920000000001</v>
      </c>
    </row>
    <row r="2439" spans="1:5" x14ac:dyDescent="0.25">
      <c r="A2439" t="s">
        <v>2423</v>
      </c>
      <c r="B2439" s="5">
        <v>1</v>
      </c>
      <c r="C2439" s="6">
        <v>54.138129999999997</v>
      </c>
      <c r="D2439" s="7">
        <f t="shared" si="73"/>
        <v>63.882993399999997</v>
      </c>
      <c r="E2439" s="6">
        <v>17.192170000000001</v>
      </c>
    </row>
    <row r="2440" spans="1:5" x14ac:dyDescent="0.25">
      <c r="A2440" t="s">
        <v>2424</v>
      </c>
      <c r="B2440" s="5">
        <v>1</v>
      </c>
      <c r="C2440" s="6">
        <v>71.186440000000005</v>
      </c>
      <c r="D2440" s="7">
        <f t="shared" si="73"/>
        <v>83.999999200000005</v>
      </c>
      <c r="E2440" s="6">
        <v>22.60605</v>
      </c>
    </row>
    <row r="2441" spans="1:5" x14ac:dyDescent="0.25">
      <c r="A2441" t="s">
        <v>2425</v>
      </c>
      <c r="B2441" s="5">
        <v>-30</v>
      </c>
      <c r="C2441" s="6">
        <v>0</v>
      </c>
      <c r="D2441" s="7">
        <f t="shared" si="73"/>
        <v>0</v>
      </c>
      <c r="E2441" s="6">
        <v>0</v>
      </c>
    </row>
    <row r="2442" spans="1:5" x14ac:dyDescent="0.25">
      <c r="A2442" t="s">
        <v>2426</v>
      </c>
      <c r="B2442" s="5">
        <v>28</v>
      </c>
      <c r="C2442" s="6">
        <v>15.807449999999999</v>
      </c>
      <c r="D2442" s="7">
        <v>31.111999999999998</v>
      </c>
      <c r="E2442" s="6">
        <v>5.0198299999999998</v>
      </c>
    </row>
    <row r="2443" spans="1:5" x14ac:dyDescent="0.25">
      <c r="A2443" t="s">
        <v>2427</v>
      </c>
      <c r="B2443" s="5">
        <v>9</v>
      </c>
      <c r="C2443" s="6">
        <v>10.59</v>
      </c>
      <c r="D2443" s="7">
        <f t="shared" si="73"/>
        <v>12.4962</v>
      </c>
      <c r="E2443" s="6">
        <v>3.3629699999999998</v>
      </c>
    </row>
    <row r="2444" spans="1:5" x14ac:dyDescent="0.25">
      <c r="A2444" t="s">
        <v>2428</v>
      </c>
      <c r="B2444" s="5">
        <v>17</v>
      </c>
      <c r="C2444" s="6">
        <v>16.80613</v>
      </c>
      <c r="D2444" s="7">
        <f t="shared" si="73"/>
        <v>19.831233399999999</v>
      </c>
      <c r="E2444" s="6">
        <v>5.33697</v>
      </c>
    </row>
    <row r="2445" spans="1:5" x14ac:dyDescent="0.25">
      <c r="A2445" t="s">
        <v>2429</v>
      </c>
      <c r="B2445" s="5">
        <v>20</v>
      </c>
      <c r="C2445" s="6">
        <v>22.61016</v>
      </c>
      <c r="D2445" s="7">
        <f t="shared" si="73"/>
        <v>26.6799888</v>
      </c>
      <c r="E2445" s="6">
        <v>7.18011</v>
      </c>
    </row>
    <row r="2446" spans="1:5" x14ac:dyDescent="0.25">
      <c r="A2446" t="s">
        <v>2430</v>
      </c>
      <c r="B2446" s="5">
        <v>10</v>
      </c>
      <c r="C2446" s="6">
        <v>22.568239999999999</v>
      </c>
      <c r="D2446" s="7">
        <v>34.5</v>
      </c>
      <c r="E2446" s="6">
        <v>5.7134799999999997</v>
      </c>
    </row>
    <row r="2447" spans="1:5" x14ac:dyDescent="0.25">
      <c r="A2447" t="s">
        <v>2431</v>
      </c>
      <c r="B2447" s="5">
        <v>91</v>
      </c>
      <c r="C2447" s="6">
        <v>28.95046</v>
      </c>
      <c r="D2447" s="7">
        <v>38</v>
      </c>
      <c r="E2447" s="6">
        <v>7.3292299999999999</v>
      </c>
    </row>
    <row r="2448" spans="1:5" x14ac:dyDescent="0.25">
      <c r="A2448" t="s">
        <v>2432</v>
      </c>
      <c r="B2448" s="5">
        <v>50</v>
      </c>
      <c r="C2448" s="6">
        <v>22.64405</v>
      </c>
      <c r="D2448" s="7">
        <f t="shared" si="73"/>
        <v>26.719978999999999</v>
      </c>
      <c r="E2448" s="6">
        <v>5.7326699999999997</v>
      </c>
    </row>
    <row r="2449" spans="1:6" x14ac:dyDescent="0.25">
      <c r="A2449" t="s">
        <v>2433</v>
      </c>
      <c r="B2449" s="5">
        <v>-1</v>
      </c>
      <c r="C2449" s="6">
        <v>0</v>
      </c>
      <c r="D2449" s="7">
        <f t="shared" si="73"/>
        <v>0</v>
      </c>
      <c r="E2449" s="6">
        <v>0</v>
      </c>
    </row>
    <row r="2450" spans="1:6" x14ac:dyDescent="0.25">
      <c r="A2450" t="s">
        <v>2434</v>
      </c>
      <c r="B2450" s="5">
        <v>86</v>
      </c>
      <c r="C2450" s="6">
        <v>1.4745699999999999</v>
      </c>
      <c r="D2450" s="7">
        <f t="shared" si="73"/>
        <v>1.7399925999999999</v>
      </c>
      <c r="E2450" s="6">
        <v>0.46827000000000002</v>
      </c>
    </row>
    <row r="2451" spans="1:6" x14ac:dyDescent="0.25">
      <c r="A2451" t="s">
        <v>2435</v>
      </c>
      <c r="D2451" s="7">
        <v>122</v>
      </c>
    </row>
    <row r="2452" spans="1:6" x14ac:dyDescent="0.25">
      <c r="A2452" t="s">
        <v>2436</v>
      </c>
      <c r="B2452" s="5">
        <v>3</v>
      </c>
      <c r="C2452" s="6">
        <v>69.843959999999996</v>
      </c>
      <c r="D2452" s="7">
        <f t="shared" si="73"/>
        <v>82.415872799999988</v>
      </c>
      <c r="E2452" s="6">
        <v>22.17972</v>
      </c>
    </row>
    <row r="2453" spans="1:6" x14ac:dyDescent="0.25">
      <c r="A2453" t="s">
        <v>2437</v>
      </c>
      <c r="B2453" s="5">
        <v>11</v>
      </c>
      <c r="C2453" s="6">
        <v>39.516649999999998</v>
      </c>
      <c r="D2453" s="7">
        <f t="shared" si="73"/>
        <v>46.629646999999999</v>
      </c>
      <c r="E2453" s="6">
        <v>12.548959999999999</v>
      </c>
    </row>
    <row r="2454" spans="1:6" x14ac:dyDescent="0.25">
      <c r="A2454" t="s">
        <v>2438</v>
      </c>
      <c r="B2454" s="5">
        <v>4</v>
      </c>
      <c r="C2454" s="6">
        <v>110.17</v>
      </c>
      <c r="D2454" s="7">
        <f t="shared" si="73"/>
        <v>130.00059999999999</v>
      </c>
      <c r="E2454" s="6">
        <v>34.985709999999997</v>
      </c>
    </row>
    <row r="2455" spans="1:6" x14ac:dyDescent="0.25">
      <c r="A2455" t="s">
        <v>2439</v>
      </c>
      <c r="B2455" s="5">
        <v>1</v>
      </c>
      <c r="C2455" s="6">
        <v>72.03398</v>
      </c>
      <c r="D2455" s="7">
        <f t="shared" si="73"/>
        <v>85.000096400000004</v>
      </c>
      <c r="E2455" s="6">
        <v>22.87519</v>
      </c>
    </row>
    <row r="2456" spans="1:6" x14ac:dyDescent="0.25">
      <c r="A2456" t="s">
        <v>2440</v>
      </c>
      <c r="B2456" s="5">
        <v>17</v>
      </c>
      <c r="C2456" s="6">
        <v>37.333329999999997</v>
      </c>
      <c r="D2456" s="7">
        <f t="shared" si="73"/>
        <v>44.053329399999996</v>
      </c>
      <c r="E2456" s="6">
        <v>11.85562</v>
      </c>
    </row>
    <row r="2457" spans="1:6" x14ac:dyDescent="0.25">
      <c r="A2457" t="s">
        <v>2441</v>
      </c>
      <c r="B2457" s="5">
        <v>5</v>
      </c>
      <c r="C2457" s="6">
        <v>86.440669999999997</v>
      </c>
      <c r="D2457" s="7">
        <f t="shared" si="73"/>
        <v>101.99999059999999</v>
      </c>
      <c r="E2457" s="6">
        <v>27.450199999999999</v>
      </c>
    </row>
    <row r="2458" spans="1:6" x14ac:dyDescent="0.25">
      <c r="A2458" t="s">
        <v>2442</v>
      </c>
      <c r="B2458" s="5">
        <v>7</v>
      </c>
      <c r="C2458" s="6">
        <v>159.80598000000001</v>
      </c>
      <c r="D2458" s="7">
        <v>204.5</v>
      </c>
      <c r="E2458" s="6">
        <v>47.473660000000002</v>
      </c>
    </row>
    <row r="2459" spans="1:6" x14ac:dyDescent="0.25">
      <c r="A2459" t="s">
        <v>2443</v>
      </c>
      <c r="B2459" s="5">
        <v>10</v>
      </c>
      <c r="C2459" s="6">
        <v>80.508470000000003</v>
      </c>
      <c r="D2459" s="7">
        <f t="shared" si="73"/>
        <v>94.999994600000008</v>
      </c>
      <c r="E2459" s="6">
        <v>25.56636</v>
      </c>
    </row>
    <row r="2460" spans="1:6" x14ac:dyDescent="0.25">
      <c r="A2460" t="s">
        <v>2444</v>
      </c>
      <c r="B2460" s="5">
        <v>6</v>
      </c>
      <c r="C2460" s="6">
        <v>77.966660000000005</v>
      </c>
      <c r="D2460" s="7">
        <f t="shared" si="73"/>
        <v>92.000658800000011</v>
      </c>
      <c r="E2460" s="6">
        <v>24.759180000000001</v>
      </c>
    </row>
    <row r="2461" spans="1:6" x14ac:dyDescent="0.25">
      <c r="A2461" t="s">
        <v>2445</v>
      </c>
      <c r="B2461" s="5">
        <v>6</v>
      </c>
      <c r="C2461" s="6">
        <v>9.7457600000000006</v>
      </c>
      <c r="D2461" s="7">
        <f t="shared" si="73"/>
        <v>11.499996800000002</v>
      </c>
      <c r="E2461" s="6">
        <v>3.0948699999999998</v>
      </c>
    </row>
    <row r="2462" spans="1:6" x14ac:dyDescent="0.25">
      <c r="A2462" t="s">
        <v>2446</v>
      </c>
      <c r="B2462" s="5">
        <v>8</v>
      </c>
      <c r="C2462" s="6">
        <v>9.7457600000000006</v>
      </c>
      <c r="D2462" s="7">
        <f t="shared" si="73"/>
        <v>11.499996800000002</v>
      </c>
      <c r="E2462" s="6">
        <v>3.0948699999999998</v>
      </c>
    </row>
    <row r="2463" spans="1:6" x14ac:dyDescent="0.25">
      <c r="A2463" t="s">
        <v>2447</v>
      </c>
      <c r="B2463" s="5">
        <v>-2</v>
      </c>
      <c r="C2463" s="6">
        <v>0</v>
      </c>
      <c r="D2463" s="7">
        <v>3</v>
      </c>
      <c r="E2463" s="6">
        <v>0</v>
      </c>
      <c r="F2463" s="8">
        <v>10</v>
      </c>
    </row>
    <row r="2464" spans="1:6" x14ac:dyDescent="0.25">
      <c r="A2464" t="s">
        <v>2448</v>
      </c>
      <c r="D2464" s="7">
        <v>3</v>
      </c>
      <c r="F2464" s="8">
        <v>10</v>
      </c>
    </row>
    <row r="2465" spans="1:5" x14ac:dyDescent="0.25">
      <c r="A2465" t="s">
        <v>2449</v>
      </c>
      <c r="B2465" s="5">
        <v>16</v>
      </c>
      <c r="C2465" s="6">
        <v>6.1269999999999998</v>
      </c>
      <c r="D2465" s="7">
        <f t="shared" ref="D2465:D2493" si="74">+(C2465*0.18)+C2465</f>
        <v>7.2298599999999995</v>
      </c>
      <c r="E2465" s="6">
        <v>1.9457</v>
      </c>
    </row>
    <row r="2466" spans="1:5" x14ac:dyDescent="0.25">
      <c r="A2466" t="s">
        <v>2450</v>
      </c>
      <c r="B2466" s="5">
        <v>10</v>
      </c>
      <c r="C2466" s="6">
        <v>4.2372800000000002</v>
      </c>
      <c r="D2466" s="7">
        <v>6</v>
      </c>
      <c r="E2466" s="6">
        <v>1.3455999999999999</v>
      </c>
    </row>
    <row r="2467" spans="1:5" x14ac:dyDescent="0.25">
      <c r="A2467" t="s">
        <v>2451</v>
      </c>
      <c r="B2467" s="5">
        <v>-1</v>
      </c>
      <c r="C2467" s="6">
        <v>0</v>
      </c>
      <c r="D2467" s="7">
        <f t="shared" si="74"/>
        <v>0</v>
      </c>
      <c r="E2467" s="6">
        <v>0</v>
      </c>
    </row>
    <row r="2468" spans="1:5" x14ac:dyDescent="0.25">
      <c r="A2468" t="s">
        <v>2452</v>
      </c>
      <c r="B2468" s="5">
        <v>-1</v>
      </c>
      <c r="C2468" s="6">
        <v>0</v>
      </c>
      <c r="D2468" s="7">
        <f t="shared" si="74"/>
        <v>0</v>
      </c>
      <c r="E2468" s="6">
        <v>0</v>
      </c>
    </row>
    <row r="2469" spans="1:5" x14ac:dyDescent="0.25">
      <c r="A2469" t="s">
        <v>2453</v>
      </c>
      <c r="B2469" s="5">
        <v>-25</v>
      </c>
      <c r="C2469" s="6">
        <v>5.4234999999999998</v>
      </c>
      <c r="D2469" s="7">
        <f t="shared" si="74"/>
        <v>6.3997299999999999</v>
      </c>
      <c r="E2469" s="6">
        <v>1.7222900000000001</v>
      </c>
    </row>
    <row r="2470" spans="1:5" x14ac:dyDescent="0.25">
      <c r="A2470" t="s">
        <v>2454</v>
      </c>
      <c r="B2470" s="5">
        <v>48</v>
      </c>
      <c r="C2470" s="6">
        <v>5.08474</v>
      </c>
      <c r="D2470" s="7">
        <v>7</v>
      </c>
      <c r="E2470" s="6">
        <v>1.6147199999999999</v>
      </c>
    </row>
    <row r="2471" spans="1:5" x14ac:dyDescent="0.25">
      <c r="A2471" t="s">
        <v>2455</v>
      </c>
      <c r="B2471" s="5">
        <v>24</v>
      </c>
      <c r="C2471" s="6">
        <v>5.17</v>
      </c>
      <c r="D2471" s="7">
        <f t="shared" si="74"/>
        <v>6.1006</v>
      </c>
      <c r="E2471" s="6">
        <v>1.6417900000000001</v>
      </c>
    </row>
    <row r="2472" spans="1:5" x14ac:dyDescent="0.25">
      <c r="A2472" t="s">
        <v>2456</v>
      </c>
      <c r="B2472" s="5">
        <v>-3</v>
      </c>
      <c r="C2472" s="6">
        <v>0</v>
      </c>
      <c r="D2472" s="7">
        <v>4.2</v>
      </c>
      <c r="E2472" s="6">
        <v>0</v>
      </c>
    </row>
    <row r="2473" spans="1:5" x14ac:dyDescent="0.25">
      <c r="A2473" t="s">
        <v>2457</v>
      </c>
      <c r="B2473" s="5">
        <v>14</v>
      </c>
      <c r="C2473" s="6">
        <v>2.1754199999999999</v>
      </c>
      <c r="D2473" s="7">
        <f t="shared" si="74"/>
        <v>2.5669955999999998</v>
      </c>
      <c r="E2473" s="6">
        <v>0.73994000000000004</v>
      </c>
    </row>
    <row r="2474" spans="1:5" x14ac:dyDescent="0.25">
      <c r="A2474" t="s">
        <v>2458</v>
      </c>
      <c r="B2474" s="5">
        <v>47</v>
      </c>
      <c r="C2474" s="6">
        <v>33.898739999999997</v>
      </c>
      <c r="D2474" s="7">
        <f t="shared" si="74"/>
        <v>40.000513199999993</v>
      </c>
      <c r="E2474" s="6">
        <v>10.76492</v>
      </c>
    </row>
    <row r="2475" spans="1:5" x14ac:dyDescent="0.25">
      <c r="A2475" t="s">
        <v>2459</v>
      </c>
      <c r="B2475" s="5">
        <v>9</v>
      </c>
      <c r="C2475" s="6">
        <v>33.898000000000003</v>
      </c>
      <c r="D2475" s="7">
        <f t="shared" si="74"/>
        <v>39.999640000000007</v>
      </c>
      <c r="E2475" s="6">
        <v>10.76469</v>
      </c>
    </row>
    <row r="2476" spans="1:5" x14ac:dyDescent="0.25">
      <c r="A2476" t="s">
        <v>2460</v>
      </c>
      <c r="B2476" s="5">
        <v>40</v>
      </c>
      <c r="C2476" s="6">
        <v>30.0365</v>
      </c>
      <c r="D2476" s="7">
        <f t="shared" si="74"/>
        <v>35.443069999999999</v>
      </c>
      <c r="E2476" s="6">
        <v>9.5384200000000003</v>
      </c>
    </row>
    <row r="2477" spans="1:5" x14ac:dyDescent="0.25">
      <c r="A2477" t="s">
        <v>2461</v>
      </c>
      <c r="B2477" s="5">
        <v>9</v>
      </c>
      <c r="C2477" s="6">
        <v>55.027999999999999</v>
      </c>
      <c r="D2477" s="7">
        <f t="shared" si="74"/>
        <v>64.933040000000005</v>
      </c>
      <c r="E2477" s="6">
        <v>17.47475</v>
      </c>
    </row>
    <row r="2478" spans="1:5" x14ac:dyDescent="0.25">
      <c r="A2478" t="s">
        <v>2462</v>
      </c>
      <c r="B2478" s="5">
        <v>50</v>
      </c>
      <c r="C2478" s="6">
        <v>58.898299999999999</v>
      </c>
      <c r="D2478" s="7">
        <f t="shared" si="74"/>
        <v>69.499994000000001</v>
      </c>
      <c r="E2478" s="6">
        <v>18.703810000000001</v>
      </c>
    </row>
    <row r="2479" spans="1:5" x14ac:dyDescent="0.25">
      <c r="A2479" t="s">
        <v>2463</v>
      </c>
      <c r="B2479" s="5">
        <v>864</v>
      </c>
      <c r="C2479" s="6">
        <v>1.059E-2</v>
      </c>
      <c r="D2479" s="7">
        <f t="shared" si="74"/>
        <v>1.2496200000000001E-2</v>
      </c>
      <c r="E2479" s="6">
        <v>3.3600000000000001E-3</v>
      </c>
    </row>
    <row r="2480" spans="1:5" x14ac:dyDescent="0.25">
      <c r="A2480" t="s">
        <v>2464</v>
      </c>
      <c r="B2480" s="5">
        <v>400</v>
      </c>
      <c r="C2480" s="6">
        <v>0.45405000000000001</v>
      </c>
      <c r="D2480" s="7">
        <f t="shared" si="74"/>
        <v>0.53577900000000001</v>
      </c>
      <c r="E2480" s="6">
        <v>16.342590000000001</v>
      </c>
    </row>
    <row r="2481" spans="1:6" x14ac:dyDescent="0.25">
      <c r="A2481" t="s">
        <v>2465</v>
      </c>
      <c r="B2481" s="5">
        <v>200</v>
      </c>
      <c r="C2481" s="6">
        <v>0.16932</v>
      </c>
      <c r="D2481" s="7">
        <f t="shared" si="74"/>
        <v>0.19979759999999999</v>
      </c>
      <c r="E2481" s="6">
        <v>5.3769999999999998E-2</v>
      </c>
    </row>
    <row r="2482" spans="1:6" x14ac:dyDescent="0.25">
      <c r="A2482" t="s">
        <v>2466</v>
      </c>
      <c r="B2482" s="5">
        <v>300</v>
      </c>
      <c r="C2482" s="6">
        <v>0.65097000000000005</v>
      </c>
      <c r="D2482" s="7">
        <f t="shared" si="74"/>
        <v>0.76814460000000007</v>
      </c>
      <c r="E2482" s="6">
        <v>34.43103</v>
      </c>
    </row>
    <row r="2483" spans="1:6" x14ac:dyDescent="0.25">
      <c r="A2483" t="s">
        <v>2467</v>
      </c>
      <c r="B2483" s="5">
        <v>910</v>
      </c>
      <c r="C2483" s="6">
        <v>9.4900000000000002E-3</v>
      </c>
      <c r="D2483" s="7">
        <f t="shared" si="74"/>
        <v>1.11982E-2</v>
      </c>
      <c r="E2483" s="6">
        <v>3.0100000000000001E-3</v>
      </c>
    </row>
    <row r="2484" spans="1:6" x14ac:dyDescent="0.25">
      <c r="A2484" t="s">
        <v>2468</v>
      </c>
      <c r="B2484" s="5">
        <v>42</v>
      </c>
      <c r="C2484" s="6">
        <v>0.33898</v>
      </c>
      <c r="D2484" s="7">
        <f t="shared" si="74"/>
        <v>0.39999640000000003</v>
      </c>
      <c r="E2484" s="6">
        <v>0.10765</v>
      </c>
    </row>
    <row r="2485" spans="1:6" x14ac:dyDescent="0.25">
      <c r="A2485" t="s">
        <v>2469</v>
      </c>
      <c r="B2485" s="5">
        <v>100</v>
      </c>
      <c r="C2485" s="6">
        <v>0.19298000000000001</v>
      </c>
      <c r="D2485" s="7">
        <f t="shared" si="74"/>
        <v>0.22771640000000001</v>
      </c>
      <c r="E2485" s="6">
        <v>6.1280000000000001E-2</v>
      </c>
    </row>
    <row r="2486" spans="1:6" x14ac:dyDescent="0.25">
      <c r="A2486" t="s">
        <v>2470</v>
      </c>
      <c r="B2486" s="5">
        <v>90</v>
      </c>
      <c r="C2486" s="6">
        <v>0.13481000000000001</v>
      </c>
      <c r="D2486" s="7">
        <f t="shared" si="74"/>
        <v>0.15907580000000002</v>
      </c>
      <c r="E2486" s="6">
        <v>4.2810000000000001E-2</v>
      </c>
    </row>
    <row r="2487" spans="1:6" x14ac:dyDescent="0.25">
      <c r="A2487" t="s">
        <v>2471</v>
      </c>
      <c r="B2487" s="5">
        <v>10</v>
      </c>
      <c r="C2487" s="6">
        <v>1.9310000000000001E-2</v>
      </c>
      <c r="D2487" s="7">
        <f t="shared" si="74"/>
        <v>2.2785800000000002E-2</v>
      </c>
      <c r="E2487" s="6">
        <v>6.13E-3</v>
      </c>
    </row>
    <row r="2488" spans="1:6" x14ac:dyDescent="0.25">
      <c r="A2488" t="s">
        <v>2472</v>
      </c>
      <c r="B2488" s="5">
        <v>22</v>
      </c>
      <c r="C2488" s="6">
        <v>3.2829999999999998E-2</v>
      </c>
      <c r="D2488" s="7">
        <f t="shared" si="74"/>
        <v>3.87394E-2</v>
      </c>
      <c r="E2488" s="6">
        <v>1.043E-2</v>
      </c>
    </row>
    <row r="2489" spans="1:6" x14ac:dyDescent="0.25">
      <c r="A2489" t="s">
        <v>2473</v>
      </c>
      <c r="B2489" s="5">
        <v>2</v>
      </c>
      <c r="C2489" s="6">
        <v>12.203379999999999</v>
      </c>
      <c r="D2489" s="7">
        <f t="shared" si="74"/>
        <v>14.399988399999998</v>
      </c>
      <c r="E2489" s="6">
        <v>3.8753199999999999</v>
      </c>
    </row>
    <row r="2490" spans="1:6" x14ac:dyDescent="0.25">
      <c r="A2490" t="s">
        <v>2474</v>
      </c>
      <c r="B2490" s="5">
        <v>3</v>
      </c>
      <c r="C2490" s="6">
        <v>13.38983</v>
      </c>
      <c r="D2490" s="7">
        <f t="shared" si="74"/>
        <v>15.799999400000001</v>
      </c>
      <c r="E2490" s="6">
        <v>4.2520899999999999</v>
      </c>
    </row>
    <row r="2491" spans="1:6" x14ac:dyDescent="0.25">
      <c r="A2491" t="s">
        <v>2475</v>
      </c>
      <c r="B2491" s="5">
        <v>-1</v>
      </c>
      <c r="C2491" s="6">
        <v>0</v>
      </c>
      <c r="D2491" s="7">
        <f t="shared" si="74"/>
        <v>0</v>
      </c>
      <c r="E2491" s="6">
        <v>0</v>
      </c>
    </row>
    <row r="2492" spans="1:6" x14ac:dyDescent="0.25">
      <c r="A2492" t="s">
        <v>2476</v>
      </c>
      <c r="B2492" s="5">
        <v>-3</v>
      </c>
      <c r="C2492" s="6">
        <v>0</v>
      </c>
      <c r="D2492" s="7">
        <v>3</v>
      </c>
      <c r="E2492" s="6">
        <v>0</v>
      </c>
      <c r="F2492" s="8">
        <v>5</v>
      </c>
    </row>
    <row r="2493" spans="1:6" x14ac:dyDescent="0.25">
      <c r="A2493" t="s">
        <v>2477</v>
      </c>
      <c r="B2493" s="5">
        <v>7</v>
      </c>
      <c r="C2493" s="6">
        <v>0.50839999999999996</v>
      </c>
      <c r="D2493" s="7">
        <f t="shared" si="74"/>
        <v>0.599912</v>
      </c>
      <c r="E2493" s="6">
        <v>0.16145000000000001</v>
      </c>
    </row>
    <row r="2494" spans="1:6" x14ac:dyDescent="0.25">
      <c r="A2494" t="s">
        <v>2478</v>
      </c>
      <c r="B2494" s="5">
        <v>-16</v>
      </c>
      <c r="C2494" s="6">
        <v>0</v>
      </c>
      <c r="D2494" s="7">
        <v>2</v>
      </c>
      <c r="E2494" s="6">
        <v>0</v>
      </c>
    </row>
    <row r="2495" spans="1:6" x14ac:dyDescent="0.25">
      <c r="A2495" t="s">
        <v>2479</v>
      </c>
      <c r="D2495" s="7">
        <v>1.3</v>
      </c>
    </row>
    <row r="2496" spans="1:6" x14ac:dyDescent="0.25">
      <c r="A2496" t="s">
        <v>2480</v>
      </c>
      <c r="B2496" s="5">
        <v>99</v>
      </c>
      <c r="C2496" s="6">
        <v>2.3169</v>
      </c>
      <c r="D2496" s="7">
        <f t="shared" ref="D2496:D2545" si="75">+(C2496*0.18)+C2496</f>
        <v>2.7339419999999999</v>
      </c>
      <c r="E2496" s="6">
        <v>0.73575000000000002</v>
      </c>
    </row>
    <row r="2497" spans="1:5" x14ac:dyDescent="0.25">
      <c r="A2497" t="s">
        <v>2481</v>
      </c>
      <c r="B2497" s="5">
        <v>-1</v>
      </c>
      <c r="C2497" s="6">
        <v>0</v>
      </c>
      <c r="D2497" s="7">
        <f t="shared" si="75"/>
        <v>0</v>
      </c>
      <c r="E2497" s="6">
        <v>0</v>
      </c>
    </row>
    <row r="2498" spans="1:5" x14ac:dyDescent="0.25">
      <c r="A2498" t="s">
        <v>2482</v>
      </c>
      <c r="B2498" s="5">
        <v>-6</v>
      </c>
      <c r="C2498" s="6">
        <v>0</v>
      </c>
      <c r="D2498" s="7">
        <f t="shared" si="75"/>
        <v>0</v>
      </c>
      <c r="E2498" s="6">
        <v>0</v>
      </c>
    </row>
    <row r="2499" spans="1:5" x14ac:dyDescent="0.25">
      <c r="A2499" t="s">
        <v>2483</v>
      </c>
      <c r="B2499" s="5">
        <v>-3</v>
      </c>
      <c r="C2499" s="6">
        <v>0</v>
      </c>
      <c r="D2499" s="7">
        <f t="shared" si="75"/>
        <v>0</v>
      </c>
      <c r="E2499" s="6">
        <v>0</v>
      </c>
    </row>
    <row r="2500" spans="1:5" x14ac:dyDescent="0.25">
      <c r="A2500" t="s">
        <v>2484</v>
      </c>
      <c r="B2500" s="5">
        <v>61</v>
      </c>
      <c r="C2500" s="6">
        <v>0.59319999999999995</v>
      </c>
      <c r="D2500" s="7">
        <f t="shared" si="75"/>
        <v>0.69997599999999993</v>
      </c>
      <c r="E2500" s="6">
        <v>0.18837999999999999</v>
      </c>
    </row>
    <row r="2501" spans="1:5" x14ac:dyDescent="0.25">
      <c r="A2501" t="s">
        <v>2485</v>
      </c>
      <c r="B2501" s="5">
        <v>91</v>
      </c>
      <c r="C2501" s="6">
        <v>0.69491000000000003</v>
      </c>
      <c r="D2501" s="7">
        <f t="shared" si="75"/>
        <v>0.81999379999999999</v>
      </c>
      <c r="E2501" s="6">
        <v>0.22067999999999999</v>
      </c>
    </row>
    <row r="2502" spans="1:5" x14ac:dyDescent="0.25">
      <c r="A2502" t="s">
        <v>2486</v>
      </c>
      <c r="B2502" s="5">
        <v>-2</v>
      </c>
      <c r="C2502" s="6">
        <v>0</v>
      </c>
      <c r="D2502" s="7">
        <v>1.6</v>
      </c>
      <c r="E2502" s="6">
        <v>0</v>
      </c>
    </row>
    <row r="2503" spans="1:5" x14ac:dyDescent="0.25">
      <c r="A2503" t="s">
        <v>2487</v>
      </c>
      <c r="B2503" s="5">
        <v>-24</v>
      </c>
      <c r="C2503" s="6">
        <v>0</v>
      </c>
      <c r="D2503" s="7">
        <f t="shared" si="75"/>
        <v>0</v>
      </c>
      <c r="E2503" s="6">
        <v>0</v>
      </c>
    </row>
    <row r="2504" spans="1:5" x14ac:dyDescent="0.25">
      <c r="A2504" t="s">
        <v>2488</v>
      </c>
      <c r="B2504" s="5">
        <v>-19</v>
      </c>
      <c r="C2504" s="6">
        <v>0</v>
      </c>
      <c r="D2504" s="7">
        <f t="shared" si="75"/>
        <v>0</v>
      </c>
      <c r="E2504" s="6">
        <v>0</v>
      </c>
    </row>
    <row r="2505" spans="1:5" x14ac:dyDescent="0.25">
      <c r="A2505" t="s">
        <v>2489</v>
      </c>
      <c r="B2505" s="5">
        <v>-35</v>
      </c>
      <c r="C2505" s="6">
        <v>0</v>
      </c>
      <c r="D2505" s="7">
        <v>0.53</v>
      </c>
      <c r="E2505" s="6">
        <v>0</v>
      </c>
    </row>
    <row r="2506" spans="1:5" x14ac:dyDescent="0.25">
      <c r="A2506" t="s">
        <v>2490</v>
      </c>
      <c r="B2506" s="5">
        <v>259</v>
      </c>
      <c r="C2506" s="6">
        <v>0.99033000000000004</v>
      </c>
      <c r="D2506" s="7">
        <f t="shared" si="75"/>
        <v>1.1685894000000001</v>
      </c>
      <c r="E2506" s="6">
        <v>0.25072</v>
      </c>
    </row>
    <row r="2507" spans="1:5" x14ac:dyDescent="0.25">
      <c r="A2507" t="s">
        <v>2491</v>
      </c>
      <c r="B2507" s="5">
        <v>-20</v>
      </c>
      <c r="C2507" s="6">
        <v>0.32202999999999998</v>
      </c>
      <c r="D2507" s="7">
        <f t="shared" si="75"/>
        <v>0.37999539999999998</v>
      </c>
      <c r="E2507" s="6">
        <v>0.10226</v>
      </c>
    </row>
    <row r="2508" spans="1:5" x14ac:dyDescent="0.25">
      <c r="A2508" t="s">
        <v>2492</v>
      </c>
      <c r="D2508" s="7">
        <v>0.5</v>
      </c>
    </row>
    <row r="2509" spans="1:5" x14ac:dyDescent="0.25">
      <c r="A2509" t="s">
        <v>2493</v>
      </c>
      <c r="B2509" s="5">
        <v>-9</v>
      </c>
      <c r="C2509" s="6">
        <v>0</v>
      </c>
      <c r="D2509" s="7">
        <f t="shared" si="75"/>
        <v>0</v>
      </c>
      <c r="E2509" s="6">
        <v>0</v>
      </c>
    </row>
    <row r="2510" spans="1:5" x14ac:dyDescent="0.25">
      <c r="A2510" t="s">
        <v>2494</v>
      </c>
      <c r="B2510" s="5">
        <v>19</v>
      </c>
      <c r="C2510" s="6">
        <v>1.3559300000000001</v>
      </c>
      <c r="D2510" s="7">
        <f t="shared" si="75"/>
        <v>1.5999974000000001</v>
      </c>
      <c r="E2510" s="6">
        <v>0.43058999999999997</v>
      </c>
    </row>
    <row r="2511" spans="1:5" x14ac:dyDescent="0.25">
      <c r="A2511" t="s">
        <v>2495</v>
      </c>
      <c r="B2511" s="5">
        <v>-8</v>
      </c>
      <c r="C2511" s="6">
        <v>0</v>
      </c>
      <c r="D2511" s="7">
        <f t="shared" si="75"/>
        <v>0</v>
      </c>
      <c r="E2511" s="6">
        <v>0</v>
      </c>
    </row>
    <row r="2512" spans="1:5" x14ac:dyDescent="0.25">
      <c r="A2512" t="s">
        <v>2496</v>
      </c>
      <c r="B2512" s="5">
        <v>50</v>
      </c>
      <c r="C2512" s="6">
        <v>1.3559300000000001</v>
      </c>
      <c r="D2512" s="7">
        <f t="shared" si="75"/>
        <v>1.5999974000000001</v>
      </c>
      <c r="E2512" s="6">
        <v>0.43058999999999997</v>
      </c>
    </row>
    <row r="2513" spans="1:6" x14ac:dyDescent="0.25">
      <c r="A2513" t="s">
        <v>2497</v>
      </c>
      <c r="B2513" s="5">
        <v>7</v>
      </c>
      <c r="C2513" s="6">
        <v>0.33889999999999998</v>
      </c>
      <c r="D2513" s="7">
        <f t="shared" si="75"/>
        <v>0.39990199999999998</v>
      </c>
      <c r="E2513" s="6">
        <v>0.10761999999999999</v>
      </c>
    </row>
    <row r="2514" spans="1:6" x14ac:dyDescent="0.25">
      <c r="A2514" t="s">
        <v>2498</v>
      </c>
      <c r="B2514" s="5">
        <v>-1</v>
      </c>
      <c r="C2514" s="6">
        <v>0</v>
      </c>
      <c r="D2514" s="7">
        <f t="shared" si="75"/>
        <v>0</v>
      </c>
      <c r="E2514" s="6">
        <v>0</v>
      </c>
    </row>
    <row r="2515" spans="1:6" x14ac:dyDescent="0.25">
      <c r="A2515" t="s">
        <v>2499</v>
      </c>
      <c r="B2515" s="5">
        <v>96</v>
      </c>
      <c r="C2515" s="6">
        <v>1.6949099999999999</v>
      </c>
      <c r="D2515" s="7">
        <f t="shared" si="75"/>
        <v>1.9999937999999999</v>
      </c>
      <c r="E2515" s="6">
        <v>0.53824000000000005</v>
      </c>
    </row>
    <row r="2516" spans="1:6" x14ac:dyDescent="0.25">
      <c r="A2516" t="s">
        <v>2500</v>
      </c>
      <c r="B2516" s="5">
        <v>-4</v>
      </c>
      <c r="C2516" s="6">
        <v>0</v>
      </c>
      <c r="D2516" s="7">
        <f t="shared" si="75"/>
        <v>0</v>
      </c>
      <c r="E2516" s="6">
        <v>0</v>
      </c>
    </row>
    <row r="2517" spans="1:6" x14ac:dyDescent="0.25">
      <c r="D2517" s="7"/>
    </row>
    <row r="2518" spans="1:6" x14ac:dyDescent="0.25">
      <c r="A2518" t="s">
        <v>2501</v>
      </c>
      <c r="B2518" s="5">
        <v>-1</v>
      </c>
      <c r="C2518" s="6">
        <v>0</v>
      </c>
      <c r="D2518" s="7">
        <f t="shared" si="75"/>
        <v>0</v>
      </c>
      <c r="E2518" s="6">
        <v>0</v>
      </c>
    </row>
    <row r="2519" spans="1:6" x14ac:dyDescent="0.25">
      <c r="A2519" t="s">
        <v>2502</v>
      </c>
      <c r="B2519" s="5">
        <v>-12</v>
      </c>
      <c r="C2519" s="6">
        <v>0</v>
      </c>
      <c r="D2519" s="7">
        <f t="shared" si="75"/>
        <v>0</v>
      </c>
      <c r="E2519" s="6">
        <v>0</v>
      </c>
    </row>
    <row r="2520" spans="1:6" x14ac:dyDescent="0.25">
      <c r="A2520" t="s">
        <v>2503</v>
      </c>
      <c r="B2520" s="5">
        <v>-13</v>
      </c>
      <c r="C2520" s="6">
        <v>0</v>
      </c>
      <c r="D2520" s="7">
        <f t="shared" si="75"/>
        <v>0</v>
      </c>
      <c r="E2520" s="6">
        <v>0</v>
      </c>
    </row>
    <row r="2521" spans="1:6" x14ac:dyDescent="0.25">
      <c r="A2521" t="s">
        <v>2504</v>
      </c>
      <c r="B2521" s="5">
        <v>3</v>
      </c>
      <c r="C2521" s="6">
        <v>7.6271100000000001</v>
      </c>
      <c r="D2521" s="7">
        <f t="shared" si="75"/>
        <v>8.9999897999999998</v>
      </c>
      <c r="E2521" s="6">
        <v>2.4220700000000002</v>
      </c>
    </row>
    <row r="2522" spans="1:6" x14ac:dyDescent="0.25">
      <c r="A2522" t="s">
        <v>2505</v>
      </c>
      <c r="B2522" s="5">
        <v>4</v>
      </c>
      <c r="C2522" s="6">
        <v>5.50847</v>
      </c>
      <c r="D2522" s="7">
        <f t="shared" si="75"/>
        <v>6.4999946</v>
      </c>
      <c r="E2522" s="6">
        <v>1.7492799999999999</v>
      </c>
    </row>
    <row r="2523" spans="1:6" x14ac:dyDescent="0.25">
      <c r="A2523" t="s">
        <v>2506</v>
      </c>
      <c r="B2523" s="5">
        <v>4</v>
      </c>
      <c r="C2523" s="6">
        <v>2.9661</v>
      </c>
      <c r="D2523" s="7">
        <f t="shared" si="75"/>
        <v>3.4999979999999997</v>
      </c>
      <c r="E2523" s="6">
        <v>0.94191999999999998</v>
      </c>
    </row>
    <row r="2524" spans="1:6" x14ac:dyDescent="0.25">
      <c r="A2524" t="s">
        <v>2507</v>
      </c>
      <c r="B2524" s="5">
        <v>28</v>
      </c>
      <c r="C2524" s="6">
        <v>1.6949099999999999</v>
      </c>
      <c r="D2524" s="7">
        <v>2.5</v>
      </c>
      <c r="E2524" s="6">
        <v>0.53824000000000005</v>
      </c>
      <c r="F2524" s="8">
        <v>4</v>
      </c>
    </row>
    <row r="2525" spans="1:6" x14ac:dyDescent="0.25">
      <c r="A2525" t="s">
        <v>2508</v>
      </c>
      <c r="B2525" s="5">
        <v>151</v>
      </c>
      <c r="C2525" s="6">
        <v>2.0837599999999998</v>
      </c>
      <c r="D2525" s="7">
        <f t="shared" si="75"/>
        <v>2.4588367999999998</v>
      </c>
      <c r="E2525" s="6">
        <v>0.66171999999999997</v>
      </c>
    </row>
    <row r="2526" spans="1:6" x14ac:dyDescent="0.25">
      <c r="A2526" t="s">
        <v>2509</v>
      </c>
      <c r="B2526" s="5">
        <v>113</v>
      </c>
      <c r="C2526" s="6">
        <v>2.59</v>
      </c>
      <c r="D2526" s="7">
        <v>3.1</v>
      </c>
      <c r="E2526" s="6">
        <v>0.65569999999999995</v>
      </c>
      <c r="F2526" s="8">
        <v>6</v>
      </c>
    </row>
    <row r="2527" spans="1:6" x14ac:dyDescent="0.25">
      <c r="A2527" t="s">
        <v>2510</v>
      </c>
      <c r="B2527" s="5">
        <v>98</v>
      </c>
      <c r="C2527" s="6">
        <v>4.9576000000000002</v>
      </c>
      <c r="D2527" s="7">
        <v>3.5</v>
      </c>
      <c r="E2527" s="6">
        <v>1.5743400000000001</v>
      </c>
      <c r="F2527" s="8">
        <v>6</v>
      </c>
    </row>
    <row r="2528" spans="1:6" x14ac:dyDescent="0.25">
      <c r="A2528" t="s">
        <v>2511</v>
      </c>
      <c r="D2528" s="7">
        <v>1.9</v>
      </c>
    </row>
    <row r="2529" spans="1:5" x14ac:dyDescent="0.25">
      <c r="A2529" t="s">
        <v>2512</v>
      </c>
      <c r="B2529" s="5">
        <v>-4</v>
      </c>
      <c r="C2529" s="6">
        <v>0</v>
      </c>
      <c r="D2529" s="7">
        <f t="shared" si="75"/>
        <v>0</v>
      </c>
      <c r="E2529" s="6">
        <v>0</v>
      </c>
    </row>
    <row r="2530" spans="1:5" x14ac:dyDescent="0.25">
      <c r="A2530" t="s">
        <v>2513</v>
      </c>
      <c r="B2530" s="5">
        <v>2</v>
      </c>
      <c r="C2530" s="6">
        <v>8.0508400000000009</v>
      </c>
      <c r="D2530" s="7">
        <f t="shared" si="75"/>
        <v>9.4999912000000002</v>
      </c>
      <c r="E2530" s="6">
        <v>2.5566300000000002</v>
      </c>
    </row>
    <row r="2531" spans="1:5" x14ac:dyDescent="0.25">
      <c r="A2531" t="s">
        <v>2514</v>
      </c>
      <c r="B2531" s="5">
        <v>31</v>
      </c>
      <c r="C2531" s="6">
        <v>1.65785</v>
      </c>
      <c r="D2531" s="7">
        <f t="shared" si="75"/>
        <v>1.9562630000000001</v>
      </c>
      <c r="E2531" s="6">
        <v>0.41971000000000003</v>
      </c>
    </row>
    <row r="2532" spans="1:5" x14ac:dyDescent="0.25">
      <c r="A2532" t="s">
        <v>2515</v>
      </c>
      <c r="B2532" s="5">
        <v>48</v>
      </c>
      <c r="C2532" s="6">
        <v>5.0423999999999998</v>
      </c>
      <c r="D2532" s="7">
        <f t="shared" si="75"/>
        <v>5.9500319999999993</v>
      </c>
      <c r="E2532" s="6">
        <v>1.60127</v>
      </c>
    </row>
    <row r="2533" spans="1:5" x14ac:dyDescent="0.25">
      <c r="A2533" t="s">
        <v>2516</v>
      </c>
      <c r="B2533" s="5">
        <v>6</v>
      </c>
      <c r="C2533" s="6">
        <v>5.7881299999999998</v>
      </c>
      <c r="D2533" s="7">
        <f t="shared" si="75"/>
        <v>6.8299933999999993</v>
      </c>
      <c r="E2533" s="6">
        <v>1.83809</v>
      </c>
    </row>
    <row r="2534" spans="1:5" x14ac:dyDescent="0.25">
      <c r="A2534" t="s">
        <v>2517</v>
      </c>
      <c r="B2534" s="5">
        <v>11</v>
      </c>
      <c r="C2534" s="6">
        <v>3.76695</v>
      </c>
      <c r="D2534" s="7">
        <f t="shared" si="75"/>
        <v>4.4450009999999995</v>
      </c>
      <c r="E2534" s="6">
        <v>1.19624</v>
      </c>
    </row>
    <row r="2535" spans="1:5" x14ac:dyDescent="0.25">
      <c r="A2535" t="s">
        <v>2518</v>
      </c>
      <c r="B2535" s="5">
        <v>12</v>
      </c>
      <c r="C2535" s="6">
        <v>4.7118599999999997</v>
      </c>
      <c r="D2535" s="7">
        <f t="shared" si="75"/>
        <v>5.5599948000000001</v>
      </c>
      <c r="E2535" s="6">
        <v>1.4963</v>
      </c>
    </row>
    <row r="2536" spans="1:5" x14ac:dyDescent="0.25">
      <c r="A2536" t="s">
        <v>2519</v>
      </c>
      <c r="B2536" s="5">
        <v>-2</v>
      </c>
      <c r="C2536" s="6">
        <v>0</v>
      </c>
      <c r="D2536" s="7">
        <v>4</v>
      </c>
      <c r="E2536" s="6">
        <v>0</v>
      </c>
    </row>
    <row r="2537" spans="1:5" x14ac:dyDescent="0.25">
      <c r="A2537" t="s">
        <v>2520</v>
      </c>
      <c r="B2537" s="5">
        <v>2</v>
      </c>
      <c r="C2537" s="6">
        <v>88.983050000000006</v>
      </c>
      <c r="D2537" s="7">
        <f t="shared" si="75"/>
        <v>104.999999</v>
      </c>
      <c r="E2537" s="6">
        <v>28.257560000000002</v>
      </c>
    </row>
    <row r="2538" spans="1:5" x14ac:dyDescent="0.25">
      <c r="A2538" t="s">
        <v>2521</v>
      </c>
      <c r="B2538" s="5">
        <v>12</v>
      </c>
      <c r="C2538" s="6">
        <v>9.0762499999999999</v>
      </c>
      <c r="D2538" s="7">
        <f t="shared" si="75"/>
        <v>10.709975</v>
      </c>
      <c r="E2538" s="6">
        <v>2.8822700000000001</v>
      </c>
    </row>
    <row r="2539" spans="1:5" x14ac:dyDescent="0.25">
      <c r="A2539" t="s">
        <v>2522</v>
      </c>
      <c r="B2539" s="5">
        <v>-1</v>
      </c>
      <c r="C2539" s="6">
        <v>0</v>
      </c>
      <c r="D2539" s="7">
        <f t="shared" si="75"/>
        <v>0</v>
      </c>
      <c r="E2539" s="6">
        <v>0</v>
      </c>
    </row>
    <row r="2540" spans="1:5" x14ac:dyDescent="0.25">
      <c r="A2540" t="s">
        <v>2523</v>
      </c>
      <c r="B2540" s="5">
        <v>6</v>
      </c>
      <c r="C2540" s="6">
        <v>9.3220299999999998</v>
      </c>
      <c r="D2540" s="7">
        <f t="shared" si="75"/>
        <v>10.9999954</v>
      </c>
      <c r="E2540" s="6">
        <v>2.9603100000000002</v>
      </c>
    </row>
    <row r="2541" spans="1:5" x14ac:dyDescent="0.25">
      <c r="A2541" t="s">
        <v>2524</v>
      </c>
      <c r="B2541" s="5">
        <v>5</v>
      </c>
      <c r="C2541" s="6">
        <v>34.644060000000003</v>
      </c>
      <c r="D2541" s="7">
        <v>55</v>
      </c>
      <c r="E2541" s="6">
        <v>11.0016</v>
      </c>
    </row>
    <row r="2542" spans="1:5" x14ac:dyDescent="0.25">
      <c r="A2542" t="s">
        <v>2525</v>
      </c>
      <c r="B2542" s="5">
        <v>5</v>
      </c>
      <c r="C2542" s="6">
        <v>13.55932</v>
      </c>
      <c r="D2542" s="7">
        <v>19</v>
      </c>
      <c r="E2542" s="6">
        <v>4.3059099999999999</v>
      </c>
    </row>
    <row r="2543" spans="1:5" x14ac:dyDescent="0.25">
      <c r="A2543" t="s">
        <v>2526</v>
      </c>
      <c r="D2543" s="7">
        <v>16</v>
      </c>
    </row>
    <row r="2544" spans="1:5" x14ac:dyDescent="0.25">
      <c r="A2544" t="s">
        <v>2527</v>
      </c>
      <c r="D2544" s="7">
        <v>4</v>
      </c>
    </row>
    <row r="2545" spans="1:6" x14ac:dyDescent="0.25">
      <c r="A2545" t="s">
        <v>2528</v>
      </c>
      <c r="B2545" s="5">
        <v>15</v>
      </c>
      <c r="C2545" s="6">
        <v>5.9321999999999999</v>
      </c>
      <c r="D2545" s="7">
        <f t="shared" si="75"/>
        <v>6.9999959999999994</v>
      </c>
      <c r="E2545" s="6">
        <v>1.88384</v>
      </c>
    </row>
    <row r="2546" spans="1:6" x14ac:dyDescent="0.25">
      <c r="A2546" t="s">
        <v>2529</v>
      </c>
      <c r="B2546" s="5">
        <v>19</v>
      </c>
      <c r="C2546" s="6">
        <v>3.2164899999999998</v>
      </c>
      <c r="D2546" s="7">
        <v>6</v>
      </c>
      <c r="E2546" s="6">
        <v>1.0214300000000001</v>
      </c>
      <c r="F2546" s="8">
        <v>9</v>
      </c>
    </row>
    <row r="2547" spans="1:6" x14ac:dyDescent="0.25">
      <c r="A2547" t="s">
        <v>2530</v>
      </c>
      <c r="B2547" s="5">
        <v>-7</v>
      </c>
      <c r="C2547" s="6">
        <v>7.1186400000000001</v>
      </c>
      <c r="D2547" s="7">
        <f t="shared" ref="D2547:D2564" si="76">+(C2547*0.18)+C2547</f>
        <v>8.3999951999999993</v>
      </c>
      <c r="E2547" s="6">
        <v>2.2606000000000002</v>
      </c>
    </row>
    <row r="2548" spans="1:6" x14ac:dyDescent="0.25">
      <c r="A2548" t="s">
        <v>2531</v>
      </c>
      <c r="B2548" s="5">
        <v>64</v>
      </c>
      <c r="C2548" s="6">
        <v>3.4247000000000001</v>
      </c>
      <c r="D2548" s="7">
        <f t="shared" si="76"/>
        <v>4.0411460000000003</v>
      </c>
      <c r="E2548" s="6">
        <v>1.08755</v>
      </c>
    </row>
    <row r="2549" spans="1:6" x14ac:dyDescent="0.25">
      <c r="A2549" t="s">
        <v>2532</v>
      </c>
      <c r="B2549" s="5">
        <v>60</v>
      </c>
      <c r="C2549" s="6">
        <v>2.4442400000000002</v>
      </c>
      <c r="D2549" s="7">
        <f t="shared" si="76"/>
        <v>2.8842032</v>
      </c>
      <c r="E2549" s="6">
        <v>0.61880000000000002</v>
      </c>
    </row>
    <row r="2550" spans="1:6" x14ac:dyDescent="0.25">
      <c r="A2550" t="s">
        <v>2533</v>
      </c>
      <c r="B2550" s="5">
        <v>46</v>
      </c>
      <c r="C2550" s="6">
        <v>4.2966100000000003</v>
      </c>
      <c r="D2550" s="7">
        <f t="shared" si="76"/>
        <v>5.0699998000000006</v>
      </c>
      <c r="E2550" s="6">
        <v>1.3644400000000001</v>
      </c>
    </row>
    <row r="2551" spans="1:6" x14ac:dyDescent="0.25">
      <c r="A2551" t="s">
        <v>2534</v>
      </c>
      <c r="B2551" s="5">
        <v>31</v>
      </c>
      <c r="C2551" s="6">
        <v>2.9661</v>
      </c>
      <c r="D2551" s="7">
        <f t="shared" si="76"/>
        <v>3.4999979999999997</v>
      </c>
      <c r="E2551" s="6">
        <v>0.94191999999999998</v>
      </c>
    </row>
    <row r="2552" spans="1:6" x14ac:dyDescent="0.25">
      <c r="A2552" t="s">
        <v>2535</v>
      </c>
      <c r="B2552" s="5">
        <v>45</v>
      </c>
      <c r="C2552" s="6">
        <v>2.9661</v>
      </c>
      <c r="D2552" s="7">
        <f t="shared" si="76"/>
        <v>3.4999979999999997</v>
      </c>
      <c r="E2552" s="6">
        <v>0.94191999999999998</v>
      </c>
    </row>
    <row r="2553" spans="1:6" x14ac:dyDescent="0.25">
      <c r="A2553" t="s">
        <v>2536</v>
      </c>
      <c r="B2553" s="5">
        <v>78</v>
      </c>
      <c r="C2553" s="6">
        <v>7.0057700000000001</v>
      </c>
      <c r="D2553" s="7">
        <f t="shared" si="76"/>
        <v>8.266808600000001</v>
      </c>
      <c r="E2553" s="6">
        <v>1.9333499999999999</v>
      </c>
    </row>
    <row r="2554" spans="1:6" x14ac:dyDescent="0.25">
      <c r="A2554" t="s">
        <v>2537</v>
      </c>
      <c r="B2554" s="5">
        <v>33</v>
      </c>
      <c r="C2554" s="6">
        <v>7.5987999999999998</v>
      </c>
      <c r="D2554" s="7">
        <f t="shared" si="76"/>
        <v>8.9665839999999992</v>
      </c>
      <c r="E2554" s="6">
        <v>1.9237500000000001</v>
      </c>
    </row>
    <row r="2555" spans="1:6" x14ac:dyDescent="0.25">
      <c r="A2555" t="s">
        <v>2538</v>
      </c>
      <c r="B2555" s="5">
        <v>89</v>
      </c>
      <c r="C2555" s="6">
        <v>4.9498600000000001</v>
      </c>
      <c r="D2555" s="7">
        <f t="shared" si="76"/>
        <v>5.8408347999999997</v>
      </c>
      <c r="E2555" s="6">
        <v>1.2531300000000001</v>
      </c>
    </row>
    <row r="2556" spans="1:6" x14ac:dyDescent="0.25">
      <c r="A2556" t="s">
        <v>2539</v>
      </c>
      <c r="D2556" s="7">
        <v>7.4349999999999996</v>
      </c>
    </row>
    <row r="2557" spans="1:6" x14ac:dyDescent="0.25">
      <c r="A2557" t="s">
        <v>2540</v>
      </c>
      <c r="B2557" s="5">
        <v>17</v>
      </c>
      <c r="C2557" s="6">
        <v>11.465999999999999</v>
      </c>
      <c r="D2557" s="7">
        <f t="shared" si="76"/>
        <v>13.529879999999999</v>
      </c>
      <c r="E2557" s="6">
        <v>3.6411600000000002</v>
      </c>
    </row>
    <row r="2558" spans="1:6" x14ac:dyDescent="0.25">
      <c r="A2558" t="s">
        <v>2541</v>
      </c>
      <c r="B2558" s="5">
        <v>22</v>
      </c>
      <c r="C2558" s="6">
        <v>10.72508</v>
      </c>
      <c r="D2558" s="7">
        <f t="shared" si="76"/>
        <v>12.6555944</v>
      </c>
      <c r="E2558" s="6">
        <v>2.7152099999999999</v>
      </c>
    </row>
    <row r="2559" spans="1:6" x14ac:dyDescent="0.25">
      <c r="A2559" t="s">
        <v>2542</v>
      </c>
      <c r="B2559" s="5">
        <v>29</v>
      </c>
      <c r="C2559" s="6">
        <v>7.6286199999999997</v>
      </c>
      <c r="D2559" s="7">
        <f t="shared" si="76"/>
        <v>9.0017715999999997</v>
      </c>
      <c r="E2559" s="6">
        <v>1.9313</v>
      </c>
    </row>
    <row r="2560" spans="1:6" x14ac:dyDescent="0.25">
      <c r="A2560" t="s">
        <v>2543</v>
      </c>
      <c r="D2560" s="7">
        <v>14</v>
      </c>
      <c r="F2560" s="8">
        <v>30</v>
      </c>
    </row>
    <row r="2561" spans="1:6" x14ac:dyDescent="0.25">
      <c r="A2561" t="s">
        <v>2544</v>
      </c>
      <c r="B2561" s="5">
        <v>3</v>
      </c>
      <c r="C2561" s="6">
        <v>1.1016900000000001</v>
      </c>
      <c r="D2561" s="7">
        <f t="shared" si="76"/>
        <v>1.2999942</v>
      </c>
      <c r="E2561" s="6">
        <v>0.34984999999999999</v>
      </c>
    </row>
    <row r="2562" spans="1:6" x14ac:dyDescent="0.25">
      <c r="A2562" t="s">
        <v>2545</v>
      </c>
      <c r="B2562" s="5">
        <v>6</v>
      </c>
      <c r="C2562" s="6">
        <v>1.22881</v>
      </c>
      <c r="D2562" s="7">
        <f t="shared" si="76"/>
        <v>1.4499957999999999</v>
      </c>
      <c r="E2562" s="6">
        <v>0.39022000000000001</v>
      </c>
    </row>
    <row r="2563" spans="1:6" x14ac:dyDescent="0.25">
      <c r="A2563" t="s">
        <v>2546</v>
      </c>
      <c r="B2563" s="5">
        <v>19</v>
      </c>
      <c r="C2563" s="6">
        <v>1.6949099999999999</v>
      </c>
      <c r="D2563" s="7">
        <f t="shared" si="76"/>
        <v>1.9999937999999999</v>
      </c>
      <c r="E2563" s="6">
        <v>0.53824000000000005</v>
      </c>
    </row>
    <row r="2564" spans="1:6" x14ac:dyDescent="0.25">
      <c r="A2564" t="s">
        <v>2547</v>
      </c>
      <c r="B2564" s="5">
        <v>8</v>
      </c>
      <c r="C2564" s="6">
        <v>5.50847</v>
      </c>
      <c r="D2564" s="7">
        <f t="shared" si="76"/>
        <v>6.4999946</v>
      </c>
      <c r="E2564" s="6">
        <v>1.39455</v>
      </c>
    </row>
    <row r="2565" spans="1:6" x14ac:dyDescent="0.25">
      <c r="A2565" t="s">
        <v>2548</v>
      </c>
      <c r="B2565" s="5">
        <v>29</v>
      </c>
      <c r="C2565" s="6">
        <v>5.0848300000000002</v>
      </c>
      <c r="D2565" s="7">
        <v>6</v>
      </c>
      <c r="E2565" s="6">
        <v>1.5017100000000001</v>
      </c>
    </row>
    <row r="2566" spans="1:6" x14ac:dyDescent="0.25">
      <c r="A2566" t="s">
        <v>2549</v>
      </c>
      <c r="B2566" s="5">
        <v>-27</v>
      </c>
      <c r="C2566" s="6">
        <v>4.0677899999999996</v>
      </c>
      <c r="D2566" s="7">
        <f>+(C2566*0.18)+C2566</f>
        <v>4.7999921999999993</v>
      </c>
      <c r="E2566" s="6">
        <v>1.2917700000000001</v>
      </c>
    </row>
    <row r="2567" spans="1:6" x14ac:dyDescent="0.25">
      <c r="A2567" t="s">
        <v>2550</v>
      </c>
      <c r="B2567" s="5">
        <v>31</v>
      </c>
      <c r="C2567" s="6">
        <v>5.35527</v>
      </c>
      <c r="D2567" s="7">
        <v>6.5</v>
      </c>
      <c r="F2567" s="8">
        <v>12</v>
      </c>
    </row>
    <row r="2568" spans="1:6" x14ac:dyDescent="0.25">
      <c r="A2568" t="s">
        <v>2551</v>
      </c>
      <c r="B2568" s="5">
        <v>-12</v>
      </c>
      <c r="C2568" s="6">
        <v>1.0169999999999999</v>
      </c>
      <c r="D2568" s="7">
        <f>+(C2568*0.18)+C2568</f>
        <v>1.2000599999999999</v>
      </c>
      <c r="E2568" s="6">
        <v>0.32296000000000002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2022-07-10T22:32:34Z</dcterms:created>
  <dcterms:modified xsi:type="dcterms:W3CDTF">2022-07-10T22:33:15Z</dcterms:modified>
</cp:coreProperties>
</file>