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5788d9d6178c21/HTML/"/>
    </mc:Choice>
  </mc:AlternateContent>
  <xr:revisionPtr revIDLastSave="0" documentId="8_{9A34B45B-BE99-4B11-B36B-2DED0D0D496A}" xr6:coauthVersionLast="47" xr6:coauthVersionMax="47" xr10:uidLastSave="{00000000-0000-0000-0000-000000000000}"/>
  <bookViews>
    <workbookView xWindow="768" yWindow="768" windowWidth="11928" windowHeight="13632" xr2:uid="{2290B44B-C769-4305-B24F-50E30355F64C}"/>
  </bookViews>
  <sheets>
    <sheet name="HomeTown Sales Rep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E21" i="2"/>
  <c r="E12" i="2"/>
  <c r="E18" i="2"/>
  <c r="E14" i="2"/>
  <c r="E15" i="2"/>
  <c r="E16" i="2"/>
  <c r="E17" i="2"/>
  <c r="E13" i="2"/>
  <c r="E19" i="2"/>
  <c r="E20" i="2"/>
  <c r="E11" i="2"/>
  <c r="E22" i="2"/>
  <c r="E23" i="2"/>
  <c r="E24" i="2"/>
  <c r="B2" i="2"/>
  <c r="F21" i="2"/>
  <c r="D28" i="2"/>
  <c r="D30" i="2"/>
  <c r="C30" i="2"/>
  <c r="D29" i="2"/>
  <c r="C29" i="2"/>
  <c r="C28" i="2"/>
  <c r="D27" i="2"/>
  <c r="C27" i="2"/>
  <c r="D26" i="2"/>
  <c r="C26" i="2"/>
  <c r="F17" i="2"/>
  <c r="F12" i="2"/>
  <c r="F11" i="2"/>
  <c r="F14" i="2"/>
  <c r="F15" i="2"/>
  <c r="F16" i="2"/>
  <c r="F18" i="2"/>
  <c r="F13" i="2"/>
  <c r="F19" i="2"/>
  <c r="F20" i="2"/>
  <c r="F22" i="2"/>
  <c r="F23" i="2"/>
  <c r="F24" i="2"/>
  <c r="F10" i="2"/>
  <c r="E27" i="2" l="1"/>
  <c r="F30" i="2"/>
  <c r="F27" i="2"/>
  <c r="F28" i="2"/>
  <c r="F29" i="2"/>
  <c r="E26" i="2"/>
  <c r="E28" i="2"/>
  <c r="E29" i="2"/>
  <c r="E30" i="2"/>
  <c r="F26" i="2"/>
</calcChain>
</file>

<file path=xl/sharedStrings.xml><?xml version="1.0" encoding="utf-8"?>
<sst xmlns="http://schemas.openxmlformats.org/spreadsheetml/2006/main" count="47" uniqueCount="41">
  <si>
    <t>TOTAL</t>
  </si>
  <si>
    <t>AVERAGE</t>
  </si>
  <si>
    <t>LARGEST</t>
  </si>
  <si>
    <t>SMALLEST</t>
  </si>
  <si>
    <t>COUNT</t>
  </si>
  <si>
    <t>NAME</t>
  </si>
  <si>
    <t>DATE</t>
  </si>
  <si>
    <t>Walker</t>
  </si>
  <si>
    <t>HomeTown Real Estate</t>
  </si>
  <si>
    <t>Sales Report</t>
  </si>
  <si>
    <t>Commission Rate</t>
  </si>
  <si>
    <t>Property Address</t>
  </si>
  <si>
    <t>Asking Price</t>
  </si>
  <si>
    <t>Selling Price</t>
  </si>
  <si>
    <t>Pct of Asking Price</t>
  </si>
  <si>
    <t>256 Main St.</t>
  </si>
  <si>
    <t>Avondale</t>
  </si>
  <si>
    <t>100 South Granger Hwy.</t>
  </si>
  <si>
    <t>Granger</t>
  </si>
  <si>
    <t>589 Central Ave.</t>
  </si>
  <si>
    <t>Carlton</t>
  </si>
  <si>
    <t>421 First Ave.</t>
  </si>
  <si>
    <t>Bremerton</t>
  </si>
  <si>
    <t>120 Pine St.</t>
  </si>
  <si>
    <t>Davidson</t>
  </si>
  <si>
    <t>321 Feathering Rd.</t>
  </si>
  <si>
    <t>Gleneagle</t>
  </si>
  <si>
    <t>35 Indiana Ave.</t>
  </si>
  <si>
    <t>116 Pine St.</t>
  </si>
  <si>
    <t>215 River St.</t>
  </si>
  <si>
    <t>829 Wooster Rd.</t>
  </si>
  <si>
    <t>3400 Metro Pkwy.</t>
  </si>
  <si>
    <t>865 Ridge Rd.</t>
  </si>
  <si>
    <t>Wells</t>
  </si>
  <si>
    <t>862 Maple St.</t>
  </si>
  <si>
    <t>12 Polk Ave.</t>
  </si>
  <si>
    <t>345 Central Blvd.</t>
  </si>
  <si>
    <t>Rushton</t>
  </si>
  <si>
    <t>City</t>
  </si>
  <si>
    <t>Commission Amt</t>
  </si>
  <si>
    <t>Addison 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</si>
</sst>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9" tint="-0.499984740745262"/>
      <name val="Agency FB"/>
      <family val="2"/>
    </font>
    <font>
      <b/>
      <sz val="11"/>
      <color theme="9" tint="-0.499984740745262"/>
      <name val="Agency FB"/>
      <family val="2"/>
    </font>
    <font>
      <b/>
      <sz val="11"/>
      <color theme="1"/>
      <name val="Agency FB"/>
      <family val="2"/>
    </font>
    <font>
      <sz val="11"/>
      <color theme="9" tint="-0.499984740745262"/>
      <name val="Arial"/>
      <family val="2"/>
    </font>
    <font>
      <sz val="12"/>
      <color theme="9" tint="-0.499984740745262"/>
      <name val="Agency FB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22" fontId="1" fillId="0" borderId="0" xfId="0" applyNumberFormat="1" applyFont="1"/>
    <xf numFmtId="1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2" fillId="2" borderId="1" xfId="0" applyFont="1" applyFill="1" applyBorder="1"/>
    <xf numFmtId="0" fontId="3" fillId="2" borderId="3" xfId="0" applyFont="1" applyFill="1" applyBorder="1"/>
    <xf numFmtId="0" fontId="3" fillId="2" borderId="5" xfId="0" applyFont="1" applyFill="1" applyBorder="1"/>
    <xf numFmtId="0" fontId="3" fillId="2" borderId="0" xfId="0" applyFont="1" applyFill="1"/>
    <xf numFmtId="0" fontId="3" fillId="2" borderId="8" xfId="0" applyFont="1" applyFill="1" applyBorder="1"/>
    <xf numFmtId="0" fontId="4" fillId="2" borderId="2" xfId="0" applyFont="1" applyFill="1" applyBorder="1"/>
    <xf numFmtId="0" fontId="4" fillId="2" borderId="4" xfId="0" applyFont="1" applyFill="1" applyBorder="1"/>
    <xf numFmtId="10" fontId="3" fillId="2" borderId="9" xfId="0" applyNumberFormat="1" applyFont="1" applyFill="1" applyBorder="1"/>
    <xf numFmtId="0" fontId="4" fillId="2" borderId="6" xfId="0" applyFont="1" applyFill="1" applyBorder="1"/>
    <xf numFmtId="0" fontId="5" fillId="2" borderId="7" xfId="0" applyFont="1" applyFill="1" applyBorder="1"/>
    <xf numFmtId="164" fontId="5" fillId="2" borderId="7" xfId="0" applyNumberFormat="1" applyFont="1" applyFill="1" applyBorder="1"/>
    <xf numFmtId="10" fontId="5" fillId="2" borderId="7" xfId="0" applyNumberFormat="1" applyFont="1" applyFill="1" applyBorder="1"/>
    <xf numFmtId="0" fontId="6" fillId="0" borderId="0" xfId="0" applyFont="1"/>
    <xf numFmtId="164" fontId="6" fillId="0" borderId="0" xfId="0" applyNumberFormat="1" applyFont="1"/>
    <xf numFmtId="10" fontId="6" fillId="0" borderId="0" xfId="0" applyNumberFormat="1" applyFont="1"/>
  </cellXfs>
  <cellStyles count="1">
    <cellStyle name="Normal" xfId="0" builtinId="0"/>
  </cellStyles>
  <dxfs count="5">
    <dxf>
      <numFmt numFmtId="164" formatCode="&quot;$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.00"/>
    </dxf>
    <dxf>
      <numFmt numFmtId="164" formatCode="&quot;$&quot;#,##0.00"/>
    </dxf>
    <dxf>
      <font>
        <strike val="0"/>
        <outline val="0"/>
        <shadow val="0"/>
        <u val="none"/>
        <vertAlign val="baseline"/>
        <sz val="12"/>
        <color theme="9" tint="-0.499984740745262"/>
        <name val="Agency FB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50000"/>
                  </a:schemeClr>
                </a:solidFill>
              </a:rPr>
              <a:t>Selling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'HomeTown Sales Rep DATA'!$D$9</c:f>
              <c:strCache>
                <c:ptCount val="1"/>
                <c:pt idx="0">
                  <c:v>Selling Price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'HomeTown Sales Rep DATA'!$A$10:$A$24</c:f>
              <c:strCache>
                <c:ptCount val="5"/>
                <c:pt idx="0">
                  <c:v>421 First Ave.</c:v>
                </c:pt>
                <c:pt idx="1">
                  <c:v>215 River St.</c:v>
                </c:pt>
                <c:pt idx="2">
                  <c:v>100 South Granger Hwy.</c:v>
                </c:pt>
                <c:pt idx="3">
                  <c:v>116 Pine St.</c:v>
                </c:pt>
                <c:pt idx="4">
                  <c:v>865 Ridge Rd.</c:v>
                </c:pt>
              </c:strCache>
            </c:strRef>
          </c:cat>
          <c:val>
            <c:numRef>
              <c:f>'HomeTown Sales Rep DATA'!$D$10:$D$24</c:f>
              <c:numCache>
                <c:formatCode>"$"#,##0.00</c:formatCode>
                <c:ptCount val="5"/>
                <c:pt idx="0">
                  <c:v>1166220</c:v>
                </c:pt>
                <c:pt idx="1">
                  <c:v>1050000</c:v>
                </c:pt>
                <c:pt idx="2">
                  <c:v>816000</c:v>
                </c:pt>
                <c:pt idx="3">
                  <c:v>553700</c:v>
                </c:pt>
                <c:pt idx="4">
                  <c:v>375000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D-471D-B959-820DA79B7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110863"/>
        <c:axId val="206527231"/>
      </c:barChart>
      <c:catAx>
        <c:axId val="57011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206527231"/>
        <c:crosses val="autoZero"/>
        <c:auto val="1"/>
        <c:lblAlgn val="ctr"/>
        <c:lblOffset val="100"/>
        <c:noMultiLvlLbl val="0"/>
      </c:catAx>
      <c:valAx>
        <c:axId val="20652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7011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  <a:alpha val="90000"/>
      </a:schemeClr>
    </a:solidFill>
    <a:ln w="9525" cap="flat" cmpd="sng" algn="ctr">
      <a:solidFill>
        <a:schemeClr val="tx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212104</xdr:colOff>
      <xdr:row>4</xdr:row>
      <xdr:rowOff>65986</xdr:rowOff>
    </xdr:from>
    <xdr:to>
      <xdr:col>13</xdr:col>
      <xdr:colOff>180682</xdr:colOff>
      <xdr:row>30</xdr:row>
      <xdr:rowOff>102124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2A4CD-B000-6D94-73C0-D2C988402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AFC72B-EA18-49CF-AC42-7E27949E38B0}" name="Table1" displayName="Table1" ref="A9:F24" totalsRowShown="0" headerRowDxfId="4">
  <autoFilter ref="A9:F24" xr:uid="{5AAFC72B-EA18-49CF-AC42-7E27949E38B0}">
    <filterColumn colId="1">
      <filters>
        <filter val="Granger"/>
      </filters>
    </filterColumn>
  </autoFilter>
  <sortState xmlns:xlrd2="http://schemas.microsoft.com/office/spreadsheetml/2017/richdata2" ref="A11:F21">
    <sortCondition descending="1" ref="F9:F24"/>
  </sortState>
  <tableColumns count="6">
    <tableColumn id="1" xr3:uid="{465E6945-8486-4BAA-90FD-0E8381647FF5}" name="Property Address"/>
    <tableColumn id="2" xr3:uid="{ADBF0743-0BB3-45EA-8277-D9652B454BA9}" name="City"/>
    <tableColumn id="3" xr3:uid="{3C33775E-B500-4613-AD48-9C41879D0586}" name="Asking Price" dataDxfId="3"/>
    <tableColumn id="4" xr3:uid="{BE0E7798-D198-4586-99C7-D873A65E806F}" name="Selling Price" dataDxfId="2"/>
    <tableColumn id="5" xr3:uid="{F45B07F3-74FB-4E84-8C7E-4F8AB3270002}" name="Pct of Asking Price" dataDxfId="1">
      <calculatedColumnFormula>D10/C10</calculatedColumnFormula>
    </tableColumn>
    <tableColumn id="6" xr3:uid="{D80BAFD0-F14B-4A6F-A590-CC3B5BA44671}" name="Commission Amt" dataDxfId="0">
      <calculatedColumnFormula>D10*$B$7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832E-5719-4418-A1A0-EC29A5687486}">
  <dimension ref="A1:F30"/>
  <sheetViews>
    <sheetView tabSelected="1" zoomScale="97" zoomScaleNormal="97" workbookViewId="0">
      <selection activeCell="F11" sqref="F11"/>
    </sheetView>
  </sheetViews>
  <sheetFormatPr defaultColWidth="9.109375" defaultRowHeight="14.4" x14ac:dyDescent="0.3"/>
  <cols>
    <col min="1" max="1" width="22.33203125" bestFit="1" customWidth="1"/>
    <col min="2" max="2" width="12.5546875" customWidth="1"/>
    <col min="3" max="3" width="20.21875" customWidth="1"/>
    <col min="4" max="4" width="22.6640625" customWidth="1"/>
    <col min="5" max="5" width="18.77734375" customWidth="1"/>
    <col min="6" max="6" width="17.5546875" customWidth="1"/>
    <col min="8" max="8" width="12.109375" bestFit="1" customWidth="1"/>
  </cols>
  <sheetData>
    <row r="1" spans="1:6" x14ac:dyDescent="0.3">
      <c r="A1" s="1" t="s">
        <v>5</v>
      </c>
      <c r="B1" s="1" t="s">
        <v>40</v>
      </c>
    </row>
    <row r="2" spans="1:6" x14ac:dyDescent="0.3">
      <c r="A2" s="1" t="s">
        <v>6</v>
      </c>
      <c r="B2" s="2">
        <f ca="1">NOW()</f>
        <v>44994.543849074071</v>
      </c>
    </row>
    <row r="3" spans="1:6" ht="15" thickBot="1" x14ac:dyDescent="0.35"/>
    <row r="4" spans="1:6" ht="31.8" customHeight="1" x14ac:dyDescent="0.55000000000000004">
      <c r="A4" s="6" t="s">
        <v>8</v>
      </c>
      <c r="B4" s="10"/>
      <c r="C4" s="11"/>
    </row>
    <row r="5" spans="1:6" x14ac:dyDescent="0.3">
      <c r="A5" s="7" t="s">
        <v>9</v>
      </c>
      <c r="B5" s="9"/>
      <c r="C5" s="12"/>
    </row>
    <row r="6" spans="1:6" x14ac:dyDescent="0.3">
      <c r="A6" s="7"/>
      <c r="B6" s="9"/>
      <c r="C6" s="12"/>
    </row>
    <row r="7" spans="1:6" ht="15" thickBot="1" x14ac:dyDescent="0.35">
      <c r="A7" s="8" t="s">
        <v>10</v>
      </c>
      <c r="B7" s="13">
        <v>5.8000000000000003E-2</v>
      </c>
      <c r="C7" s="14"/>
    </row>
    <row r="9" spans="1:6" ht="15.6" x14ac:dyDescent="0.3">
      <c r="A9" s="18" t="s">
        <v>11</v>
      </c>
      <c r="B9" s="18" t="s">
        <v>38</v>
      </c>
      <c r="C9" s="18" t="s">
        <v>12</v>
      </c>
      <c r="D9" s="19" t="s">
        <v>13</v>
      </c>
      <c r="E9" s="20" t="s">
        <v>14</v>
      </c>
      <c r="F9" s="18" t="s">
        <v>39</v>
      </c>
    </row>
    <row r="10" spans="1:6" hidden="1" x14ac:dyDescent="0.3">
      <c r="A10" t="s">
        <v>15</v>
      </c>
      <c r="B10" t="s">
        <v>16</v>
      </c>
      <c r="C10" s="4">
        <v>422000</v>
      </c>
      <c r="D10" s="5">
        <v>403500</v>
      </c>
      <c r="E10" s="3">
        <f t="shared" ref="E10:E24" si="0">D10/C10</f>
        <v>0.95616113744075826</v>
      </c>
      <c r="F10" s="4">
        <f t="shared" ref="F10:F24" si="1">D10*$B$7</f>
        <v>23403</v>
      </c>
    </row>
    <row r="11" spans="1:6" x14ac:dyDescent="0.3">
      <c r="A11" t="s">
        <v>21</v>
      </c>
      <c r="B11" t="s">
        <v>18</v>
      </c>
      <c r="C11" s="4">
        <v>1254000</v>
      </c>
      <c r="D11" s="5">
        <v>1166220</v>
      </c>
      <c r="E11" s="3">
        <f t="shared" ref="E11:E21" si="2">D11/C11</f>
        <v>0.93</v>
      </c>
      <c r="F11" s="4">
        <f t="shared" si="1"/>
        <v>67640.760000000009</v>
      </c>
    </row>
    <row r="12" spans="1:6" hidden="1" x14ac:dyDescent="0.3">
      <c r="A12" t="s">
        <v>19</v>
      </c>
      <c r="B12" t="s">
        <v>20</v>
      </c>
      <c r="C12" s="4">
        <v>446000</v>
      </c>
      <c r="D12" s="5">
        <v>441540</v>
      </c>
      <c r="E12" s="3">
        <f t="shared" si="2"/>
        <v>0.99</v>
      </c>
      <c r="F12" s="4">
        <f t="shared" si="1"/>
        <v>25609.32</v>
      </c>
    </row>
    <row r="13" spans="1:6" x14ac:dyDescent="0.3">
      <c r="A13" t="s">
        <v>29</v>
      </c>
      <c r="B13" t="s">
        <v>18</v>
      </c>
      <c r="C13" s="4">
        <v>1211000</v>
      </c>
      <c r="D13" s="5">
        <v>1050000</v>
      </c>
      <c r="E13" s="3">
        <f t="shared" si="2"/>
        <v>0.86705202312138729</v>
      </c>
      <c r="F13" s="4">
        <f t="shared" si="1"/>
        <v>60900</v>
      </c>
    </row>
    <row r="14" spans="1:6" hidden="1" x14ac:dyDescent="0.3">
      <c r="A14" t="s">
        <v>23</v>
      </c>
      <c r="B14" t="s">
        <v>24</v>
      </c>
      <c r="C14" s="4">
        <v>861000</v>
      </c>
      <c r="D14" s="5">
        <v>878220</v>
      </c>
      <c r="E14" s="3">
        <f t="shared" si="2"/>
        <v>1.02</v>
      </c>
      <c r="F14" s="4">
        <f t="shared" si="1"/>
        <v>50936.76</v>
      </c>
    </row>
    <row r="15" spans="1:6" hidden="1" x14ac:dyDescent="0.3">
      <c r="A15" t="s">
        <v>25</v>
      </c>
      <c r="B15" t="s">
        <v>26</v>
      </c>
      <c r="C15" s="4">
        <v>653000</v>
      </c>
      <c r="D15" s="5">
        <v>650000</v>
      </c>
      <c r="E15" s="3">
        <f t="shared" si="2"/>
        <v>0.99540581929555894</v>
      </c>
      <c r="F15" s="4">
        <f t="shared" si="1"/>
        <v>37700</v>
      </c>
    </row>
    <row r="16" spans="1:6" hidden="1" x14ac:dyDescent="0.3">
      <c r="A16" t="s">
        <v>27</v>
      </c>
      <c r="B16" t="s">
        <v>7</v>
      </c>
      <c r="C16" s="4">
        <v>383000</v>
      </c>
      <c r="D16" s="5">
        <v>394490</v>
      </c>
      <c r="E16" s="3">
        <f t="shared" si="2"/>
        <v>1.03</v>
      </c>
      <c r="F16" s="4">
        <f t="shared" si="1"/>
        <v>22880.420000000002</v>
      </c>
    </row>
    <row r="17" spans="1:6" x14ac:dyDescent="0.3">
      <c r="A17" t="s">
        <v>17</v>
      </c>
      <c r="B17" t="s">
        <v>18</v>
      </c>
      <c r="C17" s="4">
        <v>816000</v>
      </c>
      <c r="D17" s="5">
        <v>816000</v>
      </c>
      <c r="E17" s="3">
        <f t="shared" si="2"/>
        <v>1</v>
      </c>
      <c r="F17" s="4">
        <f t="shared" si="1"/>
        <v>47328</v>
      </c>
    </row>
    <row r="18" spans="1:6" x14ac:dyDescent="0.3">
      <c r="A18" t="s">
        <v>28</v>
      </c>
      <c r="B18" t="s">
        <v>18</v>
      </c>
      <c r="C18" s="4">
        <v>565000</v>
      </c>
      <c r="D18" s="5">
        <v>553700</v>
      </c>
      <c r="E18" s="3">
        <f t="shared" si="2"/>
        <v>0.98</v>
      </c>
      <c r="F18" s="4">
        <f t="shared" si="1"/>
        <v>32114.600000000002</v>
      </c>
    </row>
    <row r="19" spans="1:6" hidden="1" x14ac:dyDescent="0.3">
      <c r="A19" t="s">
        <v>30</v>
      </c>
      <c r="B19" t="s">
        <v>24</v>
      </c>
      <c r="C19" s="4">
        <v>712000</v>
      </c>
      <c r="D19" s="5">
        <v>712000</v>
      </c>
      <c r="E19" s="3">
        <f t="shared" si="2"/>
        <v>1</v>
      </c>
      <c r="F19" s="4">
        <f t="shared" si="1"/>
        <v>41296</v>
      </c>
    </row>
    <row r="20" spans="1:6" hidden="1" x14ac:dyDescent="0.3">
      <c r="A20" t="s">
        <v>31</v>
      </c>
      <c r="B20" t="s">
        <v>22</v>
      </c>
      <c r="C20" s="4">
        <v>734000</v>
      </c>
      <c r="D20" s="5">
        <v>697300</v>
      </c>
      <c r="E20" s="3">
        <f t="shared" si="2"/>
        <v>0.95</v>
      </c>
      <c r="F20" s="4">
        <f t="shared" si="1"/>
        <v>40443.4</v>
      </c>
    </row>
    <row r="21" spans="1:6" x14ac:dyDescent="0.3">
      <c r="A21" t="s">
        <v>32</v>
      </c>
      <c r="B21" t="s">
        <v>18</v>
      </c>
      <c r="C21" s="4">
        <v>375000</v>
      </c>
      <c r="D21" s="5">
        <v>375000</v>
      </c>
      <c r="E21" s="3">
        <f t="shared" si="2"/>
        <v>1</v>
      </c>
      <c r="F21" s="4">
        <f t="shared" si="1"/>
        <v>21750</v>
      </c>
    </row>
    <row r="22" spans="1:6" hidden="1" x14ac:dyDescent="0.3">
      <c r="A22" t="s">
        <v>34</v>
      </c>
      <c r="B22" t="s">
        <v>33</v>
      </c>
      <c r="C22" s="4">
        <v>1122000</v>
      </c>
      <c r="D22" s="5">
        <v>1143220</v>
      </c>
      <c r="E22" s="3">
        <f t="shared" si="0"/>
        <v>1.0189126559714794</v>
      </c>
      <c r="F22" s="4">
        <f t="shared" si="1"/>
        <v>66306.760000000009</v>
      </c>
    </row>
    <row r="23" spans="1:6" hidden="1" x14ac:dyDescent="0.3">
      <c r="A23" t="s">
        <v>35</v>
      </c>
      <c r="B23" t="s">
        <v>20</v>
      </c>
      <c r="C23" s="4">
        <v>305000</v>
      </c>
      <c r="D23" s="5">
        <v>286700</v>
      </c>
      <c r="E23" s="3">
        <f t="shared" si="0"/>
        <v>0.94</v>
      </c>
      <c r="F23" s="4">
        <f t="shared" si="1"/>
        <v>16628.600000000002</v>
      </c>
    </row>
    <row r="24" spans="1:6" hidden="1" x14ac:dyDescent="0.3">
      <c r="A24" t="s">
        <v>36</v>
      </c>
      <c r="B24" t="s">
        <v>37</v>
      </c>
      <c r="C24" s="4">
        <v>677000</v>
      </c>
      <c r="D24" s="5">
        <v>630380</v>
      </c>
      <c r="E24" s="3">
        <f t="shared" si="0"/>
        <v>0.93113737075332348</v>
      </c>
      <c r="F24" s="4">
        <f t="shared" si="1"/>
        <v>36562.04</v>
      </c>
    </row>
    <row r="26" spans="1:6" ht="18" customHeight="1" x14ac:dyDescent="0.3">
      <c r="A26" s="15" t="s">
        <v>0</v>
      </c>
      <c r="B26" s="15"/>
      <c r="C26" s="16">
        <f>SUM(C10:C24)</f>
        <v>10536000</v>
      </c>
      <c r="D26" s="16">
        <f t="shared" ref="D26:F26" si="3">SUM(D10:D24)</f>
        <v>10198270</v>
      </c>
      <c r="E26" s="17">
        <f t="shared" si="3"/>
        <v>14.608669006582506</v>
      </c>
      <c r="F26" s="16">
        <f t="shared" si="3"/>
        <v>591499.66</v>
      </c>
    </row>
    <row r="27" spans="1:6" ht="20.399999999999999" customHeight="1" x14ac:dyDescent="0.3">
      <c r="A27" s="15" t="s">
        <v>1</v>
      </c>
      <c r="B27" s="15"/>
      <c r="C27" s="16">
        <f>AVERAGE(C10:C24)</f>
        <v>702400</v>
      </c>
      <c r="D27" s="16">
        <f t="shared" ref="D27:F27" si="4">AVERAGE(D10:D24)</f>
        <v>679884.66666666663</v>
      </c>
      <c r="E27" s="17">
        <f t="shared" si="4"/>
        <v>0.97391126710550036</v>
      </c>
      <c r="F27" s="16">
        <f t="shared" si="4"/>
        <v>39433.310666666672</v>
      </c>
    </row>
    <row r="28" spans="1:6" ht="21" customHeight="1" x14ac:dyDescent="0.3">
      <c r="A28" s="15" t="s">
        <v>2</v>
      </c>
      <c r="B28" s="15"/>
      <c r="C28" s="16">
        <f>MAX(C10:C24)</f>
        <v>1254000</v>
      </c>
      <c r="D28" s="16">
        <f t="shared" ref="D28:F28" si="5">MAX(D10:D24)</f>
        <v>1166220</v>
      </c>
      <c r="E28" s="17">
        <f t="shared" si="5"/>
        <v>1.03</v>
      </c>
      <c r="F28" s="16">
        <f t="shared" si="5"/>
        <v>67640.760000000009</v>
      </c>
    </row>
    <row r="29" spans="1:6" ht="21" customHeight="1" x14ac:dyDescent="0.3">
      <c r="A29" s="15" t="s">
        <v>3</v>
      </c>
      <c r="B29" s="15"/>
      <c r="C29" s="16">
        <f>MIN(C10:C24)</f>
        <v>305000</v>
      </c>
      <c r="D29" s="16">
        <f t="shared" ref="D29:F29" si="6">MIN(D10:D24)</f>
        <v>286700</v>
      </c>
      <c r="E29" s="17">
        <f t="shared" si="6"/>
        <v>0.86705202312138729</v>
      </c>
      <c r="F29" s="16">
        <f t="shared" si="6"/>
        <v>16628.600000000002</v>
      </c>
    </row>
    <row r="30" spans="1:6" ht="21" customHeight="1" x14ac:dyDescent="0.3">
      <c r="A30" s="15" t="s">
        <v>4</v>
      </c>
      <c r="B30" s="15"/>
      <c r="C30" s="15">
        <f>COUNT(C10:C24)</f>
        <v>15</v>
      </c>
      <c r="D30" s="15">
        <f t="shared" ref="D30:F30" si="7">COUNT(D10:D24)</f>
        <v>15</v>
      </c>
      <c r="E30" s="15">
        <f t="shared" si="7"/>
        <v>15</v>
      </c>
      <c r="F30" s="15">
        <f t="shared" si="7"/>
        <v>15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P J k m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A 8 m S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J k m V S i K R 7 g O A A A A E Q A A A B M A H A B G b 3 J t d W x h c y 9 T Z W N 0 a W 9 u M S 5 t I K I Y A C i g F A A A A A A A A A A A A A A A A A A A A A A A A A A A A C t O T S 7 J z M 9 T C I b Q h t Y A U E s B A i 0 A F A A C A A g A P J k m V W p 7 9 T q j A A A A 9 g A A A B I A A A A A A A A A A A A A A A A A A A A A A E N v b m Z p Z y 9 Q Y W N r Y W d l L n h t b F B L A Q I t A B Q A A g A I A D y Z J l U P y u m r p A A A A O k A A A A T A A A A A A A A A A A A A A A A A O 8 A A A B b Q 2 9 u d G V u d F 9 U e X B l c 1 0 u e G 1 s U E s B A i 0 A F A A C A A g A P J k m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T C Y R S p 0 C V G p Q + K M q g 7 S + 4 A A A A A A g A A A A A A E G Y A A A A B A A A g A A A A u v M P k v V 3 H h x 1 7 m E 3 E w z R Y c 6 k 4 2 4 l L c o l 4 w b K i t i d 5 w M A A A A A D o A A A A A C A A A g A A A A p W / 2 Q + j a 0 u 8 V 2 4 G c r e z a 3 U / B d j A M X Q G 6 A P i c w e N x s 8 d Q A A A A 4 q / U u t B 2 k B e 6 A x q A b O y 2 B n i o j P z Y L X A U u v i Z Q B v 3 j K f A y z d X G + 4 o j c o E l d E o G G y U x l v A u G t R z y l Z 3 4 r O b l j E m u T U f n 4 j 6 E B w O b A I O a Z E W 1 d A A A A A 3 k Q a m 7 o M U T 3 K P e A q 4 p 2 V Z q g G i 9 A h a S / r U N Y v n J W L d M + h s C l b m E V s H 0 S a 7 u n 0 N D w Y K m U b E K z M / q d I 7 k 0 e / w a 7 / A = = < / D a t a M a s h u p > 
</file>

<file path=customXml/itemProps1.xml><?xml version="1.0" encoding="utf-8"?>
<ds:datastoreItem xmlns:ds="http://schemas.openxmlformats.org/officeDocument/2006/customXml" ds:itemID="{4E986EF4-7CA6-4881-8FF9-3FDA58EFD2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HomeTown Sales Rep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Cherie Stevens</dc:creator>
  <cp:lastModifiedBy>Addison Ely</cp:lastModifiedBy>
  <dcterms:created xsi:type="dcterms:W3CDTF">2022-08-23T00:09:54Z</dcterms:created>
  <dcterms:modified xsi:type="dcterms:W3CDTF">2023-03-09T18:03:08Z</dcterms:modified>
</cp:coreProperties>
</file>